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SIGITAS-SURFACE\Desktop\Ataskaitos platintojams\2018\"/>
    </mc:Choice>
  </mc:AlternateContent>
  <xr:revisionPtr revIDLastSave="0" documentId="8_{2DE9FB2A-D49F-4789-B88E-B44F66FAE4EA}" xr6:coauthVersionLast="28" xr6:coauthVersionMax="28" xr10:uidLastSave="{00000000-0000-0000-0000-000000000000}"/>
  <bookViews>
    <workbookView xWindow="0" yWindow="0" windowWidth="20520" windowHeight="10995" xr2:uid="{00000000-000D-0000-FFFF-FFFF00000000}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D23" i="1" l="1"/>
  <c r="D35" i="1" s="1"/>
  <c r="D43" i="1" l="1"/>
  <c r="I26" i="1"/>
  <c r="M32" i="1"/>
  <c r="L32" i="1"/>
  <c r="I20" i="1"/>
  <c r="I13" i="1"/>
  <c r="I14" i="1"/>
  <c r="I42" i="1"/>
  <c r="F16" i="1"/>
  <c r="F14" i="1"/>
  <c r="F42" i="1"/>
  <c r="F17" i="1"/>
  <c r="F19" i="1"/>
  <c r="F18" i="1"/>
  <c r="F31" i="1"/>
  <c r="F25" i="1"/>
  <c r="F22" i="1"/>
  <c r="F30" i="1"/>
  <c r="F29" i="1"/>
  <c r="F32" i="1"/>
  <c r="F33" i="1"/>
  <c r="F21" i="1"/>
  <c r="F27" i="1"/>
  <c r="F28" i="1"/>
  <c r="F34" i="1"/>
  <c r="F37" i="1"/>
  <c r="F41" i="1"/>
  <c r="F39" i="1"/>
  <c r="F38" i="1"/>
  <c r="E23" i="1" l="1"/>
  <c r="E35" i="1" s="1"/>
  <c r="G23" i="1"/>
  <c r="G35" i="1" s="1"/>
  <c r="G43" i="1" s="1"/>
  <c r="E43" i="1" l="1"/>
  <c r="F43" i="1" s="1"/>
  <c r="F35" i="1"/>
  <c r="F23" i="1"/>
  <c r="I25" i="1"/>
  <c r="I18" i="1"/>
  <c r="I19" i="1"/>
  <c r="I31" i="1"/>
  <c r="I33" i="1" l="1"/>
  <c r="I30" i="1"/>
  <c r="I22" i="1"/>
  <c r="I34" i="1"/>
  <c r="I21" i="1"/>
  <c r="I41" i="1"/>
  <c r="F15" i="1"/>
  <c r="F40" i="1" l="1"/>
  <c r="I32" i="1" l="1"/>
  <c r="I40" i="1"/>
  <c r="I39" i="1" l="1"/>
  <c r="I27" i="1" l="1"/>
  <c r="I37" i="1"/>
  <c r="I28" i="1"/>
  <c r="I38" i="1"/>
  <c r="D68" i="1" l="1"/>
  <c r="G68" i="1"/>
  <c r="E68" i="1"/>
  <c r="F68" i="1" l="1"/>
</calcChain>
</file>

<file path=xl/sharedStrings.xml><?xml version="1.0" encoding="utf-8"?>
<sst xmlns="http://schemas.openxmlformats.org/spreadsheetml/2006/main" count="124" uniqueCount="77">
  <si>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</si>
  <si>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</si>
  <si>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</si>
  <si>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</si>
  <si>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</si>
  <si>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</si>
  <si>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</si>
  <si>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</si>
  <si>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</si>
  <si>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</si>
  <si>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</si>
  <si>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</si>
  <si>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</si>
  <si>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</si>
  <si>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</si>
  <si>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</si>
  <si>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</si>
  <si>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</si>
  <si>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</si>
  <si>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</si>
  <si>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</si>
  <si>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</si>
  <si>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</si>
  <si>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</si>
  <si>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</si>
  <si>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</si>
  <si>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</si>
  <si>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</si>
  <si>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</si>
  <si>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</si>
  <si>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</si>
  <si>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</si>
  <si>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</si>
  <si>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</si>
  <si>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</si>
  <si>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</si>
  <si>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Vabalo filmai</t>
  </si>
  <si>
    <t>Bulius Ferdinandas (Ferdinand)</t>
  </si>
  <si>
    <t xml:space="preserve">Džiumandži: Sveiki atvykę į Džiungles (Jumanji: Welcome To The Jungle) 
</t>
  </si>
  <si>
    <t>Koko (Coco)</t>
  </si>
  <si>
    <t>NCG Distribution</t>
  </si>
  <si>
    <t>Vandens forma (Shape of Water, The)</t>
  </si>
  <si>
    <t>Kino Aljansas</t>
  </si>
  <si>
    <t>Trys stendai prie Ebingo, Misūryje (Three Billboards Outside Ebbing, Missouri)</t>
  </si>
  <si>
    <t>Dagas iš akmens amžiaus (Early Man)</t>
  </si>
  <si>
    <t>Penkiasdešimt išlaisvintų atspalvių (Fifty Shades Freed)</t>
  </si>
  <si>
    <t>Kvadratas (Rutan)</t>
  </si>
  <si>
    <t>Nuostabieji Lūzeriai. Kita planeta</t>
  </si>
  <si>
    <t>Studija NOMINUM</t>
  </si>
  <si>
    <t>Ledas (Lyod)</t>
  </si>
  <si>
    <t>Juodoji pantera (Black Panther)</t>
  </si>
  <si>
    <t>Pelėdų kalnas</t>
  </si>
  <si>
    <t>Kino Gamyba</t>
  </si>
  <si>
    <t xml:space="preserve">Žaidimų vakaras (Game Night)
</t>
  </si>
  <si>
    <t>Gnomai (Gnome Alone)</t>
  </si>
  <si>
    <t>Nupirk man laimę (Kupi menya)</t>
  </si>
  <si>
    <t>Raudonasis Žvirblis (Red Sparrow)</t>
  </si>
  <si>
    <t>Lady Bird</t>
  </si>
  <si>
    <t>Rūta</t>
  </si>
  <si>
    <t>Gringo (Gringo)</t>
  </si>
  <si>
    <t>Bitė Maja: Medaus žaidynės (Maya the Bee: The Honey Games)</t>
  </si>
  <si>
    <t>Labas, Oksana Sokolova! (Nu, zdravstvuy, Oksana Sokolova!)</t>
  </si>
  <si>
    <t>Apiplėšimas uragano akyje (Hurricane Heist)</t>
  </si>
  <si>
    <t>Nematomas siūlas (Phantom Thread)</t>
  </si>
  <si>
    <t>March 9 - 11</t>
  </si>
  <si>
    <t>Kovo 9 -  11 d.</t>
  </si>
  <si>
    <t>March 16 - 18 Lithuanian top</t>
  </si>
  <si>
    <t>Kovo 16 - 18 d. Lietuvos kino teatruose rodytų filmų topas</t>
  </si>
  <si>
    <t>March 16 - 18</t>
  </si>
  <si>
    <t>Kovo 16 -  18 d.</t>
  </si>
  <si>
    <t>Triušis Peteris (Peter Rabbit)</t>
  </si>
  <si>
    <t>Kapų plėšikė Lara Kroft (Tomb Raider)</t>
  </si>
  <si>
    <t>P</t>
  </si>
  <si>
    <t>Pre-view</t>
  </si>
  <si>
    <t>Džo Breivenas (Braven)</t>
  </si>
  <si>
    <t xml:space="preserve">107 406 </t>
  </si>
  <si>
    <t>Total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</si>
</sst>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2" fillId="0" borderId="0"/>
    <xf numFmtId="0" fontId="11" fillId="0" borderId="0"/>
    <xf numFmtId="0" fontId="2" fillId="0" borderId="0"/>
  </cellStyleXfs>
  <cellXfs count="11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10" fontId="21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 shrinkToFit="1"/>
    </xf>
    <xf numFmtId="0" fontId="17" fillId="3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6" fillId="3" borderId="7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14" fontId="16" fillId="3" borderId="7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/>
    <xf numFmtId="3" fontId="20" fillId="0" borderId="7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10" fontId="16" fillId="2" borderId="7" xfId="0" applyNumberFormat="1" applyFont="1" applyFill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16" fillId="3" borderId="8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0" xfId="23" applyNumberFormat="1" applyFont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0" fontId="2" fillId="0" borderId="0" xfId="20"/>
    <xf numFmtId="4" fontId="2" fillId="0" borderId="0" xfId="20" applyNumberFormat="1"/>
    <xf numFmtId="3" fontId="2" fillId="0" borderId="0" xfId="20" applyNumberFormat="1"/>
    <xf numFmtId="3" fontId="13" fillId="0" borderId="8" xfId="23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top" wrapText="1"/>
    </xf>
    <xf numFmtId="8" fontId="11" fillId="0" borderId="0" xfId="0" applyNumberFormat="1" applyFont="1"/>
    <xf numFmtId="1" fontId="17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/>
    </xf>
    <xf numFmtId="10" fontId="16" fillId="2" borderId="8" xfId="0" applyNumberFormat="1" applyFont="1" applyFill="1" applyBorder="1" applyAlignment="1">
      <alignment horizontal="center" vertical="center"/>
    </xf>
  </cellXfs>
  <cellStyles count="24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3"/>
  <sheetViews>
    <sheetView tabSelected="1" zoomScale="70" zoomScaleNormal="70" workbookViewId="0">
      <selection activeCell="A48" sqref="A48:XFD49"/>
    </sheetView>
  </sheetViews>
  <sheetFormatPr defaultColWidth="8.86328125" defaultRowHeight="14.25"/>
  <cols>
    <col min="1" max="1" width="4.1328125" style="1" customWidth="1"/>
    <col min="2" max="2" width="5.86328125" style="1" customWidth="1"/>
    <col min="3" max="3" width="29.46484375" style="1" customWidth="1"/>
    <col min="4" max="4" width="13.33203125" style="1" customWidth="1"/>
    <col min="5" max="5" width="14" style="1" customWidth="1"/>
    <col min="6" max="6" width="15.33203125" style="1" customWidth="1"/>
    <col min="7" max="7" width="12.1328125" style="1" bestFit="1" customWidth="1"/>
    <col min="8" max="8" width="10.86328125" style="1" customWidth="1"/>
    <col min="9" max="9" width="12" style="1" customWidth="1"/>
    <col min="10" max="10" width="10.53125" style="1" customWidth="1"/>
    <col min="11" max="11" width="12.1328125" style="1" bestFit="1" customWidth="1"/>
    <col min="12" max="12" width="13.46484375" style="1" customWidth="1"/>
    <col min="13" max="13" width="13" style="1" customWidth="1"/>
    <col min="14" max="14" width="14" style="1" customWidth="1"/>
    <col min="15" max="15" width="15.46484375" style="1" customWidth="1"/>
    <col min="16" max="16" width="2.19921875" style="1" customWidth="1"/>
    <col min="17" max="17" width="5.53125" style="1" customWidth="1"/>
    <col min="18" max="18" width="7.796875" style="1" customWidth="1"/>
    <col min="19" max="19" width="6.19921875" style="1" customWidth="1"/>
    <col min="20" max="20" width="8.53125" style="1" customWidth="1"/>
    <col min="21" max="21" width="11.53125" style="1" customWidth="1"/>
    <col min="22" max="22" width="13.46484375" style="1" customWidth="1"/>
    <col min="23" max="23" width="11.1328125" style="1" customWidth="1"/>
    <col min="24" max="24" width="12.33203125" style="1" customWidth="1"/>
    <col min="25" max="16384" width="8.86328125" style="1"/>
  </cols>
  <sheetData>
    <row r="1" spans="1:25" ht="19.5" customHeight="1">
      <c r="E1" s="2" t="s">
        <v>66</v>
      </c>
      <c r="F1" s="2"/>
      <c r="G1" s="2"/>
      <c r="H1" s="2"/>
      <c r="I1" s="2"/>
    </row>
    <row r="2" spans="1:25" ht="19.5" customHeight="1">
      <c r="E2" s="2" t="s">
        <v>67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109"/>
      <c r="B5" s="109"/>
      <c r="C5" s="106" t="s">
        <v>0</v>
      </c>
      <c r="D5" s="3"/>
      <c r="E5" s="3"/>
      <c r="F5" s="106" t="s">
        <v>3</v>
      </c>
      <c r="G5" s="3"/>
      <c r="H5" s="106" t="s">
        <v>5</v>
      </c>
      <c r="I5" s="106" t="s">
        <v>6</v>
      </c>
      <c r="J5" s="106" t="s">
        <v>7</v>
      </c>
      <c r="K5" s="106" t="s">
        <v>8</v>
      </c>
      <c r="L5" s="106" t="s">
        <v>10</v>
      </c>
      <c r="M5" s="106" t="s">
        <v>9</v>
      </c>
      <c r="N5" s="106" t="s">
        <v>11</v>
      </c>
      <c r="O5" s="106" t="s">
        <v>12</v>
      </c>
      <c r="T5" s="4"/>
    </row>
    <row r="6" spans="1:25">
      <c r="A6" s="110"/>
      <c r="B6" s="110"/>
      <c r="C6" s="107"/>
      <c r="D6" s="5" t="s">
        <v>68</v>
      </c>
      <c r="E6" s="59" t="s">
        <v>64</v>
      </c>
      <c r="F6" s="107"/>
      <c r="G6" s="59" t="s">
        <v>68</v>
      </c>
      <c r="H6" s="107"/>
      <c r="I6" s="107"/>
      <c r="J6" s="107"/>
      <c r="K6" s="107"/>
      <c r="L6" s="107"/>
      <c r="M6" s="107"/>
      <c r="N6" s="107"/>
      <c r="O6" s="107"/>
      <c r="T6" s="4"/>
    </row>
    <row r="7" spans="1:25">
      <c r="A7" s="110"/>
      <c r="B7" s="110"/>
      <c r="C7" s="107"/>
      <c r="D7" s="5" t="s">
        <v>1</v>
      </c>
      <c r="E7" s="5" t="s">
        <v>1</v>
      </c>
      <c r="F7" s="107"/>
      <c r="G7" s="5" t="s">
        <v>4</v>
      </c>
      <c r="H7" s="107"/>
      <c r="I7" s="107"/>
      <c r="J7" s="107"/>
      <c r="K7" s="107"/>
      <c r="L7" s="107"/>
      <c r="M7" s="107"/>
      <c r="N7" s="107"/>
      <c r="O7" s="107"/>
      <c r="T7" s="4"/>
    </row>
    <row r="8" spans="1:25" ht="18" customHeight="1" thickBot="1">
      <c r="A8" s="111"/>
      <c r="B8" s="111"/>
      <c r="C8" s="108"/>
      <c r="D8" s="6" t="s">
        <v>2</v>
      </c>
      <c r="E8" s="6" t="s">
        <v>2</v>
      </c>
      <c r="F8" s="108"/>
      <c r="G8" s="7"/>
      <c r="H8" s="108"/>
      <c r="I8" s="108"/>
      <c r="J8" s="108"/>
      <c r="K8" s="108"/>
      <c r="L8" s="108"/>
      <c r="M8" s="108"/>
      <c r="N8" s="108"/>
      <c r="O8" s="108"/>
      <c r="T8" s="9"/>
    </row>
    <row r="9" spans="1:25" ht="15" customHeight="1">
      <c r="A9" s="109"/>
      <c r="B9" s="109"/>
      <c r="C9" s="106" t="s">
        <v>13</v>
      </c>
      <c r="D9" s="85"/>
      <c r="E9" s="85"/>
      <c r="F9" s="106" t="s">
        <v>15</v>
      </c>
      <c r="G9" s="85"/>
      <c r="H9" s="10" t="s">
        <v>18</v>
      </c>
      <c r="I9" s="106" t="s">
        <v>29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106" t="s">
        <v>26</v>
      </c>
      <c r="T9" s="9"/>
    </row>
    <row r="10" spans="1:25">
      <c r="A10" s="110"/>
      <c r="B10" s="110"/>
      <c r="C10" s="107"/>
      <c r="D10" s="86" t="s">
        <v>69</v>
      </c>
      <c r="E10" s="104" t="s">
        <v>65</v>
      </c>
      <c r="F10" s="107"/>
      <c r="G10" s="104" t="s">
        <v>69</v>
      </c>
      <c r="H10" s="59" t="s">
        <v>17</v>
      </c>
      <c r="I10" s="107"/>
      <c r="J10" s="59" t="s">
        <v>17</v>
      </c>
      <c r="K10" s="59" t="s">
        <v>21</v>
      </c>
      <c r="L10" s="13" t="s">
        <v>14</v>
      </c>
      <c r="M10" s="59" t="s">
        <v>16</v>
      </c>
      <c r="N10" s="59" t="s">
        <v>25</v>
      </c>
      <c r="O10" s="107"/>
      <c r="T10" s="9"/>
    </row>
    <row r="11" spans="1:25">
      <c r="A11" s="110"/>
      <c r="B11" s="110"/>
      <c r="C11" s="107"/>
      <c r="D11" s="86" t="s">
        <v>14</v>
      </c>
      <c r="E11" s="59" t="s">
        <v>14</v>
      </c>
      <c r="F11" s="107"/>
      <c r="G11" s="86" t="s">
        <v>16</v>
      </c>
      <c r="H11" s="7"/>
      <c r="I11" s="107"/>
      <c r="J11" s="7"/>
      <c r="K11" s="7"/>
      <c r="L11" s="13" t="s">
        <v>2</v>
      </c>
      <c r="M11" s="59" t="s">
        <v>17</v>
      </c>
      <c r="N11" s="7"/>
      <c r="O11" s="107"/>
      <c r="T11" s="12"/>
    </row>
    <row r="12" spans="1:25" ht="14.65" thickBot="1">
      <c r="A12" s="110"/>
      <c r="B12" s="111"/>
      <c r="C12" s="108"/>
      <c r="D12" s="87" t="s">
        <v>2</v>
      </c>
      <c r="E12" s="6" t="s">
        <v>2</v>
      </c>
      <c r="F12" s="108"/>
      <c r="G12" s="87" t="s">
        <v>17</v>
      </c>
      <c r="H12" s="93"/>
      <c r="I12" s="108"/>
      <c r="J12" s="93"/>
      <c r="K12" s="93"/>
      <c r="L12" s="93"/>
      <c r="M12" s="93"/>
      <c r="N12" s="93"/>
      <c r="O12" s="108"/>
      <c r="P12" s="58"/>
      <c r="T12" s="60"/>
    </row>
    <row r="13" spans="1:25" ht="25.25" customHeight="1">
      <c r="A13" s="15">
        <v>1</v>
      </c>
      <c r="B13" s="102" t="s">
        <v>33</v>
      </c>
      <c r="C13" s="94" t="s">
        <v>71</v>
      </c>
      <c r="D13" s="99">
        <v>67005.37</v>
      </c>
      <c r="E13" s="95" t="s">
        <v>31</v>
      </c>
      <c r="F13" s="46" t="s">
        <v>31</v>
      </c>
      <c r="G13" s="99">
        <v>10429</v>
      </c>
      <c r="H13" s="105">
        <v>125</v>
      </c>
      <c r="I13" s="84">
        <f>G13/H13</f>
        <v>83.432000000000002</v>
      </c>
      <c r="J13" s="84">
        <v>12</v>
      </c>
      <c r="K13" s="84">
        <v>1</v>
      </c>
      <c r="L13" s="99">
        <v>71044.13</v>
      </c>
      <c r="M13" s="99">
        <v>11016</v>
      </c>
      <c r="N13" s="78">
        <v>43175</v>
      </c>
      <c r="O13" s="42" t="s">
        <v>27</v>
      </c>
      <c r="P13" s="58"/>
      <c r="R13" s="14"/>
      <c r="T13" s="81"/>
    </row>
    <row r="14" spans="1:25" s="58" customFormat="1" ht="25.25" customHeight="1">
      <c r="A14" s="44">
        <v>2</v>
      </c>
      <c r="B14" s="102">
        <v>3</v>
      </c>
      <c r="C14" s="43" t="s">
        <v>56</v>
      </c>
      <c r="D14" s="92">
        <v>18303.900000000001</v>
      </c>
      <c r="E14" s="62">
        <v>27675.25</v>
      </c>
      <c r="F14" s="45">
        <f>(D14-E14)/E14</f>
        <v>-0.33861844066449259</v>
      </c>
      <c r="G14" s="92">
        <v>3083</v>
      </c>
      <c r="H14" s="84">
        <v>47</v>
      </c>
      <c r="I14" s="84">
        <f>G14/H14</f>
        <v>65.59574468085107</v>
      </c>
      <c r="J14" s="84">
        <v>10</v>
      </c>
      <c r="K14" s="84">
        <v>3</v>
      </c>
      <c r="L14" s="92">
        <v>123871</v>
      </c>
      <c r="M14" s="92">
        <v>21679</v>
      </c>
      <c r="N14" s="78">
        <v>43161</v>
      </c>
      <c r="O14" s="42" t="s">
        <v>28</v>
      </c>
      <c r="R14" s="61"/>
      <c r="T14" s="81"/>
    </row>
    <row r="15" spans="1:25" s="58" customFormat="1" ht="25.25" customHeight="1">
      <c r="A15" s="44">
        <v>3</v>
      </c>
      <c r="B15" s="102">
        <v>1</v>
      </c>
      <c r="C15" s="43" t="s">
        <v>51</v>
      </c>
      <c r="D15" s="92">
        <v>17867</v>
      </c>
      <c r="E15" s="62">
        <v>30391</v>
      </c>
      <c r="F15" s="45">
        <f>(D15-E15)/E15</f>
        <v>-0.41209568622289494</v>
      </c>
      <c r="G15" s="92">
        <v>3021</v>
      </c>
      <c r="H15" s="95" t="s">
        <v>31</v>
      </c>
      <c r="I15" s="46" t="s">
        <v>31</v>
      </c>
      <c r="J15" s="95" t="s">
        <v>31</v>
      </c>
      <c r="K15" s="84">
        <v>5</v>
      </c>
      <c r="L15" s="92">
        <v>418190</v>
      </c>
      <c r="M15" s="92">
        <v>79307</v>
      </c>
      <c r="N15" s="78">
        <v>43147</v>
      </c>
      <c r="O15" s="75" t="s">
        <v>52</v>
      </c>
      <c r="R15" s="61"/>
      <c r="T15" s="81"/>
    </row>
    <row r="16" spans="1:25" s="58" customFormat="1" ht="25.25" customHeight="1">
      <c r="A16" s="44">
        <v>4</v>
      </c>
      <c r="B16" s="102">
        <v>2</v>
      </c>
      <c r="C16" s="43" t="s">
        <v>60</v>
      </c>
      <c r="D16" s="99">
        <v>15376</v>
      </c>
      <c r="E16" s="62">
        <v>27840</v>
      </c>
      <c r="F16" s="45">
        <f>(D16-E16)/E16</f>
        <v>-0.44770114942528738</v>
      </c>
      <c r="G16" s="99">
        <v>3341</v>
      </c>
      <c r="H16" s="95" t="s">
        <v>31</v>
      </c>
      <c r="I16" s="46" t="s">
        <v>31</v>
      </c>
      <c r="J16" s="84">
        <v>13</v>
      </c>
      <c r="K16" s="84">
        <v>2</v>
      </c>
      <c r="L16" s="99">
        <v>47563</v>
      </c>
      <c r="M16" s="99">
        <v>10082</v>
      </c>
      <c r="N16" s="78">
        <v>43168</v>
      </c>
      <c r="O16" s="75" t="s">
        <v>34</v>
      </c>
      <c r="R16" s="61"/>
      <c r="T16" s="81"/>
      <c r="V16" s="101"/>
      <c r="W16" s="91"/>
      <c r="Y16" s="8"/>
    </row>
    <row r="17" spans="1:25" s="58" customFormat="1" ht="25.25" customHeight="1">
      <c r="A17" s="44">
        <v>5</v>
      </c>
      <c r="B17" s="102">
        <v>5</v>
      </c>
      <c r="C17" s="43" t="s">
        <v>54</v>
      </c>
      <c r="D17" s="92">
        <v>14532</v>
      </c>
      <c r="E17" s="62">
        <v>21245</v>
      </c>
      <c r="F17" s="45">
        <f>(D17-E17)/E17</f>
        <v>-0.31598023064250413</v>
      </c>
      <c r="G17" s="92">
        <v>3163</v>
      </c>
      <c r="H17" s="95" t="s">
        <v>31</v>
      </c>
      <c r="I17" s="95" t="s">
        <v>31</v>
      </c>
      <c r="J17" s="84">
        <v>12</v>
      </c>
      <c r="K17" s="84">
        <v>4</v>
      </c>
      <c r="L17" s="92" t="s">
        <v>75</v>
      </c>
      <c r="M17" s="92">
        <v>23335</v>
      </c>
      <c r="N17" s="78">
        <v>43154</v>
      </c>
      <c r="O17" s="75" t="s">
        <v>34</v>
      </c>
      <c r="R17" s="61"/>
      <c r="T17" s="81"/>
      <c r="V17" s="101"/>
      <c r="W17" s="91"/>
      <c r="Y17" s="8"/>
    </row>
    <row r="18" spans="1:25" s="58" customFormat="1" ht="25.25" customHeight="1">
      <c r="A18" s="44">
        <v>6</v>
      </c>
      <c r="B18" s="102">
        <v>7</v>
      </c>
      <c r="C18" s="43" t="s">
        <v>50</v>
      </c>
      <c r="D18" s="92">
        <v>5749.25</v>
      </c>
      <c r="E18" s="62">
        <v>13300.71</v>
      </c>
      <c r="F18" s="45">
        <f>(D18-E18)/E18</f>
        <v>-0.56774863898243022</v>
      </c>
      <c r="G18" s="92">
        <v>939</v>
      </c>
      <c r="H18" s="89">
        <v>25</v>
      </c>
      <c r="I18" s="63">
        <f>G18/H18</f>
        <v>37.56</v>
      </c>
      <c r="J18" s="84">
        <v>7</v>
      </c>
      <c r="K18" s="84">
        <v>5</v>
      </c>
      <c r="L18" s="92">
        <v>184414</v>
      </c>
      <c r="M18" s="92">
        <v>31540</v>
      </c>
      <c r="N18" s="78">
        <v>43147</v>
      </c>
      <c r="O18" s="75" t="s">
        <v>28</v>
      </c>
      <c r="R18" s="61"/>
      <c r="T18" s="81"/>
      <c r="V18" s="101"/>
      <c r="W18" s="91"/>
      <c r="Y18" s="8"/>
    </row>
    <row r="19" spans="1:25" s="58" customFormat="1" ht="25.25" customHeight="1">
      <c r="A19" s="44">
        <v>7</v>
      </c>
      <c r="B19" s="102">
        <v>6</v>
      </c>
      <c r="C19" s="43" t="s">
        <v>62</v>
      </c>
      <c r="D19" s="92">
        <v>5390.34</v>
      </c>
      <c r="E19" s="62">
        <v>15077.35</v>
      </c>
      <c r="F19" s="45">
        <f>(D19-E19)/E19</f>
        <v>-0.64248757241822996</v>
      </c>
      <c r="G19" s="92">
        <v>917</v>
      </c>
      <c r="H19" s="84">
        <v>30</v>
      </c>
      <c r="I19" s="84">
        <f>G19/H19</f>
        <v>30.566666666666666</v>
      </c>
      <c r="J19" s="84">
        <v>8</v>
      </c>
      <c r="K19" s="84">
        <v>2</v>
      </c>
      <c r="L19" s="92">
        <v>24701</v>
      </c>
      <c r="M19" s="92">
        <v>4552</v>
      </c>
      <c r="N19" s="78">
        <v>43168</v>
      </c>
      <c r="O19" s="75" t="s">
        <v>28</v>
      </c>
      <c r="R19" s="61"/>
      <c r="T19" s="81"/>
      <c r="U19" s="8"/>
      <c r="V19" s="61"/>
      <c r="W19" s="8"/>
      <c r="Y19" s="8"/>
    </row>
    <row r="20" spans="1:25" s="58" customFormat="1" ht="25.25" customHeight="1">
      <c r="A20" s="44">
        <v>8</v>
      </c>
      <c r="B20" s="102" t="s">
        <v>72</v>
      </c>
      <c r="C20" s="94" t="s">
        <v>70</v>
      </c>
      <c r="D20" s="99">
        <v>4964.37</v>
      </c>
      <c r="E20" s="46" t="s">
        <v>31</v>
      </c>
      <c r="F20" s="46" t="s">
        <v>31</v>
      </c>
      <c r="G20" s="99">
        <v>1044</v>
      </c>
      <c r="H20" s="105">
        <v>5</v>
      </c>
      <c r="I20" s="84">
        <f>G20/H20</f>
        <v>208.8</v>
      </c>
      <c r="J20" s="84">
        <v>5</v>
      </c>
      <c r="K20" s="84">
        <v>0</v>
      </c>
      <c r="L20" s="99">
        <v>4964.37</v>
      </c>
      <c r="M20" s="99">
        <v>1044</v>
      </c>
      <c r="N20" s="78" t="s">
        <v>73</v>
      </c>
      <c r="O20" s="75" t="s">
        <v>27</v>
      </c>
      <c r="R20" s="61"/>
      <c r="T20" s="81"/>
      <c r="U20" s="8"/>
      <c r="V20" s="61"/>
      <c r="W20" s="8"/>
      <c r="Y20" s="8"/>
    </row>
    <row r="21" spans="1:25" s="58" customFormat="1" ht="25.25" customHeight="1">
      <c r="A21" s="44">
        <v>9</v>
      </c>
      <c r="B21" s="102">
        <v>15</v>
      </c>
      <c r="C21" s="43" t="s">
        <v>44</v>
      </c>
      <c r="D21" s="112">
        <v>4174.4399999999996</v>
      </c>
      <c r="E21" s="62">
        <v>4413.59</v>
      </c>
      <c r="F21" s="45">
        <f>(D21-E21)/E21</f>
        <v>-5.4184915227739897E-2</v>
      </c>
      <c r="G21" s="92">
        <v>878</v>
      </c>
      <c r="H21" s="105">
        <v>26</v>
      </c>
      <c r="I21" s="84">
        <f>G21/H21</f>
        <v>33.769230769230766</v>
      </c>
      <c r="J21" s="84">
        <v>6</v>
      </c>
      <c r="K21" s="84">
        <v>6</v>
      </c>
      <c r="L21" s="112">
        <v>94982.51</v>
      </c>
      <c r="M21" s="92">
        <v>21598</v>
      </c>
      <c r="N21" s="78">
        <v>43140</v>
      </c>
      <c r="O21" s="75" t="s">
        <v>27</v>
      </c>
      <c r="R21" s="61"/>
      <c r="T21" s="81"/>
      <c r="U21" s="101"/>
      <c r="V21" s="61"/>
      <c r="W21" s="91"/>
      <c r="X21" s="91"/>
      <c r="Y21" s="8"/>
    </row>
    <row r="22" spans="1:25" s="58" customFormat="1" ht="25.25" customHeight="1">
      <c r="A22" s="44">
        <v>10</v>
      </c>
      <c r="B22" s="102">
        <v>10</v>
      </c>
      <c r="C22" s="100" t="s">
        <v>53</v>
      </c>
      <c r="D22" s="92">
        <v>3972.25</v>
      </c>
      <c r="E22" s="62">
        <v>10140.290000000001</v>
      </c>
      <c r="F22" s="45">
        <f>(D22-E22)/E22</f>
        <v>-0.6082705721434003</v>
      </c>
      <c r="G22" s="92">
        <v>659</v>
      </c>
      <c r="H22" s="90">
        <v>13</v>
      </c>
      <c r="I22" s="84">
        <f>G22/H22</f>
        <v>50.692307692307693</v>
      </c>
      <c r="J22" s="84">
        <v>5</v>
      </c>
      <c r="K22" s="84">
        <v>4</v>
      </c>
      <c r="L22" s="92">
        <v>93049.72</v>
      </c>
      <c r="M22" s="92">
        <v>18100</v>
      </c>
      <c r="N22" s="78">
        <v>43154</v>
      </c>
      <c r="O22" s="75" t="s">
        <v>27</v>
      </c>
      <c r="Q22" s="96"/>
      <c r="R22" s="96"/>
      <c r="S22" s="97"/>
      <c r="T22" s="98"/>
      <c r="U22" s="98"/>
      <c r="V22" s="97"/>
      <c r="W22" s="8"/>
      <c r="X22" s="91"/>
      <c r="Y22" s="8"/>
    </row>
    <row r="23" spans="1:25" s="58" customFormat="1" ht="25.25" customHeight="1">
      <c r="A23" s="64"/>
      <c r="B23" s="64"/>
      <c r="C23" s="65" t="s">
        <v>30</v>
      </c>
      <c r="D23" s="66">
        <f>SUM(D13:D22)</f>
        <v>157334.91999999998</v>
      </c>
      <c r="E23" s="66">
        <f>SUM(E13:E22)</f>
        <v>150083.19</v>
      </c>
      <c r="F23" s="48">
        <f>(D23-E23)/E23</f>
        <v>4.8318069465341063E-2</v>
      </c>
      <c r="G23" s="66">
        <f>SUM(G13:G22)</f>
        <v>27474</v>
      </c>
      <c r="H23" s="67"/>
      <c r="I23" s="68"/>
      <c r="J23" s="67"/>
      <c r="K23" s="69"/>
      <c r="L23" s="70"/>
      <c r="M23" s="74"/>
      <c r="N23" s="71"/>
      <c r="O23" s="75"/>
    </row>
    <row r="24" spans="1:25" s="54" customFormat="1" ht="13.8" customHeight="1">
      <c r="A24" s="52"/>
      <c r="B24" s="72"/>
      <c r="C24" s="53"/>
      <c r="D24" s="73"/>
      <c r="E24" s="73"/>
      <c r="F24" s="76"/>
      <c r="G24" s="73"/>
      <c r="H24" s="73"/>
      <c r="I24" s="73"/>
      <c r="J24" s="73"/>
      <c r="K24" s="73"/>
      <c r="L24" s="73"/>
      <c r="M24" s="73"/>
      <c r="N24" s="77"/>
      <c r="O24" s="49"/>
      <c r="P24" s="55"/>
      <c r="R24" s="57"/>
      <c r="T24" s="56"/>
    </row>
    <row r="25" spans="1:25" s="58" customFormat="1" ht="25.25" customHeight="1">
      <c r="A25" s="44">
        <v>11</v>
      </c>
      <c r="B25" s="102">
        <v>9</v>
      </c>
      <c r="C25" s="100" t="s">
        <v>63</v>
      </c>
      <c r="D25" s="92">
        <v>3883</v>
      </c>
      <c r="E25" s="62">
        <v>10902</v>
      </c>
      <c r="F25" s="45">
        <f>(D25-E25)/E25</f>
        <v>-0.64382682076683173</v>
      </c>
      <c r="G25" s="92">
        <v>695</v>
      </c>
      <c r="H25" s="90">
        <v>20</v>
      </c>
      <c r="I25" s="84">
        <f>G25/H25</f>
        <v>34.75</v>
      </c>
      <c r="J25" s="84">
        <v>8</v>
      </c>
      <c r="K25" s="84">
        <v>2</v>
      </c>
      <c r="L25" s="92">
        <v>22621</v>
      </c>
      <c r="M25" s="92">
        <v>4384</v>
      </c>
      <c r="N25" s="78">
        <v>43168</v>
      </c>
      <c r="O25" s="75" t="s">
        <v>40</v>
      </c>
      <c r="Q25" s="96"/>
      <c r="R25" s="96"/>
      <c r="S25" s="97"/>
      <c r="T25" s="98"/>
      <c r="U25" s="98"/>
      <c r="V25" s="97"/>
      <c r="W25" s="8"/>
      <c r="X25" s="91"/>
      <c r="Y25" s="8"/>
    </row>
    <row r="26" spans="1:25" s="58" customFormat="1" ht="25.25" customHeight="1">
      <c r="A26" s="44">
        <v>12</v>
      </c>
      <c r="B26" s="102" t="s">
        <v>33</v>
      </c>
      <c r="C26" s="43" t="s">
        <v>74</v>
      </c>
      <c r="D26" s="99">
        <v>3765.23</v>
      </c>
      <c r="E26" s="46" t="s">
        <v>31</v>
      </c>
      <c r="F26" s="46" t="s">
        <v>31</v>
      </c>
      <c r="G26" s="99">
        <v>644</v>
      </c>
      <c r="H26" s="105">
        <v>33</v>
      </c>
      <c r="I26" s="84">
        <f>G26/H26</f>
        <v>19.515151515151516</v>
      </c>
      <c r="J26" s="84">
        <v>8</v>
      </c>
      <c r="K26" s="84">
        <v>1</v>
      </c>
      <c r="L26" s="99">
        <v>3765</v>
      </c>
      <c r="M26" s="99">
        <v>644</v>
      </c>
      <c r="N26" s="78">
        <v>43175</v>
      </c>
      <c r="O26" s="75" t="s">
        <v>28</v>
      </c>
      <c r="Q26" s="96"/>
      <c r="R26" s="96"/>
      <c r="S26" s="97"/>
      <c r="T26" s="98"/>
      <c r="U26" s="98"/>
      <c r="V26" s="97"/>
      <c r="W26" s="8"/>
      <c r="X26" s="91"/>
      <c r="Y26" s="8"/>
    </row>
    <row r="27" spans="1:25" s="58" customFormat="1" ht="25.25" customHeight="1">
      <c r="A27" s="44">
        <v>13</v>
      </c>
      <c r="B27" s="102">
        <v>16</v>
      </c>
      <c r="C27" s="43" t="s">
        <v>39</v>
      </c>
      <c r="D27" s="92">
        <v>3518.45</v>
      </c>
      <c r="E27" s="92">
        <v>3415.83</v>
      </c>
      <c r="F27" s="113">
        <f>(D27-E27)/E27</f>
        <v>3.0042478694782788E-2</v>
      </c>
      <c r="G27" s="92">
        <v>713</v>
      </c>
      <c r="H27" s="89">
        <v>18</v>
      </c>
      <c r="I27" s="63">
        <f>G27/H27</f>
        <v>39.611111111111114</v>
      </c>
      <c r="J27" s="84">
        <v>4</v>
      </c>
      <c r="K27" s="84">
        <v>11</v>
      </c>
      <c r="L27" s="92">
        <v>276009</v>
      </c>
      <c r="M27" s="92">
        <v>58865</v>
      </c>
      <c r="N27" s="78">
        <v>43105</v>
      </c>
      <c r="O27" s="75" t="s">
        <v>28</v>
      </c>
      <c r="Q27" s="96"/>
      <c r="R27" s="96"/>
      <c r="S27" s="97"/>
      <c r="T27" s="98"/>
      <c r="U27" s="98"/>
      <c r="V27" s="97"/>
      <c r="W27" s="8"/>
      <c r="X27" s="91"/>
      <c r="Y27" s="8"/>
    </row>
    <row r="28" spans="1:25" s="58" customFormat="1" ht="25.25" customHeight="1">
      <c r="A28" s="44">
        <v>14</v>
      </c>
      <c r="B28" s="102">
        <v>17</v>
      </c>
      <c r="C28" s="43" t="s">
        <v>37</v>
      </c>
      <c r="D28" s="92">
        <v>3476.67</v>
      </c>
      <c r="E28" s="62">
        <v>3304.22</v>
      </c>
      <c r="F28" s="45">
        <f>(D28-E28)/E28</f>
        <v>5.219083475071281E-2</v>
      </c>
      <c r="G28" s="92">
        <v>741</v>
      </c>
      <c r="H28" s="89">
        <v>17</v>
      </c>
      <c r="I28" s="63">
        <f>G28/H28</f>
        <v>43.588235294117645</v>
      </c>
      <c r="J28" s="63">
        <v>5</v>
      </c>
      <c r="K28" s="84">
        <v>14</v>
      </c>
      <c r="L28" s="92">
        <v>463883</v>
      </c>
      <c r="M28" s="92">
        <v>100894</v>
      </c>
      <c r="N28" s="78">
        <v>43084</v>
      </c>
      <c r="O28" s="75" t="s">
        <v>28</v>
      </c>
      <c r="Q28" s="96"/>
      <c r="R28" s="96"/>
      <c r="S28" s="97"/>
      <c r="T28" s="98"/>
      <c r="U28" s="98"/>
      <c r="V28" s="97"/>
      <c r="W28" s="8"/>
      <c r="X28" s="91"/>
      <c r="Y28" s="8"/>
    </row>
    <row r="29" spans="1:25" s="58" customFormat="1" ht="25.25" customHeight="1">
      <c r="A29" s="44">
        <v>15</v>
      </c>
      <c r="B29" s="102">
        <v>12</v>
      </c>
      <c r="C29" s="43" t="s">
        <v>61</v>
      </c>
      <c r="D29" s="99">
        <v>3449</v>
      </c>
      <c r="E29" s="92">
        <v>9090</v>
      </c>
      <c r="F29" s="113">
        <f>(D29-E29)/E29</f>
        <v>-0.62057205720572062</v>
      </c>
      <c r="G29" s="99">
        <v>619</v>
      </c>
      <c r="H29" s="95" t="s">
        <v>31</v>
      </c>
      <c r="I29" s="46" t="s">
        <v>31</v>
      </c>
      <c r="J29" s="84">
        <v>3</v>
      </c>
      <c r="K29" s="84">
        <v>2</v>
      </c>
      <c r="L29" s="99">
        <v>15640</v>
      </c>
      <c r="M29" s="99">
        <v>2780</v>
      </c>
      <c r="N29" s="78">
        <v>43168</v>
      </c>
      <c r="O29" s="75" t="s">
        <v>34</v>
      </c>
      <c r="Q29" s="96"/>
      <c r="R29" s="96"/>
      <c r="S29" s="97"/>
      <c r="T29" s="98"/>
      <c r="U29" s="98"/>
      <c r="V29" s="97"/>
      <c r="W29" s="8"/>
      <c r="X29" s="91"/>
      <c r="Y29" s="8"/>
    </row>
    <row r="30" spans="1:25" s="58" customFormat="1" ht="25.25" customHeight="1">
      <c r="A30" s="44">
        <v>16</v>
      </c>
      <c r="B30" s="102">
        <v>11</v>
      </c>
      <c r="C30" s="43" t="s">
        <v>45</v>
      </c>
      <c r="D30" s="92">
        <v>3167</v>
      </c>
      <c r="E30" s="92">
        <v>9220</v>
      </c>
      <c r="F30" s="113">
        <f>(D30-E30)/E30</f>
        <v>-0.65650759219088939</v>
      </c>
      <c r="G30" s="92">
        <v>510</v>
      </c>
      <c r="H30" s="90">
        <v>9</v>
      </c>
      <c r="I30" s="63">
        <f>G30/H30</f>
        <v>56.666666666666664</v>
      </c>
      <c r="J30" s="84">
        <v>5</v>
      </c>
      <c r="K30" s="84">
        <v>6</v>
      </c>
      <c r="L30" s="92">
        <v>508986</v>
      </c>
      <c r="M30" s="92">
        <v>89009</v>
      </c>
      <c r="N30" s="78">
        <v>43140</v>
      </c>
      <c r="O30" s="75" t="s">
        <v>40</v>
      </c>
      <c r="Q30" s="96"/>
      <c r="R30" s="96"/>
      <c r="S30" s="97"/>
      <c r="T30" s="98"/>
      <c r="U30" s="98"/>
      <c r="V30" s="97"/>
      <c r="W30" s="8"/>
      <c r="X30" s="91"/>
      <c r="Y30" s="8"/>
    </row>
    <row r="31" spans="1:25" s="58" customFormat="1" ht="25.25" customHeight="1">
      <c r="A31" s="44">
        <v>17</v>
      </c>
      <c r="B31" s="102">
        <v>8</v>
      </c>
      <c r="C31" s="43" t="s">
        <v>59</v>
      </c>
      <c r="D31" s="92">
        <v>2808.9</v>
      </c>
      <c r="E31" s="62">
        <v>11713.52</v>
      </c>
      <c r="F31" s="45">
        <f>(D31-E31)/E31</f>
        <v>-0.76020017893852576</v>
      </c>
      <c r="G31" s="92">
        <v>492</v>
      </c>
      <c r="H31" s="90">
        <v>15</v>
      </c>
      <c r="I31" s="84">
        <f>G31/H31</f>
        <v>32.799999999999997</v>
      </c>
      <c r="J31" s="84">
        <v>5</v>
      </c>
      <c r="K31" s="84">
        <v>2</v>
      </c>
      <c r="L31" s="92">
        <v>21027.13</v>
      </c>
      <c r="M31" s="92">
        <v>3882</v>
      </c>
      <c r="N31" s="78">
        <v>43168</v>
      </c>
      <c r="O31" s="75" t="s">
        <v>27</v>
      </c>
      <c r="Q31" s="96"/>
      <c r="R31" s="96"/>
      <c r="S31" s="97"/>
      <c r="T31" s="98"/>
      <c r="U31" s="98"/>
      <c r="V31" s="97"/>
      <c r="W31" s="8"/>
      <c r="X31" s="91"/>
      <c r="Y31" s="8"/>
    </row>
    <row r="32" spans="1:25" s="58" customFormat="1" ht="25.25" customHeight="1">
      <c r="A32" s="44">
        <v>18</v>
      </c>
      <c r="B32" s="102">
        <v>13</v>
      </c>
      <c r="C32" s="94" t="s">
        <v>47</v>
      </c>
      <c r="D32" s="83">
        <v>2016.4</v>
      </c>
      <c r="E32" s="62">
        <v>5403.97</v>
      </c>
      <c r="F32" s="45">
        <f>(D32-E32)/E32</f>
        <v>-0.62686691450914789</v>
      </c>
      <c r="G32" s="83">
        <v>352</v>
      </c>
      <c r="H32" s="88">
        <v>10</v>
      </c>
      <c r="I32" s="63">
        <f>G32/H32</f>
        <v>35.200000000000003</v>
      </c>
      <c r="J32" s="84">
        <v>6</v>
      </c>
      <c r="K32" s="63">
        <v>6</v>
      </c>
      <c r="L32" s="83">
        <f>69793+D32</f>
        <v>71809.399999999994</v>
      </c>
      <c r="M32" s="83">
        <f>14191+G32</f>
        <v>14543</v>
      </c>
      <c r="N32" s="79">
        <v>43140</v>
      </c>
      <c r="O32" s="75" t="s">
        <v>48</v>
      </c>
      <c r="Q32" s="96"/>
      <c r="R32" s="96"/>
      <c r="S32" s="97"/>
      <c r="T32" s="98"/>
      <c r="U32" s="98"/>
      <c r="V32" s="97"/>
      <c r="W32" s="8"/>
    </row>
    <row r="33" spans="1:25" s="39" customFormat="1" ht="25.25" customHeight="1">
      <c r="A33" s="44">
        <v>19</v>
      </c>
      <c r="B33" s="103">
        <v>14</v>
      </c>
      <c r="C33" s="43" t="s">
        <v>57</v>
      </c>
      <c r="D33" s="62">
        <v>1300</v>
      </c>
      <c r="E33" s="62">
        <v>5252</v>
      </c>
      <c r="F33" s="45">
        <f>(D33-E33)/E33</f>
        <v>-0.75247524752475248</v>
      </c>
      <c r="G33" s="62">
        <v>233</v>
      </c>
      <c r="H33" s="89">
        <v>8</v>
      </c>
      <c r="I33" s="63">
        <f>G33/H33</f>
        <v>29.125</v>
      </c>
      <c r="J33" s="63">
        <v>4</v>
      </c>
      <c r="K33" s="63">
        <v>3</v>
      </c>
      <c r="L33" s="62">
        <v>30425</v>
      </c>
      <c r="M33" s="62">
        <v>5762</v>
      </c>
      <c r="N33" s="79">
        <v>43161</v>
      </c>
      <c r="O33" s="75" t="s">
        <v>40</v>
      </c>
      <c r="P33" s="58"/>
      <c r="Q33" s="96"/>
      <c r="R33" s="96"/>
      <c r="S33" s="97"/>
      <c r="T33" s="98"/>
      <c r="U33" s="98"/>
      <c r="V33" s="97"/>
      <c r="W33" s="8"/>
      <c r="Y33" s="58"/>
    </row>
    <row r="34" spans="1:25" s="58" customFormat="1" ht="25.25" customHeight="1">
      <c r="A34" s="44">
        <v>20</v>
      </c>
      <c r="B34" s="102">
        <v>18</v>
      </c>
      <c r="C34" s="43" t="s">
        <v>49</v>
      </c>
      <c r="D34" s="83">
        <v>1227.48</v>
      </c>
      <c r="E34" s="62">
        <v>2518.48</v>
      </c>
      <c r="F34" s="45">
        <f>(D34-E34)/E34</f>
        <v>-0.51261078110606395</v>
      </c>
      <c r="G34" s="83">
        <v>207</v>
      </c>
      <c r="H34" s="89">
        <v>3</v>
      </c>
      <c r="I34" s="63">
        <f>G34/H34</f>
        <v>69</v>
      </c>
      <c r="J34" s="63">
        <v>1</v>
      </c>
      <c r="K34" s="63">
        <v>5</v>
      </c>
      <c r="L34" s="62">
        <v>57194.33</v>
      </c>
      <c r="M34" s="62">
        <v>10392</v>
      </c>
      <c r="N34" s="79">
        <v>43147</v>
      </c>
      <c r="O34" s="75" t="s">
        <v>27</v>
      </c>
      <c r="Q34" s="96"/>
      <c r="R34" s="96"/>
      <c r="S34" s="97"/>
      <c r="T34" s="98"/>
      <c r="U34" s="98"/>
      <c r="V34" s="97"/>
      <c r="W34" s="8"/>
    </row>
    <row r="35" spans="1:25" s="58" customFormat="1" ht="25.25" customHeight="1">
      <c r="A35" s="64"/>
      <c r="B35" s="64"/>
      <c r="C35" s="65" t="s">
        <v>32</v>
      </c>
      <c r="D35" s="66">
        <f>SUM(D23:D34)</f>
        <v>185947.05000000002</v>
      </c>
      <c r="E35" s="66">
        <f t="shared" ref="E35" si="0">SUM(E23:E34)</f>
        <v>210903.21</v>
      </c>
      <c r="F35" s="48">
        <f>(D35-E35)/E35</f>
        <v>-0.11832992015626494</v>
      </c>
      <c r="G35" s="66">
        <f>SUM(G23:G34)</f>
        <v>32680</v>
      </c>
      <c r="H35" s="67"/>
      <c r="I35" s="68"/>
      <c r="J35" s="67"/>
      <c r="K35" s="69"/>
      <c r="L35" s="70"/>
      <c r="M35" s="74"/>
      <c r="N35" s="71"/>
      <c r="O35" s="75"/>
    </row>
    <row r="36" spans="1:25" s="58" customFormat="1" ht="13.8" customHeight="1">
      <c r="A36" s="52"/>
      <c r="B36" s="72"/>
      <c r="C36" s="53"/>
      <c r="D36" s="73"/>
      <c r="E36" s="73"/>
      <c r="F36" s="47"/>
      <c r="G36" s="73"/>
      <c r="H36" s="73"/>
      <c r="I36" s="73"/>
      <c r="J36" s="73"/>
      <c r="K36" s="73"/>
      <c r="L36" s="50"/>
      <c r="M36" s="50"/>
      <c r="N36" s="51"/>
      <c r="O36" s="49"/>
      <c r="R36" s="61"/>
      <c r="T36" s="60"/>
    </row>
    <row r="37" spans="1:25" s="58" customFormat="1" ht="25.25" customHeight="1">
      <c r="A37" s="44">
        <v>21</v>
      </c>
      <c r="B37" s="102">
        <v>19</v>
      </c>
      <c r="C37" s="43" t="s">
        <v>41</v>
      </c>
      <c r="D37" s="62">
        <v>1041.96</v>
      </c>
      <c r="E37" s="62">
        <v>2344.38</v>
      </c>
      <c r="F37" s="45">
        <f>(D37-E37)/E37</f>
        <v>-0.55554986819542906</v>
      </c>
      <c r="G37" s="62">
        <v>168</v>
      </c>
      <c r="H37" s="89">
        <v>4</v>
      </c>
      <c r="I37" s="63">
        <f>G37/H37</f>
        <v>42</v>
      </c>
      <c r="J37" s="63">
        <v>2</v>
      </c>
      <c r="K37" s="63">
        <v>9</v>
      </c>
      <c r="L37" s="62">
        <v>98769</v>
      </c>
      <c r="M37" s="62">
        <v>18656</v>
      </c>
      <c r="N37" s="79">
        <v>43119</v>
      </c>
      <c r="O37" s="75" t="s">
        <v>28</v>
      </c>
      <c r="Q37" s="96"/>
      <c r="R37" s="96"/>
      <c r="S37" s="97"/>
      <c r="T37" s="98"/>
      <c r="U37" s="98"/>
      <c r="V37" s="97"/>
      <c r="W37" s="8"/>
    </row>
    <row r="38" spans="1:25" s="58" customFormat="1" ht="25.25" customHeight="1">
      <c r="A38" s="44">
        <v>22</v>
      </c>
      <c r="B38" s="102">
        <v>27</v>
      </c>
      <c r="C38" s="43" t="s">
        <v>38</v>
      </c>
      <c r="D38" s="83">
        <v>649.94000000000005</v>
      </c>
      <c r="E38" s="63">
        <v>1085.22</v>
      </c>
      <c r="F38" s="45">
        <f>(D38-E38)/E38</f>
        <v>-0.40109839479552528</v>
      </c>
      <c r="G38" s="63">
        <v>96</v>
      </c>
      <c r="H38" s="89">
        <v>3</v>
      </c>
      <c r="I38" s="63">
        <f>G38/H38</f>
        <v>32</v>
      </c>
      <c r="J38" s="63">
        <v>1</v>
      </c>
      <c r="K38" s="63">
        <v>13</v>
      </c>
      <c r="L38" s="83">
        <v>354155.87</v>
      </c>
      <c r="M38" s="83">
        <v>61643</v>
      </c>
      <c r="N38" s="80">
        <v>43091</v>
      </c>
      <c r="O38" s="75" t="s">
        <v>27</v>
      </c>
      <c r="Q38" s="96"/>
      <c r="R38" s="96"/>
      <c r="S38" s="97"/>
      <c r="T38" s="98"/>
      <c r="U38" s="98"/>
      <c r="V38" s="97"/>
    </row>
    <row r="39" spans="1:25" s="58" customFormat="1" ht="25.25" customHeight="1">
      <c r="A39" s="44">
        <v>23</v>
      </c>
      <c r="B39" s="102">
        <v>25</v>
      </c>
      <c r="C39" s="43" t="s">
        <v>43</v>
      </c>
      <c r="D39" s="83">
        <v>296.8</v>
      </c>
      <c r="E39" s="62">
        <v>1424.05</v>
      </c>
      <c r="F39" s="45">
        <f>(D39-E39)/E39</f>
        <v>-0.79158035181348974</v>
      </c>
      <c r="G39" s="83">
        <v>45</v>
      </c>
      <c r="H39" s="89">
        <v>1</v>
      </c>
      <c r="I39" s="63">
        <f>G39/H39</f>
        <v>45</v>
      </c>
      <c r="J39" s="63">
        <v>1</v>
      </c>
      <c r="K39" s="63">
        <v>7</v>
      </c>
      <c r="L39" s="62">
        <v>42663</v>
      </c>
      <c r="M39" s="62">
        <v>8024</v>
      </c>
      <c r="N39" s="79">
        <v>43133</v>
      </c>
      <c r="O39" s="75" t="s">
        <v>28</v>
      </c>
      <c r="Q39" s="96"/>
      <c r="R39" s="96"/>
      <c r="S39" s="97"/>
      <c r="T39" s="98"/>
      <c r="U39" s="98"/>
      <c r="V39" s="97"/>
    </row>
    <row r="40" spans="1:25" s="58" customFormat="1" ht="25.25" customHeight="1">
      <c r="A40" s="44">
        <v>24</v>
      </c>
      <c r="B40" s="103">
        <v>29</v>
      </c>
      <c r="C40" s="43" t="s">
        <v>46</v>
      </c>
      <c r="D40" s="63">
        <v>230</v>
      </c>
      <c r="E40" s="62">
        <v>284</v>
      </c>
      <c r="F40" s="45">
        <f>(D40-E40)/E40</f>
        <v>-0.19014084507042253</v>
      </c>
      <c r="G40" s="63">
        <v>40</v>
      </c>
      <c r="H40" s="89">
        <v>2</v>
      </c>
      <c r="I40" s="63">
        <f>G40/H40</f>
        <v>20</v>
      </c>
      <c r="J40" s="63">
        <v>1</v>
      </c>
      <c r="K40" s="63">
        <v>15</v>
      </c>
      <c r="L40" s="63">
        <v>47274.31</v>
      </c>
      <c r="M40" s="63">
        <v>9558</v>
      </c>
      <c r="N40" s="80">
        <v>43070</v>
      </c>
      <c r="O40" s="75" t="s">
        <v>42</v>
      </c>
      <c r="Q40" s="96"/>
      <c r="R40" s="96"/>
      <c r="S40" s="97"/>
      <c r="T40" s="98"/>
      <c r="U40" s="98"/>
      <c r="V40" s="97"/>
    </row>
    <row r="41" spans="1:25" s="40" customFormat="1" ht="25.25" customHeight="1">
      <c r="A41" s="44">
        <v>25</v>
      </c>
      <c r="B41" s="103">
        <v>24</v>
      </c>
      <c r="C41" s="43" t="s">
        <v>55</v>
      </c>
      <c r="D41" s="62">
        <v>24</v>
      </c>
      <c r="E41" s="62">
        <v>1507.41</v>
      </c>
      <c r="F41" s="45">
        <f>(D41-E41)/E41</f>
        <v>-0.98407865146177886</v>
      </c>
      <c r="G41" s="62">
        <v>6</v>
      </c>
      <c r="H41" s="89">
        <v>1</v>
      </c>
      <c r="I41" s="63">
        <f>G41/H41</f>
        <v>6</v>
      </c>
      <c r="J41" s="63">
        <v>1</v>
      </c>
      <c r="K41" s="63">
        <v>3</v>
      </c>
      <c r="L41" s="62">
        <v>11282.71</v>
      </c>
      <c r="M41" s="62">
        <v>2050</v>
      </c>
      <c r="N41" s="79">
        <v>43161</v>
      </c>
      <c r="O41" s="75" t="s">
        <v>27</v>
      </c>
      <c r="P41" s="58"/>
      <c r="Q41" s="91"/>
      <c r="R41" s="61"/>
      <c r="S41" s="91"/>
      <c r="T41" s="82"/>
    </row>
    <row r="42" spans="1:25" s="58" customFormat="1" ht="25.25" customHeight="1">
      <c r="A42" s="44">
        <v>26</v>
      </c>
      <c r="B42" s="102">
        <v>4</v>
      </c>
      <c r="C42" s="43" t="s">
        <v>58</v>
      </c>
      <c r="D42" s="83"/>
      <c r="E42" s="62">
        <v>26767</v>
      </c>
      <c r="F42" s="45">
        <f>(D42-E42)/E42</f>
        <v>-1</v>
      </c>
      <c r="G42" s="83"/>
      <c r="H42" s="46"/>
      <c r="I42" s="63" t="e">
        <f>G42/H42</f>
        <v>#DIV/0!</v>
      </c>
      <c r="J42" s="63"/>
      <c r="K42" s="63">
        <v>3</v>
      </c>
      <c r="L42" s="62">
        <v>71378</v>
      </c>
      <c r="M42" s="62">
        <v>13418</v>
      </c>
      <c r="N42" s="79">
        <v>43161</v>
      </c>
      <c r="O42" s="75" t="s">
        <v>36</v>
      </c>
      <c r="Q42" s="91"/>
      <c r="R42" s="61"/>
      <c r="T42" s="82"/>
    </row>
    <row r="43" spans="1:25" ht="25.25" customHeight="1">
      <c r="A43" s="18"/>
      <c r="B43" s="18"/>
      <c r="C43" s="19" t="s">
        <v>76</v>
      </c>
      <c r="D43" s="41">
        <f>SUM(D35:D42)</f>
        <v>188189.75</v>
      </c>
      <c r="E43" s="66">
        <f t="shared" ref="E43:G43" si="1">SUM(E35:E42)</f>
        <v>244315.27</v>
      </c>
      <c r="F43" s="48">
        <f>(D43-E43)/E43</f>
        <v>-0.22972579650874869</v>
      </c>
      <c r="G43" s="66">
        <f t="shared" si="1"/>
        <v>33035</v>
      </c>
      <c r="H43" s="22"/>
      <c r="I43" s="23"/>
      <c r="J43" s="22"/>
      <c r="K43" s="24"/>
      <c r="L43" s="25"/>
      <c r="M43" s="37"/>
      <c r="N43" s="26"/>
      <c r="O43" s="38"/>
    </row>
    <row r="45" spans="1:25">
      <c r="B45" s="17"/>
      <c r="K45" s="1" t="s">
        <v>35</v>
      </c>
    </row>
    <row r="68" spans="1:20" ht="25.25" customHeight="1">
      <c r="A68" s="18"/>
      <c r="B68" s="18"/>
      <c r="C68" s="19" t="s">
        <v>32</v>
      </c>
      <c r="D68" s="20" t="e">
        <f>SUM(#REF!)</f>
        <v>#REF!</v>
      </c>
      <c r="E68" s="41" t="e">
        <f>SUM(#REF!)</f>
        <v>#REF!</v>
      </c>
      <c r="F68" s="21" t="e">
        <f>(D68-E68)/E68</f>
        <v>#REF!</v>
      </c>
      <c r="G68" s="41" t="e">
        <f>SUM(#REF!)</f>
        <v>#REF!</v>
      </c>
      <c r="H68" s="22"/>
      <c r="I68" s="23"/>
      <c r="J68" s="22"/>
      <c r="K68" s="24"/>
      <c r="L68" s="25"/>
      <c r="M68" s="16"/>
      <c r="N68" s="26"/>
      <c r="O68" s="27"/>
      <c r="R68" s="14"/>
      <c r="T68" s="12"/>
    </row>
    <row r="69" spans="1:20" ht="11.25" customHeight="1">
      <c r="A69" s="28"/>
      <c r="B69" s="28"/>
      <c r="C69" s="29"/>
      <c r="D69" s="30"/>
      <c r="E69" s="30"/>
      <c r="F69" s="30"/>
      <c r="G69" s="31"/>
      <c r="H69" s="32"/>
      <c r="I69" s="33"/>
      <c r="J69" s="32"/>
      <c r="K69" s="34"/>
      <c r="L69" s="30"/>
      <c r="M69" s="31"/>
      <c r="N69" s="35"/>
      <c r="O69" s="36"/>
      <c r="R69" s="14"/>
      <c r="T69" s="12"/>
    </row>
    <row r="73" spans="1:20" ht="12" customHeight="1">
      <c r="R73" s="14"/>
      <c r="T73" s="12"/>
    </row>
  </sheetData>
  <sortState ref="B13:O42">
    <sortCondition descending="1" ref="D13:D4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juste</cp:lastModifiedBy>
  <cp:lastPrinted>2016-09-19T08:07:15Z</cp:lastPrinted>
  <dcterms:created xsi:type="dcterms:W3CDTF">2014-10-03T07:40:56Z</dcterms:created>
  <dcterms:modified xsi:type="dcterms:W3CDTF">2018-03-19T16:36:45Z</dcterms:modified>
</cp:coreProperties>
</file>