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ės/2022/"/>
    </mc:Choice>
  </mc:AlternateContent>
  <xr:revisionPtr revIDLastSave="231" documentId="8_{4C2FF883-4CA5-4B38-8623-90DA2234D07B}" xr6:coauthVersionLast="47" xr6:coauthVersionMax="47" xr10:uidLastSave="{BAEB22E2-93D0-4B6C-A74B-39893807C7BF}"/>
  <bookViews>
    <workbookView xWindow="-120" yWindow="-120" windowWidth="29040" windowHeight="15840" xr2:uid="{00000000-000D-0000-FFFF-FFFF00000000}"/>
  </bookViews>
  <sheets>
    <sheet name="04.15-04.21" sheetId="52" r:id="rId1"/>
    <sheet name="04.08-04.14" sheetId="51" r:id="rId2"/>
    <sheet name="04.01-04.07" sheetId="50" r:id="rId3"/>
    <sheet name="03.25-03.31" sheetId="49" r:id="rId4"/>
    <sheet name="03.18-03.24" sheetId="48" r:id="rId5"/>
    <sheet name="03.11-03.17" sheetId="47" r:id="rId6"/>
    <sheet name="03.04-03.10" sheetId="46" r:id="rId7"/>
    <sheet name="02.25-03.03" sheetId="45" r:id="rId8"/>
    <sheet name="02.18-02.24" sheetId="44" r:id="rId9"/>
    <sheet name="02.11-02.17" sheetId="43" r:id="rId10"/>
    <sheet name="02.04-02.10" sheetId="42" r:id="rId11"/>
    <sheet name="01.28-02.03" sheetId="41" r:id="rId12"/>
    <sheet name="01.21-01.27" sheetId="40" r:id="rId13"/>
    <sheet name="01.14-01.20" sheetId="39" r:id="rId14"/>
    <sheet name="01.07-01.13" sheetId="38" r:id="rId15"/>
    <sheet name="12.31-01.06" sheetId="37" r:id="rId16"/>
    <sheet name="12.24-12.30" sheetId="36" r:id="rId17"/>
    <sheet name="12.17-12.23" sheetId="35" r:id="rId18"/>
    <sheet name="12.10-12.16" sheetId="34" r:id="rId19"/>
    <sheet name="12.03-12.09" sheetId="33" r:id="rId20"/>
    <sheet name="11.26-12.02" sheetId="32" r:id="rId21"/>
    <sheet name="11.19-11.25" sheetId="31" r:id="rId22"/>
    <sheet name="11.12-11.18" sheetId="30" r:id="rId23"/>
    <sheet name="11.05-11.11" sheetId="29" r:id="rId24"/>
    <sheet name="10.29-11.04" sheetId="28" r:id="rId25"/>
    <sheet name="10.22-10.28" sheetId="27" r:id="rId26"/>
    <sheet name="10.15-10.21" sheetId="26" r:id="rId27"/>
    <sheet name="10.08-10.14" sheetId="25" r:id="rId28"/>
    <sheet name="10.01-10.07" sheetId="24" r:id="rId29"/>
    <sheet name="09.24-09.30" sheetId="23" r:id="rId30"/>
    <sheet name="09.17-09.23" sheetId="22" r:id="rId31"/>
    <sheet name="09.10-09.16" sheetId="21" r:id="rId32"/>
    <sheet name="09.03-09.09" sheetId="20" r:id="rId33"/>
    <sheet name="08.27-09.02" sheetId="19" r:id="rId34"/>
    <sheet name="08.20-08.26" sheetId="18" r:id="rId35"/>
    <sheet name="08.13-08.19" sheetId="17" r:id="rId36"/>
    <sheet name="08.06-08.12" sheetId="16" r:id="rId37"/>
    <sheet name="07.30-08.05" sheetId="15" r:id="rId38"/>
    <sheet name="07.23-07.29" sheetId="14" r:id="rId39"/>
    <sheet name="07.16-07.22" sheetId="13" r:id="rId40"/>
    <sheet name="07.09-07.15" sheetId="12" r:id="rId41"/>
    <sheet name="07.02-07.08" sheetId="11" r:id="rId42"/>
    <sheet name="06.25-07.01" sheetId="10" r:id="rId43"/>
    <sheet name="06.18-06.24" sheetId="9" r:id="rId44"/>
    <sheet name="06.11-06.17" sheetId="8" r:id="rId45"/>
    <sheet name="06.04-06.10" sheetId="7" r:id="rId46"/>
    <sheet name="05.28-06.03" sheetId="6" r:id="rId47"/>
    <sheet name="05.21-05.27" sheetId="5" r:id="rId48"/>
    <sheet name="05.14-05.20" sheetId="4" r:id="rId49"/>
    <sheet name="05.07-05.13" sheetId="3" r:id="rId50"/>
    <sheet name="04.30-05.06" sheetId="2" r:id="rId51"/>
    <sheet name="04.28-29" sheetId="1" r:id="rId5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52" l="1"/>
  <c r="D41" i="52"/>
  <c r="F35" i="52"/>
  <c r="G35" i="52"/>
  <c r="D35" i="52"/>
  <c r="F23" i="52"/>
  <c r="G23" i="52"/>
  <c r="D23" i="52"/>
  <c r="I26" i="52"/>
  <c r="I37" i="52"/>
  <c r="I30" i="52"/>
  <c r="I16" i="52"/>
  <c r="I13" i="52"/>
  <c r="F41" i="52" l="1"/>
  <c r="F15" i="52" l="1"/>
  <c r="F18" i="52"/>
  <c r="F21" i="52"/>
  <c r="F17" i="52"/>
  <c r="F19" i="52"/>
  <c r="F22" i="52"/>
  <c r="F25" i="52"/>
  <c r="F27" i="52"/>
  <c r="F39" i="52"/>
  <c r="F28" i="52"/>
  <c r="F29" i="52"/>
  <c r="F40" i="52"/>
  <c r="F34" i="52"/>
  <c r="F31" i="52"/>
  <c r="F32" i="52"/>
  <c r="F33" i="52"/>
  <c r="F38" i="52"/>
  <c r="I38" i="52"/>
  <c r="I32" i="52"/>
  <c r="I34" i="52"/>
  <c r="I40" i="52"/>
  <c r="I29" i="52"/>
  <c r="I28" i="52"/>
  <c r="I39" i="52"/>
  <c r="I27" i="52"/>
  <c r="I25" i="52"/>
  <c r="I22" i="52"/>
  <c r="I19" i="52"/>
  <c r="I17" i="52"/>
  <c r="I21" i="52"/>
  <c r="I18" i="52"/>
  <c r="I15" i="52"/>
  <c r="I14" i="52"/>
  <c r="F14" i="52"/>
  <c r="G47" i="51" l="1"/>
  <c r="D47" i="51"/>
  <c r="F35" i="51"/>
  <c r="G35" i="51"/>
  <c r="D35" i="51"/>
  <c r="F23" i="51"/>
  <c r="G23" i="51"/>
  <c r="D23" i="51"/>
  <c r="I45" i="51"/>
  <c r="I27" i="51"/>
  <c r="I28" i="51"/>
  <c r="I20" i="51"/>
  <c r="I32" i="51"/>
  <c r="I40" i="51"/>
  <c r="I15" i="51"/>
  <c r="I14" i="51"/>
  <c r="F18" i="51"/>
  <c r="F21" i="51"/>
  <c r="F22" i="51"/>
  <c r="F25" i="51"/>
  <c r="F26" i="51"/>
  <c r="F41" i="51"/>
  <c r="F34" i="51"/>
  <c r="F31" i="51"/>
  <c r="F30" i="51"/>
  <c r="F29" i="51"/>
  <c r="F33" i="51"/>
  <c r="F39" i="51"/>
  <c r="F37" i="51"/>
  <c r="F38" i="51"/>
  <c r="F42" i="51"/>
  <c r="F46" i="51"/>
  <c r="F13" i="51"/>
  <c r="F16" i="51"/>
  <c r="I44" i="51"/>
  <c r="F44" i="51"/>
  <c r="I46" i="51"/>
  <c r="I42" i="51"/>
  <c r="I38" i="51"/>
  <c r="I37" i="51"/>
  <c r="I33" i="51"/>
  <c r="I29" i="51"/>
  <c r="I30" i="51"/>
  <c r="I31" i="51"/>
  <c r="I34" i="51"/>
  <c r="I41" i="51"/>
  <c r="I26" i="51"/>
  <c r="I25" i="51"/>
  <c r="I22" i="51"/>
  <c r="I21" i="51"/>
  <c r="I18" i="51"/>
  <c r="I17" i="51"/>
  <c r="F17" i="51"/>
  <c r="I16" i="51"/>
  <c r="I13" i="51"/>
  <c r="F47" i="50"/>
  <c r="E47" i="50"/>
  <c r="G47" i="50"/>
  <c r="D47" i="50"/>
  <c r="F35" i="50"/>
  <c r="E35" i="50"/>
  <c r="G35" i="50"/>
  <c r="D35" i="50"/>
  <c r="F23" i="50"/>
  <c r="E23" i="50"/>
  <c r="G23" i="50"/>
  <c r="D23" i="50"/>
  <c r="I22" i="50"/>
  <c r="I42" i="50"/>
  <c r="I43" i="50"/>
  <c r="I39" i="50"/>
  <c r="I32" i="50"/>
  <c r="I44" i="50"/>
  <c r="I19" i="50"/>
  <c r="I14" i="50"/>
  <c r="I13" i="50"/>
  <c r="F47" i="51" l="1"/>
  <c r="I19" i="51"/>
  <c r="F20" i="50"/>
  <c r="F21" i="50"/>
  <c r="F18" i="50"/>
  <c r="F26" i="50"/>
  <c r="F25" i="50"/>
  <c r="F27" i="50"/>
  <c r="F28" i="50"/>
  <c r="F30" i="50"/>
  <c r="F31" i="50"/>
  <c r="F33" i="50"/>
  <c r="F29" i="50"/>
  <c r="F34" i="50"/>
  <c r="F40" i="50"/>
  <c r="F41" i="50"/>
  <c r="F38" i="50"/>
  <c r="F42" i="50"/>
  <c r="I45" i="50"/>
  <c r="F45" i="50"/>
  <c r="I46" i="50"/>
  <c r="F46" i="50"/>
  <c r="F37" i="50"/>
  <c r="I38" i="50"/>
  <c r="I41" i="50"/>
  <c r="I40" i="50"/>
  <c r="I29" i="50"/>
  <c r="I33" i="50"/>
  <c r="I31" i="50"/>
  <c r="I30" i="50"/>
  <c r="I28" i="50"/>
  <c r="I27" i="50"/>
  <c r="I25" i="50"/>
  <c r="I26" i="50"/>
  <c r="I18" i="50"/>
  <c r="I21" i="50"/>
  <c r="I20" i="50"/>
  <c r="I15" i="50"/>
  <c r="F15" i="50"/>
  <c r="I16" i="50"/>
  <c r="F16" i="50"/>
  <c r="I17" i="50"/>
  <c r="F17" i="50"/>
  <c r="G23" i="49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G52" i="8"/>
  <c r="G47" i="8"/>
  <c r="G35" i="8"/>
  <c r="F35" i="8"/>
  <c r="G44" i="4"/>
  <c r="G35" i="4"/>
  <c r="F52" i="8"/>
  <c r="D52" i="8"/>
  <c r="F44" i="4"/>
  <c r="D44" i="4"/>
  <c r="D35" i="4"/>
  <c r="F35" i="4"/>
  <c r="E35" i="4"/>
  <c r="E44" i="4"/>
  <c r="D35" i="8"/>
  <c r="D47" i="8"/>
  <c r="F47" i="8"/>
  <c r="E35" i="8"/>
  <c r="E47" i="8"/>
  <c r="E52" i="8"/>
</calcChain>
</file>

<file path=xl/sharedStrings.xml><?xml version="1.0" encoding="utf-8"?>
<sst xmlns="http://schemas.openxmlformats.org/spreadsheetml/2006/main" count="7996" uniqueCount="576">
  <si>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</si>
  <si>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</si>
  <si>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</si>
  <si>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</si>
  <si>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</si>
  <si>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</si>
  <si>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</si>
  <si>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</si>
  <si>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</si>
  <si>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</si>
  <si>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</si>
  <si>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</si>
  <si>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</si>
  <si>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</si>
  <si>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</si>
  <si>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</si>
  <si>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</si>
  <si>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</si>
  <si>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</si>
  <si>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</si>
  <si>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</si>
  <si>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</si>
  <si>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</si>
  <si>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</si>
  <si>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</si>
  <si>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</si>
  <si>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</si>
  <si>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</si>
  <si>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</si>
  <si>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</si>
  <si>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</si>
  <si>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</si>
  <si>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</si>
  <si>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</si>
  <si>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</si>
  <si>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</si>
  <si>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</si>
  <si>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</si>
  <si>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</si>
  <si>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</si>
  <si>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</si>
  <si>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</si>
  <si>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</si>
  <si>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</si>
  <si>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</si>
  <si>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</si>
  <si>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</si>
  <si>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</si>
  <si>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</si>
  <si>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</si>
  <si>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</si>
  <si>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</si>
  <si>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</si>
  <si>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</si>
  <si>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</si>
  <si>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</si>
  <si>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</si>
  <si>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</si>
  <si>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</si>
  <si>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</si>
  <si>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</si>
  <si>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</si>
  <si>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</si>
  <si>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</si>
  <si>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</si>
  <si>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</si>
  <si>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</si>
  <si>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</si>
  <si>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</si>
  <si>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</si>
  <si>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</si>
  <si>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</si>
  <si>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</si>
  <si>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</si>
  <si>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</si>
  <si>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</si>
  <si>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</si>
  <si>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</si>
  <si>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</si>
  <si>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</si>
  <si>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</si>
  <si>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</si>
  <si>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</si>
  <si>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</si>
  <si>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</si>
  <si>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</si>
  <si>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</si>
  <si>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</si>
  <si>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</si>
  <si>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</si>
  <si>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</si>
  <si>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</si>
  <si>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</si>
  <si>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</si>
  <si>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</si>
  <si>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</si>
  <si>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</si>
  <si>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</si>
  <si>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</si>
  <si>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</si>
  <si>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</si>
  <si>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</si>
  <si>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</si>
  <si>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</si>
  <si>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</si>
  <si>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</si>
  <si>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</si>
  <si>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</si>
  <si>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</si>
  <si>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</si>
  <si>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</si>
  <si>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</si>
  <si>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</si>
  <si>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</si>
  <si>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</si>
  <si>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</si>
  <si>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</si>
  <si>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</si>
  <si>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</si>
  <si>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</si>
  <si>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</si>
  <si>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</si>
  <si>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</si>
  <si>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</si>
  <si>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</si>
  <si>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</si>
  <si>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</si>
  <si>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</si>
  <si>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</si>
  <si>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</si>
  <si>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</si>
  <si>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</si>
  <si>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</si>
  <si>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</si>
  <si>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</si>
  <si>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</si>
  <si>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</si>
  <si>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</si>
  <si>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</si>
  <si>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</si>
  <si>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</si>
  <si>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</si>
  <si>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</si>
  <si>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</si>
  <si>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</si>
  <si>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</si>
  <si>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</si>
  <si>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</si>
  <si>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</si>
  <si>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</si>
  <si>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</si>
  <si>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</si>
  <si>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</si>
  <si>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</si>
  <si>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</si>
  <si>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</si>
  <si>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</si>
  <si>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</si>
  <si>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</si>
  <si>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</si>
  <si>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</si>
  <si>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</si>
  <si>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</si>
  <si>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</si>
  <si>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</si>
  <si>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</si>
  <si>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</si>
  <si>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</si>
  <si>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</si>
  <si>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</si>
  <si>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</si>
  <si>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</si>
  <si>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</si>
  <si>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</si>
  <si>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</si>
  <si>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</si>
  <si>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</si>
  <si>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</si>
  <si>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</si>
  <si>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</si>
  <si>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</si>
  <si>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</si>
  <si>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</si>
  <si>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</si>
  <si>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</si>
  <si>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</si>
  <si>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</si>
  <si>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</si>
  <si>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</si>
  <si>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</si>
  <si>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</si>
  <si>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</si>
  <si>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</si>
  <si>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</si>
  <si>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</si>
  <si>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</si>
  <si>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</si>
  <si>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</si>
  <si>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</si>
  <si>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</si>
  <si>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</si>
  <si>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</si>
  <si>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</si>
  <si>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</si>
  <si>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</si>
  <si>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</si>
  <si>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</si>
  <si>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</si>
  <si>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</si>
  <si>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</si>
  <si>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</si>
  <si>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</si>
  <si>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</si>
  <si>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</si>
  <si>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</si>
  <si>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</si>
  <si>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</si>
  <si>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</si>
  <si>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</si>
  <si>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</si>
  <si>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</si>
  <si>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</si>
  <si>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</si>
  <si>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</si>
  <si>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</si>
  <si>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</si>
  <si>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</si>
  <si>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</si>
  <si>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</si>
  <si>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</si>
  <si>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</si>
  <si>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</si>
  <si>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</si>
  <si>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</si>
  <si>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</si>
  <si>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</si>
  <si>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</si>
  <si>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</si>
  <si>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</si>
  <si>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</si>
  <si>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</si>
  <si>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</si>
  <si>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</si>
  <si>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</si>
  <si>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</si>
  <si>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</si>
  <si>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</si>
  <si>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</si>
  <si>
    <t>Nakties namai (The Night House)</t>
  </si>
  <si>
    <t>Žaliasis riteris (The Green Knight)</t>
  </si>
  <si>
    <t>August 20 - 26</t>
  </si>
  <si>
    <t>Rugpjūčio 20 - 26 d.</t>
  </si>
  <si>
    <t>August 20 - 26 Lithuanian top</t>
  </si>
  <si>
    <t>Rugpjūčio 20 - 26 d. Lietuvos kino teatruose rodytų filmų topas</t>
  </si>
  <si>
    <t>August 27 - September 2</t>
  </si>
  <si>
    <t>Rugpjūčio 27 - rugsėjo 2 d.</t>
  </si>
  <si>
    <t>August 27 - September 2 Lithuanian top</t>
  </si>
  <si>
    <t>Rugpjūčio 27 - rugsėjo 2 d. Lietuvos kino teatruose rodytų filmų topas</t>
  </si>
  <si>
    <t>Bitininkas (Candyman)</t>
  </si>
  <si>
    <t>Rifkino festivalis (Rifkin‘s Festival)</t>
  </si>
  <si>
    <t>Seifas (Waydown (The Vault))</t>
  </si>
  <si>
    <t>Kiaulė (Pig)</t>
  </si>
  <si>
    <t>Kuponų karalienės (Queenpins)</t>
  </si>
  <si>
    <t>Piktybinis (Malignant)</t>
  </si>
  <si>
    <t>Latė ir stebuklingas akmuo (Latte &amp; the Magic Waterstone)</t>
  </si>
  <si>
    <t>Travolta</t>
  </si>
  <si>
    <t>Viešbutis "Grand Budapest" (The Grand Budapest Hotel)</t>
  </si>
  <si>
    <t>Theatrical Film Distribution / 20th Century Fox</t>
  </si>
  <si>
    <t>Total (36)</t>
  </si>
  <si>
    <t>September 3 - 9 Lithuanian top</t>
  </si>
  <si>
    <t>Rugsėjo 3 - 9 d. Lietuvos kino teatruose rodytų filmų topas</t>
  </si>
  <si>
    <t>September 3 - 9</t>
  </si>
  <si>
    <t>Rugsėjo 3 - 9 d.</t>
  </si>
  <si>
    <t>Šang-Či ir dešimties žiedų legenda (Shang-Chi and the Legend of the Ten Rings)</t>
  </si>
  <si>
    <t>Rozos vestuvės (La boda de Rosa)</t>
  </si>
  <si>
    <t>Žudiko kodeksas (The Protege)</t>
  </si>
  <si>
    <t>After. Kai mes pasiklydom (After We Fell)</t>
  </si>
  <si>
    <t>September 10 - 16</t>
  </si>
  <si>
    <t>Rugsėjo 10 - 16 d.</t>
  </si>
  <si>
    <t>September 10 - 16 Lithuanian top</t>
  </si>
  <si>
    <t>Rugsėjo 10 - 16 d. Lietuvos kino teatruose rodytų filmų topas</t>
  </si>
  <si>
    <t>Dogtanjanas ir trys šunietininkai (Dogtanian and the Three Muskehounds)</t>
  </si>
  <si>
    <t>Ne bobų reikalai (Нефутбол)</t>
  </si>
  <si>
    <t>Šmėklų žemės kaliniai (Prisoners of The Ghostland)</t>
  </si>
  <si>
    <t>Paprasta aistra (Passion simple)</t>
  </si>
  <si>
    <t>Kopa (Dune)</t>
  </si>
  <si>
    <t>Šuolis</t>
  </si>
  <si>
    <t>Moonmakers</t>
  </si>
  <si>
    <t>Ponas kūdikis 2. Šeimos reikalai (The Boss Baby: Family Business)</t>
  </si>
  <si>
    <t>September 17 - 23</t>
  </si>
  <si>
    <t>Rugsėjo 17 - 23 d.</t>
  </si>
  <si>
    <t>Jokių liudininkų (Cop Shop)</t>
  </si>
  <si>
    <t>Total (28)</t>
  </si>
  <si>
    <t>September 17 - 23 Lithuanian top</t>
  </si>
  <si>
    <t>Rugsėjo 17 - 23 d. Lietuvos kino teatruose rodytų filmų topas</t>
  </si>
  <si>
    <t>September 24 - 30</t>
  </si>
  <si>
    <t>Rugsėjo 24 - 30 d.</t>
  </si>
  <si>
    <t>September 24 - 30 Lithuanian top</t>
  </si>
  <si>
    <t>Rugsėjo 24 - 30 d. Lietuvos kino teatruose rodytų filmų topas</t>
  </si>
  <si>
    <t>Kortų skaičiuotojas</t>
  </si>
  <si>
    <t>Į Mėnulį (Moonbound)</t>
  </si>
  <si>
    <t>UPĖ Media</t>
  </si>
  <si>
    <t>Ant erelio sparnų (Ride the Eagle)</t>
  </si>
  <si>
    <t>Unlimited Media</t>
  </si>
  <si>
    <t>Kliedesiai (Delirium)</t>
  </si>
  <si>
    <t>Vaiduoklių žemė (Incident In A Ghost Land)</t>
  </si>
  <si>
    <t>Mirtis palauks (No Time To Die)</t>
  </si>
  <si>
    <t>83 956 </t>
  </si>
  <si>
    <t>Adamsų šeimynėlė 2 (The Addams Family 2)</t>
  </si>
  <si>
    <t>Spalio 1 - 7 d.</t>
  </si>
  <si>
    <t>October 1 - 7</t>
  </si>
  <si>
    <t>October 1 - 7 Lithuanian top</t>
  </si>
  <si>
    <t>Spalio 1 - 7 d. Lietuvos kino teatruose rodytų filmų topas</t>
  </si>
  <si>
    <t>Paralelinės mamos (Parallel Mothers)</t>
  </si>
  <si>
    <t>Vilkolakiai tarp mūsų (Werewolves Within)</t>
  </si>
  <si>
    <t>October 8 - 14</t>
  </si>
  <si>
    <t>Spalio 8 - 14 d.</t>
  </si>
  <si>
    <t>October 8 - 14 Lithuanian top</t>
  </si>
  <si>
    <t>Spalio 8 - 14 d. Lietuvos kino teatruose rodytų filmų topas</t>
  </si>
  <si>
    <t>Venomas 2 (Venom Let There Be Carnage)</t>
  </si>
  <si>
    <t>Total (25)</t>
  </si>
  <si>
    <t>October 15 - 21</t>
  </si>
  <si>
    <t>Spalio 15 - 21 d.</t>
  </si>
  <si>
    <t>October 15 - 21 Lithuanian top</t>
  </si>
  <si>
    <t>Spalio 15 - 21 d. Lietuvos kino teatruose rodytų filmų topas</t>
  </si>
  <si>
    <t>Paskutinė dvikova (The Last Duel)</t>
  </si>
  <si>
    <t>Vertėjai (Les traducteurs)</t>
  </si>
  <si>
    <t>Operacija "O2"</t>
  </si>
  <si>
    <t>October 22 - 28</t>
  </si>
  <si>
    <t>Spalio 22 - 28 d.</t>
  </si>
  <si>
    <t>October 22 - 28 Lithuanian top</t>
  </si>
  <si>
    <t>Spalio 22 - 28 d. Lietuvos kino teatruose rodytų filmų topas</t>
  </si>
  <si>
    <t>Helovinas žudo (Halloween Kills)</t>
  </si>
  <si>
    <t>Kibirkščiuojantis Luiso Veino gyvenimas (The Eletrical Life of Louis Wain)</t>
  </si>
  <si>
    <t>Blumų šeimos istorija (Penguin Bloom)</t>
  </si>
  <si>
    <t>Nepataisomas Ronas (Ron's Gone Wrong)</t>
  </si>
  <si>
    <t>Total (24)</t>
  </si>
  <si>
    <t>October 29 - November 4</t>
  </si>
  <si>
    <t>October 29 - November 4 Lithuanian top</t>
  </si>
  <si>
    <t>Spalio 29 - lapkričio 4 d.</t>
  </si>
  <si>
    <t>Spalio 29 - lapkričio 4 d. Lietuvos kino teatruose rodytų filmų topas</t>
  </si>
  <si>
    <t>Mano mielas monstras (My Sweet Monster)</t>
  </si>
  <si>
    <t>Nepasotinamas alkis (Antlers)</t>
  </si>
  <si>
    <t>Amžinieji (Eternals)</t>
  </si>
  <si>
    <t>P. Cardin. Mados legenda (House of Cardin)</t>
  </si>
  <si>
    <t xml:space="preserve"> November 5 - 11</t>
  </si>
  <si>
    <t>Lapkričio 5 - 11 d.</t>
  </si>
  <si>
    <t>November 5 - 11 Lithuanian top</t>
  </si>
  <si>
    <t>Lapkričio 5 - 11 d. Lietuvos kino teatruose rodytų filmų topas</t>
  </si>
  <si>
    <t>Tykantis šešėliuose (He's Out There)</t>
  </si>
  <si>
    <t>Kaip „Titanikas“ mane išgelbėjo (How the Titanic Became My Lifeboat)</t>
  </si>
  <si>
    <t>Vilkas ir liūtas (The Wolf and The Lion)</t>
  </si>
  <si>
    <t xml:space="preserve"> November 12 - 18</t>
  </si>
  <si>
    <t>Lapkričio 12 - 18 d.</t>
  </si>
  <si>
    <t>November 12 - 18 Lithuanian top</t>
  </si>
  <si>
    <t>Lapkričio 12 - 18 d. Lietuvos kino teatruose rodytų filmų topas</t>
  </si>
  <si>
    <t>Benedeta (Benedetta)</t>
  </si>
  <si>
    <t>Vaiduoklių medžiotojai: Iš anapus (Ghostbusters Afterlife)</t>
  </si>
  <si>
    <t>Būsiu su tavim</t>
  </si>
  <si>
    <t>Nepatogus Kinas</t>
  </si>
  <si>
    <t>Bėgikė</t>
  </si>
  <si>
    <t>M-Films</t>
  </si>
  <si>
    <t>Teisingumo riteriai (Retfærdighedens ryttere)</t>
  </si>
  <si>
    <t>Miestas prie upės (Pilsēta pie upes)</t>
  </si>
  <si>
    <t>Artbox</t>
  </si>
  <si>
    <t>Pitbulis (Pitbull)</t>
  </si>
  <si>
    <t>Kinostar Filmverleih</t>
  </si>
  <si>
    <t>Gucci mados namai (House of Gucci)</t>
  </si>
  <si>
    <t>Enkanto (Encanto)</t>
  </si>
  <si>
    <t>November 19 - 25 Lithuanian top</t>
  </si>
  <si>
    <t>Lapkričio 19 - 25 d. Lietuvos kino teatruose rodytų filmų topas</t>
  </si>
  <si>
    <t xml:space="preserve"> November 19 - 25</t>
  </si>
  <si>
    <t>Lapkričio 19 - 25 d.</t>
  </si>
  <si>
    <t>Eilė 19 (Ряд 19)</t>
  </si>
  <si>
    <t>Švelnūs kariai</t>
  </si>
  <si>
    <t> 8 137</t>
  </si>
  <si>
    <t>Absoliutus Blogis: Nauja formulė (Resident Evil: Welcome to Raccoon City)</t>
  </si>
  <si>
    <t>Nekenčiu tavęs! (Hating Game)</t>
  </si>
  <si>
    <t xml:space="preserve"> November 26 - December 2</t>
  </si>
  <si>
    <t>Lapkričio 26 - gruodžio 2 d.</t>
  </si>
  <si>
    <t>November 26 - December 2 Lithuanian top</t>
  </si>
  <si>
    <t>Lapkričio 26 - gruodžio 2 d. Lietuvos kino teatruose rodytų filmų topas</t>
  </si>
  <si>
    <t>December 3 - 9</t>
  </si>
  <si>
    <t>Gruodžio 3 - 9 d.</t>
  </si>
  <si>
    <t>December 3 - 9 Lithuanian top</t>
  </si>
  <si>
    <t>Gruodžio 3 - 9 d. Lietuvos kino teatruose rodytų filmų topas</t>
  </si>
  <si>
    <t>Absoliutus Blogis: Nauja  formulė (Resident Evil: Welcome to Raccoon City)</t>
  </si>
  <si>
    <t>Pilė (Les aventures de pil (Pil's Adventures))</t>
  </si>
  <si>
    <t>Sinefilija</t>
  </si>
  <si>
    <t>Eifelis (Eiffel)</t>
  </si>
  <si>
    <t>Drive My Car</t>
  </si>
  <si>
    <t>Feliksas ir Morgos Lobis (Felix and the Hidden Treasure)</t>
  </si>
  <si>
    <t>Vestsaido istorija (West Side Story)</t>
  </si>
  <si>
    <t>Aplink pasaulį per 80 dienų (Around The World in 80 days)</t>
  </si>
  <si>
    <t>Pilotas (Летчик)</t>
  </si>
  <si>
    <t>Bažirao Mastani (Bajirao Mastani)</t>
  </si>
  <si>
    <t>Eros Fz</t>
  </si>
  <si>
    <t>Theatrical Film Distribution  / 20th Century Fox</t>
  </si>
  <si>
    <t>December 10 - 16</t>
  </si>
  <si>
    <t>Gruodžio 10 - 16 d.</t>
  </si>
  <si>
    <t>December 10 - 16 Lithuanian top</t>
  </si>
  <si>
    <t>Gruodžio 10 - 16 d. Lietuvos kino teatruose rodytų filmų topas</t>
  </si>
  <si>
    <t>Tarp pilkų debesų</t>
  </si>
  <si>
    <t>Žmogus voras: nėra kelio atgal (Spiderman No Way Home)</t>
  </si>
  <si>
    <t>Kalėdos džiunglėse (Christmas in the Jungle)</t>
  </si>
  <si>
    <t>Troliai 2 (Trolls World Tour)</t>
  </si>
  <si>
    <t>Total (38)</t>
  </si>
  <si>
    <t>December 17 - 23</t>
  </si>
  <si>
    <t>Gruodžio 17 - 23 d.</t>
  </si>
  <si>
    <t>December 17 - 23 Lithuanian top</t>
  </si>
  <si>
    <t>Gruodžio 17 - 23 d. Lietuvos kino teatruose rodytų filmų topas</t>
  </si>
  <si>
    <t>Dainuok 2 (Sing 2)</t>
  </si>
  <si>
    <t>Žmogus-voras: nėra kelio atgal (Spider-Man: No Way Home)</t>
  </si>
  <si>
    <t>Eglutės 8 (Ёлки 8)</t>
  </si>
  <si>
    <t>Amelija iš Monmartro (2001) (Le Fabuleux destin d'Amélie Poulain (2001))</t>
  </si>
  <si>
    <t>Kalėdos Islandijoje (Bergmál)</t>
  </si>
  <si>
    <t>Metai priešš karą (Gads pirms kara)</t>
  </si>
  <si>
    <t>Matrica. Prisikėlimas (Matrix Resurrecations)</t>
  </si>
  <si>
    <t>Total (37)</t>
  </si>
  <si>
    <t>December 24 - 30 Lithuanian top</t>
  </si>
  <si>
    <t>Gruodžio 24 - 30 d. Lietuvos kino teatruose rodytų filmų topas</t>
  </si>
  <si>
    <t>December 24 - 30</t>
  </si>
  <si>
    <t>Gruodžio 24 - 30 d.</t>
  </si>
  <si>
    <t>Alkio skonis (A Taste of Hunger)</t>
  </si>
  <si>
    <t>Įsimylėjusi Figaro</t>
  </si>
  <si>
    <t>Bohemijos rapsodija (Bohemian Rhapsody)</t>
  </si>
  <si>
    <t>Theatrical Film Distribution /
20th Century Fox</t>
  </si>
  <si>
    <t>Dičkis šuo Klifordas (Clifford The Big Red Dog)</t>
  </si>
  <si>
    <t>King's Man. Pradžia (The King's Man)</t>
  </si>
  <si>
    <t>Vyras už pinigus</t>
  </si>
  <si>
    <t>Dublis LT</t>
  </si>
  <si>
    <t>AINBO (AINBO: Spirit of the Amazon)</t>
  </si>
  <si>
    <t>December 31 - January 6 Lithuanian top</t>
  </si>
  <si>
    <t>Gruodžio 31 - sausio 6 d. Lietuvos kino teatruose rodytų filmų topas</t>
  </si>
  <si>
    <t>December 31 - January 6</t>
  </si>
  <si>
    <t>Gruodžio 31 - sausio 6 d.</t>
  </si>
  <si>
    <t>January 7 - 13</t>
  </si>
  <si>
    <t>Sausio 7 - 13 d.</t>
  </si>
  <si>
    <t>January 7 - 13 Lithuanian top</t>
  </si>
  <si>
    <t>Sausio 7 - 13 d. Lietuvos kino teatruose rodytų filmų topas</t>
  </si>
  <si>
    <t>Rusiški svingeriai (Свингеры)</t>
  </si>
  <si>
    <t>Planeta Dvynė (Project 'Gemini')</t>
  </si>
  <si>
    <t>Top Film Baltic</t>
  </si>
  <si>
    <t>Didžioji laisvė (Great freedom)</t>
  </si>
  <si>
    <t>Meilužiai (Lovers)</t>
  </si>
  <si>
    <t>Margarita - Šiaurės karalienė (Margrete – Queen of the North)</t>
  </si>
  <si>
    <t>Agentės 355 (The 355)</t>
  </si>
  <si>
    <t>Mr. Landsbergis. Sugriauti blogio imperiją</t>
  </si>
  <si>
    <t>January 14 - 20</t>
  </si>
  <si>
    <t>Sausio 14 - 20 d.</t>
  </si>
  <si>
    <t>January 14 - 20 Lithuanian top</t>
  </si>
  <si>
    <t>Sausio 14 - 20 d. Lietuvos kino teatruose rodytų filmų topas</t>
  </si>
  <si>
    <t>Klyksmas 5 (Scream 5)</t>
  </si>
  <si>
    <t>Užburta arka (Magic Arch)</t>
  </si>
  <si>
    <t>Košmarų skersgatvis (Nightmare Alley)</t>
  </si>
  <si>
    <t>Trys riešutėliai pelenei (Three Wishes for Cinderella)</t>
  </si>
  <si>
    <t>Misija "MEŠKUČIAI" (Teddy Boom)</t>
  </si>
  <si>
    <t>Meilė kaip bestseleris (Book of Love)</t>
  </si>
  <si>
    <t>Pasaulio čempionas (Чемпион мира)</t>
  </si>
  <si>
    <t>January 21 - 27</t>
  </si>
  <si>
    <t>Sausio 21 - 27 d.</t>
  </si>
  <si>
    <t>January 21 - 27 Lithuanian top</t>
  </si>
  <si>
    <t>Sausio 21 - 27 d. Lietuvos kino teatruose rodytų filmų topas</t>
  </si>
  <si>
    <t>Mano vilkas (Mystere)</t>
  </si>
  <si>
    <t>Auksas (Gold)</t>
  </si>
  <si>
    <t>Drąsiau drąsiau (C'mon C'mon)</t>
  </si>
  <si>
    <t>Moonfall: Mėnulio kritimas (Moonfall)</t>
  </si>
  <si>
    <t>Lobis</t>
  </si>
  <si>
    <t>Titane (Titane)</t>
  </si>
  <si>
    <t>Sen Loranas. Stilius - tai aš (Saint Lorant)</t>
  </si>
  <si>
    <t>January 28 - February 3</t>
  </si>
  <si>
    <t>Sausio 28 - vasario 3 d.</t>
  </si>
  <si>
    <t>January 28 - February 3 Lithuanian top</t>
  </si>
  <si>
    <t>Sausio 28 - vasario 3 d. Lietuvos kino teatruose rodytų filmų topas</t>
  </si>
  <si>
    <t>February 4 - 10</t>
  </si>
  <si>
    <t>Vasario 4 - 10 d.</t>
  </si>
  <si>
    <t>February 4 - 10 Lithuanian top</t>
  </si>
  <si>
    <t>Vasario 4 - 10 d. Lietuvos kino teatruose rodytų filmų topas</t>
  </si>
  <si>
    <t>Ogliai (The Ogglies)</t>
  </si>
  <si>
    <t>Liepsnojanti širdis (Fireheart)</t>
  </si>
  <si>
    <t>Siuzana Andler (Suzanna Andler)</t>
  </si>
  <si>
    <t>Prancūzijos kronikos iš Liberčio. Kanzaso vakaro saulės (The French Dispatch of the Liberty. Kansas Evening Sun)</t>
  </si>
  <si>
    <t>Paryžius. 13-as rajonas (Les Olympiades. Paris 13e)</t>
  </si>
  <si>
    <t>Viešbutis „Grand Budapest“ (Grand Budapest Hotel. The)</t>
  </si>
  <si>
    <t>Žavusis žudikas Tedas Bandis (Extremely Wicked. Shockingly Evil. and Vile)</t>
  </si>
  <si>
    <t>Patrakėlė Marta Džein (Calamity. a Childhood of Martha Jane Cannary)</t>
  </si>
  <si>
    <t>Žoze. tigras ir žuvis (Josee. the Tiger and the Fish)</t>
  </si>
  <si>
    <t>Žmonės. kuriuos pažįstam</t>
  </si>
  <si>
    <t>Kalakutas. vynas ir merginos (Dinner With Friends)</t>
  </si>
  <si>
    <t>Mirtis ant Nilo (Death On The Nile)</t>
  </si>
  <si>
    <t>Atsitiktinis jaunikis (Marry Me)</t>
  </si>
  <si>
    <t>Fantazijos tik suaugusiems (Fantasies)</t>
  </si>
  <si>
    <t>Nepaklusnusis (Neposlushnik)</t>
  </si>
  <si>
    <t>Esminis instinktas (1992) (Basic Instinct (1992))</t>
  </si>
  <si>
    <t>Mergina ir voras (Das Mädchen und die Spinne)</t>
  </si>
  <si>
    <t>Meilė. seksas ir pandemija (Love. Sex and Pandemic)</t>
  </si>
  <si>
    <t>Neatrastas (Uncharted)</t>
  </si>
  <si>
    <t>Kernagis</t>
  </si>
  <si>
    <t>February 11 - 17</t>
  </si>
  <si>
    <t>February 11 - 17 Lithuanian top</t>
  </si>
  <si>
    <t>Vasario 11 - 17 d. Lietuvos kino teatruose rodytų filmų topas</t>
  </si>
  <si>
    <t>Vasario 11 - 17 d.</t>
  </si>
  <si>
    <t>Viškis Piškis ir tamsos žiurkėnas (Chickenhare and The Hamster of Darkness)</t>
  </si>
  <si>
    <t>Total (41)</t>
  </si>
  <si>
    <t>February 18 - 24</t>
  </si>
  <si>
    <t>Vasario 18 - 24 d.</t>
  </si>
  <si>
    <t>February 18 - 24 Lithuanian top</t>
  </si>
  <si>
    <t>Vasario 18 - 24 d. Lietuvos kino teatruose rodytų filmų topas</t>
  </si>
  <si>
    <t>Williams metodas (King Richard)</t>
  </si>
  <si>
    <t>Jackass amžinai (Jackass Forever)</t>
  </si>
  <si>
    <t>Saldymedžio pica (Licorice Pizza)</t>
  </si>
  <si>
    <t>February 25 - March 3</t>
  </si>
  <si>
    <t>Vasario 25 - kovo 3 d.</t>
  </si>
  <si>
    <t>February 25 - March 3 Lithuanian top</t>
  </si>
  <si>
    <t>Vasario 25 - kovo 3 d. Lietuvos kino teatruose rodytų filmų topas</t>
  </si>
  <si>
    <t>Betmenas (The Batman)</t>
  </si>
  <si>
    <t>Monstrų šeimynėlė 2 (Happy Family 2)</t>
  </si>
  <si>
    <t>Šešėlių žaidimas (Blacklight)</t>
  </si>
  <si>
    <t>Trys šeimos (Tre piani)</t>
  </si>
  <si>
    <t>Mėlyna kaip apelsinas žemė</t>
  </si>
  <si>
    <t>Ruonių komanda (Seal Team)</t>
  </si>
  <si>
    <t>Meilė yra arti (Miłość jest Blisko)</t>
  </si>
  <si>
    <t>Raudonoji panda (Turning Red)</t>
  </si>
  <si>
    <t>Spencer</t>
  </si>
  <si>
    <t>March 4 - 10</t>
  </si>
  <si>
    <t>Kovo 4 - 10 d.</t>
  </si>
  <si>
    <t>March 4 -10 Lithuanian top</t>
  </si>
  <si>
    <t>Kovo 4 - 10 d. Lietuvos kino teatruose rodytų filmų topas</t>
  </si>
  <si>
    <t>Anapus laiko ir šviesos</t>
  </si>
  <si>
    <t>Broom Films</t>
  </si>
  <si>
    <t>Blogiukai (Bad Guys)</t>
  </si>
  <si>
    <t>March 11 - 17</t>
  </si>
  <si>
    <t>March 11 -17 Lithuanian top</t>
  </si>
  <si>
    <t>Kovo 11 - 17 d. Lietuvos kino teatruose rodytų filmų topas</t>
  </si>
  <si>
    <t>March 18 - 24</t>
  </si>
  <si>
    <t>March 18 -24 Lithuanian top</t>
  </si>
  <si>
    <t>Kovo 18 - 24 d. Lietuvos kino teatruose rodytų filmų topas</t>
  </si>
  <si>
    <t>Šuo (Dog)</t>
  </si>
  <si>
    <t>Greitoji pagalba (Ambulance)</t>
  </si>
  <si>
    <t>Trys</t>
  </si>
  <si>
    <t>Apgaulė (Tromperie)</t>
  </si>
  <si>
    <t>March 25 - 31</t>
  </si>
  <si>
    <t>March 25 -31 Lithuanian top</t>
  </si>
  <si>
    <t>Kovo 25 - 31 d. Lietuvos kino teatruose rodytų filmų topas</t>
  </si>
  <si>
    <t>Mano mažasis karalius (King)</t>
  </si>
  <si>
    <t>Samdomas karys (Contractor)</t>
  </si>
  <si>
    <t>Morbijus (Morbius)</t>
  </si>
  <si>
    <t>Ežiukas Sonic 2 (Sonic The Hedgehog 2)</t>
  </si>
  <si>
    <t>Išgyvenęs (The Survivor)</t>
  </si>
  <si>
    <t>Drugelio Širdis</t>
  </si>
  <si>
    <t>Prarastas miestas (The Lost City)</t>
  </si>
  <si>
    <t>April 1 - 7</t>
  </si>
  <si>
    <t>Kovo 25 - 31</t>
  </si>
  <si>
    <t>Balandžio 1 - 7</t>
  </si>
  <si>
    <t>April 1 -7 Lithuanian top</t>
  </si>
  <si>
    <t>Balandžio 1 - 7 d. Lietuvos kino teatruose rodytų filmų topas</t>
  </si>
  <si>
    <t>Kovo 18 - 24</t>
  </si>
  <si>
    <t>Kovo 11 - 17</t>
  </si>
  <si>
    <t>April 8 - 14</t>
  </si>
  <si>
    <t>Balandžio 8 - 14</t>
  </si>
  <si>
    <t>April 8 -14 Lithuanian top</t>
  </si>
  <si>
    <t>Balandžio 8 - 14 d. Lietuvos kino teatruose rodytų filmų topas</t>
  </si>
  <si>
    <t>Piligrimai</t>
  </si>
  <si>
    <t>KINO PAVASARIS Distribution</t>
  </si>
  <si>
    <t>Gyvenimo kaina</t>
  </si>
  <si>
    <t>Vikingas (The Northman)</t>
  </si>
  <si>
    <t>Fantastiniai gyvūnai. Dumbldoro paslaptys (Fantastic Beasts: The Secrets of Dumbledore)</t>
  </si>
  <si>
    <t>Fantastiniai gyvūnai ir kur juos rasti (Fantastic Beasts: And Where To Find Them)</t>
  </si>
  <si>
    <t>Fantastiniai gyvūnai. Grindelvaldo piktadarystės (Fantastic Beasts: Crimes of Grindelwald)</t>
  </si>
  <si>
    <t>April 15 - 21</t>
  </si>
  <si>
    <t>Balandžio 15 - 21</t>
  </si>
  <si>
    <t>April 15 -21 Lithuanian top</t>
  </si>
  <si>
    <t>Balandžio 15 - 21 d. Lietuvos kino teatruose rodytų filmų topas</t>
  </si>
  <si>
    <t>Bunkerio žaidimas (The Bunker game)</t>
  </si>
  <si>
    <t>Nepakeliamas milžiniško talento svoris (Unbearable Weight of  Massive Talent)</t>
  </si>
  <si>
    <t>Kosminis šuo ir turbo katinas (Star Dog and Turbo Cat)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</si>
</sst>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  <numFmt numFmtId="166" formatCode="#.##0.00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395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11" fillId="0" borderId="0" xfId="0" applyNumberFormat="1" applyFont="1"/>
    <xf numFmtId="1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8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7F452FE-71EA-4078-9320-23C5E538D81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D5C99DD-3A82-4BF1-9D00-51E20B3A23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751542B-1EE0-4EC4-BB78-37D2FDB7B3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23E5CE1-368B-423A-9B20-68A2693B69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716771A-8453-40A8-95F4-760250FF00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2625AB6-C5E1-419A-9E14-4B14F9734A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1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4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52E8-4D35-49CE-9FCB-09A5B0BB7030}">
  <dimension ref="A1:AC73"/>
  <sheetViews>
    <sheetView tabSelected="1" zoomScale="60" zoomScaleNormal="60" workbookViewId="0">
      <selection activeCell="U28" sqref="U28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1.28515625" style="345" bestFit="1" customWidth="1"/>
    <col min="19" max="19" width="14.28515625" style="345" customWidth="1"/>
    <col min="20" max="20" width="11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85546875" style="345" customWidth="1"/>
    <col min="25" max="25" width="12" style="345" bestFit="1" customWidth="1"/>
    <col min="26" max="26" width="14.42578125" style="345" bestFit="1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571</v>
      </c>
      <c r="F1" s="235"/>
      <c r="G1" s="235"/>
      <c r="H1" s="235"/>
      <c r="I1" s="235"/>
    </row>
    <row r="2" spans="1:29" ht="19.5" customHeight="1">
      <c r="E2" s="235" t="s">
        <v>572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  <c r="X5" s="33"/>
    </row>
    <row r="6" spans="1:29">
      <c r="A6" s="393"/>
      <c r="B6" s="393"/>
      <c r="C6" s="390"/>
      <c r="D6" s="237" t="s">
        <v>569</v>
      </c>
      <c r="E6" s="237" t="s">
        <v>558</v>
      </c>
      <c r="F6" s="390"/>
      <c r="G6" s="390" t="s">
        <v>569</v>
      </c>
      <c r="H6" s="390"/>
      <c r="I6" s="390"/>
      <c r="J6" s="390"/>
      <c r="K6" s="390"/>
      <c r="L6" s="390"/>
      <c r="M6" s="390"/>
      <c r="N6" s="390"/>
      <c r="O6" s="390"/>
    </row>
    <row r="7" spans="1:29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9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  <c r="X8" s="33"/>
    </row>
    <row r="9" spans="1:29" ht="15" customHeight="1">
      <c r="A9" s="392"/>
      <c r="B9" s="392"/>
      <c r="C9" s="389" t="s">
        <v>13</v>
      </c>
      <c r="D9" s="386"/>
      <c r="E9" s="386"/>
      <c r="F9" s="389" t="s">
        <v>15</v>
      </c>
      <c r="G9" s="386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  <c r="V9" s="347"/>
      <c r="W9" s="346"/>
      <c r="X9" s="346"/>
      <c r="Z9" s="347"/>
    </row>
    <row r="10" spans="1:29">
      <c r="A10" s="393"/>
      <c r="B10" s="393"/>
      <c r="C10" s="390"/>
      <c r="D10" s="237" t="s">
        <v>570</v>
      </c>
      <c r="E10" s="237" t="s">
        <v>559</v>
      </c>
      <c r="F10" s="390"/>
      <c r="G10" s="237" t="s">
        <v>570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  <c r="V10" s="347"/>
      <c r="W10" s="346"/>
      <c r="X10" s="346"/>
      <c r="Z10" s="347"/>
    </row>
    <row r="11" spans="1:29">
      <c r="A11" s="393"/>
      <c r="B11" s="393"/>
      <c r="C11" s="390"/>
      <c r="D11" s="387" t="s">
        <v>14</v>
      </c>
      <c r="E11" s="237" t="s">
        <v>14</v>
      </c>
      <c r="F11" s="390"/>
      <c r="G11" s="387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347"/>
      <c r="T11" s="347"/>
      <c r="U11" s="346"/>
      <c r="V11" s="347"/>
      <c r="W11" s="346"/>
      <c r="X11" s="33"/>
      <c r="Y11" s="347"/>
      <c r="Z11" s="347"/>
    </row>
    <row r="12" spans="1:29" ht="15.6" customHeight="1" thickBot="1">
      <c r="A12" s="393"/>
      <c r="B12" s="394"/>
      <c r="C12" s="391"/>
      <c r="D12" s="388"/>
      <c r="E12" s="238" t="s">
        <v>2</v>
      </c>
      <c r="F12" s="391"/>
      <c r="G12" s="388" t="s">
        <v>17</v>
      </c>
      <c r="H12" s="263"/>
      <c r="I12" s="391"/>
      <c r="J12" s="263"/>
      <c r="K12" s="263"/>
      <c r="L12" s="263"/>
      <c r="M12" s="263"/>
      <c r="N12" s="263"/>
      <c r="O12" s="391"/>
      <c r="R12" s="347"/>
      <c r="T12" s="347"/>
      <c r="U12" s="346"/>
      <c r="V12" s="346"/>
      <c r="W12" s="346"/>
      <c r="X12" s="33"/>
      <c r="Y12" s="346"/>
      <c r="Z12" s="8"/>
    </row>
    <row r="13" spans="1:29" ht="25.35" customHeight="1">
      <c r="A13" s="349">
        <v>1</v>
      </c>
      <c r="B13" s="363" t="s">
        <v>67</v>
      </c>
      <c r="C13" s="354" t="s">
        <v>566</v>
      </c>
      <c r="D13" s="353">
        <v>133346.26</v>
      </c>
      <c r="E13" s="352" t="s">
        <v>30</v>
      </c>
      <c r="F13" s="352" t="s">
        <v>30</v>
      </c>
      <c r="G13" s="353">
        <v>18311</v>
      </c>
      <c r="H13" s="352">
        <v>279</v>
      </c>
      <c r="I13" s="352">
        <f>G13/H13</f>
        <v>65.630824372759861</v>
      </c>
      <c r="J13" s="352">
        <v>17</v>
      </c>
      <c r="K13" s="352">
        <v>1</v>
      </c>
      <c r="L13" s="353">
        <v>148229.94</v>
      </c>
      <c r="M13" s="353">
        <v>20359</v>
      </c>
      <c r="N13" s="351">
        <v>44666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46"/>
      <c r="Y13" s="361"/>
      <c r="Z13" s="361"/>
      <c r="AA13" s="346"/>
    </row>
    <row r="14" spans="1:29" ht="25.35" customHeight="1">
      <c r="A14" s="349">
        <v>2</v>
      </c>
      <c r="B14" s="349">
        <v>1</v>
      </c>
      <c r="C14" s="354" t="s">
        <v>547</v>
      </c>
      <c r="D14" s="353">
        <v>66689.34</v>
      </c>
      <c r="E14" s="352">
        <v>76622.42</v>
      </c>
      <c r="F14" s="356">
        <f>(D14-E14)/E14</f>
        <v>-0.12963673034602669</v>
      </c>
      <c r="G14" s="353">
        <v>13718</v>
      </c>
      <c r="H14" s="352">
        <v>244</v>
      </c>
      <c r="I14" s="352">
        <f>G14/H14</f>
        <v>56.221311475409834</v>
      </c>
      <c r="J14" s="352">
        <v>18</v>
      </c>
      <c r="K14" s="352">
        <v>3</v>
      </c>
      <c r="L14" s="353">
        <v>229551</v>
      </c>
      <c r="M14" s="353">
        <v>44691</v>
      </c>
      <c r="N14" s="351">
        <v>44652</v>
      </c>
      <c r="O14" s="350" t="s">
        <v>113</v>
      </c>
      <c r="P14" s="347"/>
      <c r="Q14" s="359"/>
      <c r="R14" s="359"/>
      <c r="S14" s="359"/>
      <c r="T14" s="359"/>
      <c r="V14" s="347"/>
      <c r="W14" s="346"/>
      <c r="X14" s="8"/>
      <c r="Y14" s="346"/>
      <c r="Z14" s="8"/>
      <c r="AA14" s="8"/>
      <c r="AB14" s="347"/>
      <c r="AC14" s="346"/>
    </row>
    <row r="15" spans="1:29" ht="25.35" customHeight="1">
      <c r="A15" s="349">
        <v>3</v>
      </c>
      <c r="B15" s="349">
        <v>2</v>
      </c>
      <c r="C15" s="354" t="s">
        <v>550</v>
      </c>
      <c r="D15" s="353">
        <v>31214.55</v>
      </c>
      <c r="E15" s="352">
        <v>75890.070000000007</v>
      </c>
      <c r="F15" s="356">
        <f>(D15-E15)/E15</f>
        <v>-0.58868729466187075</v>
      </c>
      <c r="G15" s="353">
        <v>4848</v>
      </c>
      <c r="H15" s="352">
        <v>156</v>
      </c>
      <c r="I15" s="352">
        <f>G15/H15</f>
        <v>31.076923076923077</v>
      </c>
      <c r="J15" s="352">
        <v>11</v>
      </c>
      <c r="K15" s="352">
        <v>2</v>
      </c>
      <c r="L15" s="353">
        <v>111073</v>
      </c>
      <c r="M15" s="353">
        <v>15602</v>
      </c>
      <c r="N15" s="351">
        <v>44659</v>
      </c>
      <c r="O15" s="350" t="s">
        <v>113</v>
      </c>
      <c r="P15" s="347"/>
      <c r="Q15" s="359"/>
      <c r="R15" s="359"/>
      <c r="S15" s="335"/>
      <c r="T15" s="359"/>
      <c r="U15" s="346"/>
      <c r="V15" s="360"/>
      <c r="W15" s="360"/>
      <c r="X15" s="8"/>
      <c r="Y15" s="346"/>
      <c r="Z15" s="361"/>
      <c r="AA15" s="346"/>
      <c r="AB15" s="361"/>
      <c r="AC15" s="346"/>
    </row>
    <row r="16" spans="1:29" ht="25.35" customHeight="1">
      <c r="A16" s="349">
        <v>4</v>
      </c>
      <c r="B16" s="363" t="s">
        <v>67</v>
      </c>
      <c r="C16" s="354" t="s">
        <v>565</v>
      </c>
      <c r="D16" s="353">
        <v>29739.25</v>
      </c>
      <c r="E16" s="352" t="s">
        <v>30</v>
      </c>
      <c r="F16" s="352" t="s">
        <v>30</v>
      </c>
      <c r="G16" s="353">
        <v>4585</v>
      </c>
      <c r="H16" s="352">
        <v>182</v>
      </c>
      <c r="I16" s="352">
        <f>G16/H16</f>
        <v>25.192307692307693</v>
      </c>
      <c r="J16" s="352">
        <v>17</v>
      </c>
      <c r="K16" s="352">
        <v>1</v>
      </c>
      <c r="L16" s="353">
        <v>30149</v>
      </c>
      <c r="M16" s="353">
        <v>4644</v>
      </c>
      <c r="N16" s="351">
        <v>44666</v>
      </c>
      <c r="O16" s="350" t="s">
        <v>52</v>
      </c>
      <c r="P16" s="347"/>
      <c r="Q16" s="359"/>
      <c r="R16" s="359"/>
      <c r="S16" s="335"/>
      <c r="T16" s="359"/>
      <c r="U16" s="346"/>
      <c r="V16" s="360"/>
      <c r="W16" s="360"/>
      <c r="X16" s="8"/>
      <c r="Y16" s="346"/>
      <c r="Z16" s="361"/>
      <c r="AA16" s="346"/>
      <c r="AB16" s="361"/>
      <c r="AC16" s="346"/>
    </row>
    <row r="17" spans="1:29" ht="25.35" customHeight="1">
      <c r="A17" s="349">
        <v>5</v>
      </c>
      <c r="B17" s="362">
        <v>5</v>
      </c>
      <c r="C17" s="354" t="s">
        <v>522</v>
      </c>
      <c r="D17" s="353">
        <v>26588.17</v>
      </c>
      <c r="E17" s="352">
        <v>24219.37</v>
      </c>
      <c r="F17" s="356">
        <f>(D17-E17)/E17</f>
        <v>9.7806012295117484E-2</v>
      </c>
      <c r="G17" s="353">
        <v>5710</v>
      </c>
      <c r="H17" s="352">
        <v>137</v>
      </c>
      <c r="I17" s="352">
        <f>G17/H17</f>
        <v>41.678832116788321</v>
      </c>
      <c r="J17" s="352">
        <v>12</v>
      </c>
      <c r="K17" s="352">
        <v>6</v>
      </c>
      <c r="L17" s="353">
        <v>214732</v>
      </c>
      <c r="M17" s="353">
        <v>43220</v>
      </c>
      <c r="N17" s="351">
        <v>44631</v>
      </c>
      <c r="O17" s="350" t="s">
        <v>32</v>
      </c>
      <c r="P17" s="347"/>
      <c r="Q17" s="359"/>
      <c r="R17" s="359"/>
      <c r="S17" s="359"/>
      <c r="T17" s="359"/>
      <c r="U17" s="360"/>
      <c r="V17" s="360"/>
      <c r="W17" s="346"/>
      <c r="X17" s="361"/>
      <c r="Y17" s="360"/>
      <c r="Z17" s="361"/>
      <c r="AA17" s="346"/>
    </row>
    <row r="18" spans="1:29" ht="25.35" customHeight="1">
      <c r="A18" s="349">
        <v>6</v>
      </c>
      <c r="B18" s="349">
        <v>3</v>
      </c>
      <c r="C18" s="354" t="s">
        <v>549</v>
      </c>
      <c r="D18" s="353">
        <v>24000.69</v>
      </c>
      <c r="E18" s="352">
        <v>46535.839999999997</v>
      </c>
      <c r="F18" s="356">
        <f>(D18-E18)/E18</f>
        <v>-0.48425364192415993</v>
      </c>
      <c r="G18" s="353">
        <v>5633</v>
      </c>
      <c r="H18" s="352">
        <v>181</v>
      </c>
      <c r="I18" s="352">
        <f>G18/H18</f>
        <v>31.121546961325969</v>
      </c>
      <c r="J18" s="352">
        <v>18</v>
      </c>
      <c r="K18" s="352">
        <v>2</v>
      </c>
      <c r="L18" s="353">
        <v>71759.13</v>
      </c>
      <c r="M18" s="353">
        <v>16829</v>
      </c>
      <c r="N18" s="351">
        <v>44659</v>
      </c>
      <c r="O18" s="350" t="s">
        <v>27</v>
      </c>
      <c r="P18" s="347"/>
      <c r="Q18" s="359"/>
      <c r="R18" s="359"/>
      <c r="S18" s="335"/>
      <c r="T18" s="359"/>
      <c r="V18" s="360"/>
      <c r="W18" s="33"/>
      <c r="X18" s="361"/>
      <c r="Y18" s="8"/>
      <c r="Z18" s="360"/>
      <c r="AA18" s="361"/>
      <c r="AB18" s="346"/>
      <c r="AC18" s="346"/>
    </row>
    <row r="19" spans="1:29" ht="25.35" customHeight="1">
      <c r="A19" s="349">
        <v>7</v>
      </c>
      <c r="B19" s="349">
        <v>6</v>
      </c>
      <c r="C19" s="354" t="s">
        <v>530</v>
      </c>
      <c r="D19" s="353">
        <v>18184.61</v>
      </c>
      <c r="E19" s="352">
        <v>17279.84</v>
      </c>
      <c r="F19" s="356">
        <f>(D19-E19)/E19</f>
        <v>5.2359859813516818E-2</v>
      </c>
      <c r="G19" s="353">
        <v>3882</v>
      </c>
      <c r="H19" s="352">
        <v>108</v>
      </c>
      <c r="I19" s="352">
        <f>G19/H19</f>
        <v>35.944444444444443</v>
      </c>
      <c r="J19" s="352">
        <v>10</v>
      </c>
      <c r="K19" s="352">
        <v>5</v>
      </c>
      <c r="L19" s="353">
        <v>130684</v>
      </c>
      <c r="M19" s="353">
        <v>26076</v>
      </c>
      <c r="N19" s="351">
        <v>44638</v>
      </c>
      <c r="O19" s="350" t="s">
        <v>52</v>
      </c>
      <c r="P19" s="347"/>
      <c r="Q19" s="361"/>
      <c r="R19" s="385"/>
      <c r="S19" s="359"/>
      <c r="T19" s="359"/>
      <c r="U19" s="359"/>
      <c r="V19" s="360"/>
      <c r="W19" s="360"/>
      <c r="X19" s="361"/>
      <c r="Y19" s="346"/>
      <c r="Z19" s="8"/>
      <c r="AA19" s="361"/>
      <c r="AB19" s="346"/>
      <c r="AC19" s="346"/>
    </row>
    <row r="20" spans="1:29" ht="25.35" customHeight="1">
      <c r="A20" s="349">
        <v>8</v>
      </c>
      <c r="B20" s="363" t="s">
        <v>67</v>
      </c>
      <c r="C20" s="354" t="s">
        <v>573</v>
      </c>
      <c r="D20" s="353">
        <v>13913</v>
      </c>
      <c r="E20" s="352" t="s">
        <v>30</v>
      </c>
      <c r="F20" s="352" t="s">
        <v>30</v>
      </c>
      <c r="G20" s="353">
        <v>2028</v>
      </c>
      <c r="H20" s="352" t="s">
        <v>30</v>
      </c>
      <c r="I20" s="352" t="s">
        <v>30</v>
      </c>
      <c r="J20" s="352">
        <v>13</v>
      </c>
      <c r="K20" s="352">
        <v>1</v>
      </c>
      <c r="L20" s="353">
        <v>13913</v>
      </c>
      <c r="M20" s="353">
        <v>2028</v>
      </c>
      <c r="N20" s="351">
        <v>44666</v>
      </c>
      <c r="O20" s="350" t="s">
        <v>31</v>
      </c>
      <c r="P20" s="78" t="s">
        <v>70</v>
      </c>
      <c r="Q20" s="359"/>
      <c r="R20" s="385"/>
      <c r="S20" s="335"/>
      <c r="T20" s="347"/>
      <c r="U20" s="347"/>
      <c r="V20" s="347"/>
      <c r="W20" s="360"/>
      <c r="X20" s="361"/>
      <c r="Y20" s="346"/>
      <c r="Z20" s="8"/>
      <c r="AA20" s="361"/>
      <c r="AB20" s="346"/>
      <c r="AC20" s="346"/>
    </row>
    <row r="21" spans="1:29" ht="25.35" customHeight="1">
      <c r="A21" s="349">
        <v>9</v>
      </c>
      <c r="B21" s="349">
        <v>4</v>
      </c>
      <c r="C21" s="354" t="s">
        <v>546</v>
      </c>
      <c r="D21" s="353">
        <v>10528.74</v>
      </c>
      <c r="E21" s="352">
        <v>25006.39</v>
      </c>
      <c r="F21" s="356">
        <f>(D21-E21)/E21</f>
        <v>-0.57895801833051475</v>
      </c>
      <c r="G21" s="353">
        <v>1658</v>
      </c>
      <c r="H21" s="352">
        <v>76</v>
      </c>
      <c r="I21" s="352">
        <f>G21/H21</f>
        <v>21.815789473684209</v>
      </c>
      <c r="J21" s="352">
        <v>8</v>
      </c>
      <c r="K21" s="352">
        <v>3</v>
      </c>
      <c r="L21" s="353">
        <v>96314.18</v>
      </c>
      <c r="M21" s="353">
        <v>13470</v>
      </c>
      <c r="N21" s="351">
        <v>44652</v>
      </c>
      <c r="O21" s="350" t="s">
        <v>73</v>
      </c>
      <c r="P21" s="347"/>
      <c r="Q21" s="359"/>
      <c r="R21" s="359"/>
      <c r="S21" s="335"/>
      <c r="T21" s="359"/>
      <c r="V21" s="360"/>
      <c r="W21" s="360"/>
      <c r="X21" s="361"/>
      <c r="Y21" s="346"/>
      <c r="Z21" s="8"/>
      <c r="AA21" s="361"/>
      <c r="AB21" s="346"/>
      <c r="AC21" s="346"/>
    </row>
    <row r="22" spans="1:29" ht="25.35" customHeight="1">
      <c r="A22" s="349">
        <v>10</v>
      </c>
      <c r="B22" s="349">
        <v>7</v>
      </c>
      <c r="C22" s="354" t="s">
        <v>562</v>
      </c>
      <c r="D22" s="353">
        <v>9610.01</v>
      </c>
      <c r="E22" s="352">
        <v>16133.72</v>
      </c>
      <c r="F22" s="356">
        <f>(D22-E22)/E22</f>
        <v>-0.40435249898969361</v>
      </c>
      <c r="G22" s="353">
        <v>1576</v>
      </c>
      <c r="H22" s="352">
        <v>93</v>
      </c>
      <c r="I22" s="352">
        <f>G22/H22</f>
        <v>16.946236559139784</v>
      </c>
      <c r="J22" s="352">
        <v>13</v>
      </c>
      <c r="K22" s="352">
        <v>2</v>
      </c>
      <c r="L22" s="353">
        <v>32522.120000000003</v>
      </c>
      <c r="M22" s="353">
        <v>5810</v>
      </c>
      <c r="N22" s="351">
        <v>44659</v>
      </c>
      <c r="O22" s="350" t="s">
        <v>563</v>
      </c>
      <c r="P22" s="347"/>
      <c r="Q22" s="359"/>
      <c r="R22" s="385"/>
      <c r="S22" s="385"/>
      <c r="T22" s="359"/>
      <c r="V22" s="347"/>
      <c r="W22" s="346"/>
      <c r="X22" s="8"/>
      <c r="Y22" s="8"/>
      <c r="Z22" s="346"/>
      <c r="AA22" s="347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363814.62</v>
      </c>
      <c r="E23" s="348">
        <v>315900.86</v>
      </c>
      <c r="F23" s="108">
        <f>(D23-E23)/E23</f>
        <v>0.15167340791664832</v>
      </c>
      <c r="G23" s="348">
        <f t="shared" ref="E23:G23" si="0">SUM(G13:G22)</f>
        <v>61949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X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X24" s="347"/>
    </row>
    <row r="25" spans="1:29" ht="25.35" customHeight="1">
      <c r="A25" s="349">
        <v>11</v>
      </c>
      <c r="B25" s="362">
        <v>9</v>
      </c>
      <c r="C25" s="354" t="s">
        <v>515</v>
      </c>
      <c r="D25" s="353">
        <v>7336.48</v>
      </c>
      <c r="E25" s="352">
        <v>13656.25</v>
      </c>
      <c r="F25" s="356">
        <f>(D25-E25)/E25</f>
        <v>-0.46277491990846686</v>
      </c>
      <c r="G25" s="353">
        <v>1185</v>
      </c>
      <c r="H25" s="352">
        <v>32</v>
      </c>
      <c r="I25" s="352">
        <f>G25/H25</f>
        <v>37.03125</v>
      </c>
      <c r="J25" s="352">
        <v>5</v>
      </c>
      <c r="K25" s="352">
        <v>7</v>
      </c>
      <c r="L25" s="353">
        <v>362419.93</v>
      </c>
      <c r="M25" s="353">
        <v>51687</v>
      </c>
      <c r="N25" s="351">
        <v>44624</v>
      </c>
      <c r="O25" s="350" t="s">
        <v>34</v>
      </c>
      <c r="P25" s="347"/>
      <c r="Q25" s="8"/>
      <c r="R25" s="361"/>
      <c r="S25" s="346"/>
      <c r="T25" s="346"/>
      <c r="V25" s="347"/>
      <c r="W25" s="347"/>
      <c r="X25" s="346"/>
      <c r="Y25" s="347"/>
      <c r="Z25" s="346"/>
    </row>
    <row r="26" spans="1:29" ht="25.35" customHeight="1">
      <c r="A26" s="349">
        <v>12</v>
      </c>
      <c r="B26" s="362" t="s">
        <v>40</v>
      </c>
      <c r="C26" s="354" t="s">
        <v>575</v>
      </c>
      <c r="D26" s="353">
        <v>4537.59</v>
      </c>
      <c r="E26" s="352" t="s">
        <v>30</v>
      </c>
      <c r="F26" s="352" t="s">
        <v>30</v>
      </c>
      <c r="G26" s="353">
        <v>1067</v>
      </c>
      <c r="H26" s="352">
        <v>50</v>
      </c>
      <c r="I26" s="352">
        <f>G26/H26</f>
        <v>21.34</v>
      </c>
      <c r="J26" s="352">
        <v>8</v>
      </c>
      <c r="K26" s="352">
        <v>0</v>
      </c>
      <c r="L26" s="353">
        <v>4537.59</v>
      </c>
      <c r="M26" s="353">
        <v>1067</v>
      </c>
      <c r="N26" s="351" t="s">
        <v>190</v>
      </c>
      <c r="O26" s="350" t="s">
        <v>265</v>
      </c>
      <c r="P26" s="347"/>
      <c r="Q26" s="359"/>
      <c r="R26" s="359"/>
      <c r="S26" s="335"/>
      <c r="T26" s="359"/>
      <c r="V26" s="360"/>
      <c r="W26" s="33"/>
      <c r="X26" s="361"/>
      <c r="Y26" s="8"/>
      <c r="Z26" s="360"/>
      <c r="AA26" s="361"/>
      <c r="AB26" s="346"/>
      <c r="AC26" s="346"/>
    </row>
    <row r="27" spans="1:29" ht="25.35" customHeight="1">
      <c r="A27" s="349">
        <v>13</v>
      </c>
      <c r="B27" s="349">
        <v>10</v>
      </c>
      <c r="C27" s="354" t="s">
        <v>496</v>
      </c>
      <c r="D27" s="353">
        <v>4247.74</v>
      </c>
      <c r="E27" s="352">
        <v>5673.28</v>
      </c>
      <c r="F27" s="356">
        <f>(D27-E27)/E27</f>
        <v>-0.25127263241017544</v>
      </c>
      <c r="G27" s="353">
        <v>749</v>
      </c>
      <c r="H27" s="352">
        <v>18</v>
      </c>
      <c r="I27" s="352">
        <f>G27/H27</f>
        <v>41.611111111111114</v>
      </c>
      <c r="J27" s="352">
        <v>3</v>
      </c>
      <c r="K27" s="352">
        <v>9</v>
      </c>
      <c r="L27" s="353">
        <v>244937.06</v>
      </c>
      <c r="M27" s="353">
        <v>35699</v>
      </c>
      <c r="N27" s="351">
        <v>44610</v>
      </c>
      <c r="O27" s="350" t="s">
        <v>73</v>
      </c>
      <c r="P27" s="347"/>
      <c r="Q27" s="359"/>
      <c r="R27" s="359"/>
      <c r="S27" s="335"/>
      <c r="T27" s="360"/>
      <c r="U27" s="360"/>
      <c r="V27" s="360"/>
      <c r="W27" s="360"/>
      <c r="X27" s="361"/>
      <c r="Y27" s="8"/>
      <c r="Z27" s="360"/>
      <c r="AA27" s="361"/>
      <c r="AB27" s="346"/>
      <c r="AC27" s="346"/>
    </row>
    <row r="28" spans="1:29" ht="25.35" customHeight="1">
      <c r="A28" s="349">
        <v>14</v>
      </c>
      <c r="B28" s="362">
        <v>16</v>
      </c>
      <c r="C28" s="354" t="s">
        <v>497</v>
      </c>
      <c r="D28" s="353">
        <v>884</v>
      </c>
      <c r="E28" s="352">
        <v>1489.6</v>
      </c>
      <c r="F28" s="356">
        <f>(D28-E28)/E28</f>
        <v>-0.40655209452201929</v>
      </c>
      <c r="G28" s="353">
        <v>156</v>
      </c>
      <c r="H28" s="352">
        <v>12</v>
      </c>
      <c r="I28" s="352">
        <f>G28/H28</f>
        <v>13</v>
      </c>
      <c r="J28" s="352">
        <v>6</v>
      </c>
      <c r="K28" s="352">
        <v>9</v>
      </c>
      <c r="L28" s="353">
        <v>139305.45000000001</v>
      </c>
      <c r="M28" s="353">
        <v>23360</v>
      </c>
      <c r="N28" s="351">
        <v>44610</v>
      </c>
      <c r="O28" s="350" t="s">
        <v>183</v>
      </c>
      <c r="P28" s="347"/>
      <c r="Q28" s="359"/>
      <c r="R28" s="359"/>
      <c r="S28" s="359"/>
      <c r="T28" s="359"/>
      <c r="U28" s="360"/>
      <c r="V28" s="360"/>
      <c r="W28" s="8"/>
      <c r="X28" s="360"/>
      <c r="Y28" s="346"/>
      <c r="Z28" s="361"/>
      <c r="AA28" s="361"/>
      <c r="AB28" s="346"/>
    </row>
    <row r="29" spans="1:29" ht="25.35" customHeight="1">
      <c r="A29" s="349">
        <v>15</v>
      </c>
      <c r="B29" s="362">
        <v>17</v>
      </c>
      <c r="C29" s="354" t="s">
        <v>368</v>
      </c>
      <c r="D29" s="353">
        <v>753.27</v>
      </c>
      <c r="E29" s="353">
        <v>969.44</v>
      </c>
      <c r="F29" s="356">
        <f>(D29-E29)/E29</f>
        <v>-0.22298440336689229</v>
      </c>
      <c r="G29" s="353">
        <v>185</v>
      </c>
      <c r="H29" s="352">
        <v>5</v>
      </c>
      <c r="I29" s="352">
        <f>G29/H29</f>
        <v>37</v>
      </c>
      <c r="J29" s="352">
        <v>1</v>
      </c>
      <c r="K29" s="352">
        <v>21</v>
      </c>
      <c r="L29" s="353">
        <v>224505</v>
      </c>
      <c r="M29" s="353">
        <v>44582</v>
      </c>
      <c r="N29" s="351">
        <v>44526</v>
      </c>
      <c r="O29" s="350" t="s">
        <v>32</v>
      </c>
      <c r="P29" s="347"/>
      <c r="Q29" s="359"/>
      <c r="R29" s="359"/>
      <c r="S29" s="335"/>
      <c r="T29" s="359"/>
      <c r="U29" s="33"/>
      <c r="V29" s="33"/>
      <c r="W29" s="33"/>
      <c r="X29" s="361"/>
      <c r="Y29" s="8"/>
      <c r="Z29" s="360"/>
      <c r="AA29" s="361"/>
      <c r="AB29" s="346"/>
      <c r="AC29" s="346"/>
    </row>
    <row r="30" spans="1:29" ht="25.35" customHeight="1">
      <c r="A30" s="349">
        <v>16</v>
      </c>
      <c r="B30" s="362" t="s">
        <v>40</v>
      </c>
      <c r="C30" s="354" t="s">
        <v>574</v>
      </c>
      <c r="D30" s="353">
        <v>739.23</v>
      </c>
      <c r="E30" s="352" t="s">
        <v>30</v>
      </c>
      <c r="F30" s="352" t="s">
        <v>30</v>
      </c>
      <c r="G30" s="353">
        <v>119</v>
      </c>
      <c r="H30" s="352">
        <v>6</v>
      </c>
      <c r="I30" s="352">
        <f>G30/H30</f>
        <v>19.833333333333332</v>
      </c>
      <c r="J30" s="352">
        <v>6</v>
      </c>
      <c r="K30" s="352">
        <v>0</v>
      </c>
      <c r="L30" s="353">
        <v>739.23</v>
      </c>
      <c r="M30" s="353">
        <v>119</v>
      </c>
      <c r="N30" s="351" t="s">
        <v>190</v>
      </c>
      <c r="O30" s="350" t="s">
        <v>27</v>
      </c>
      <c r="P30" s="347"/>
      <c r="Q30" s="359"/>
      <c r="R30" s="359"/>
      <c r="S30" s="335"/>
      <c r="T30" s="359"/>
      <c r="U30" s="33"/>
      <c r="V30" s="33"/>
      <c r="W30" s="33"/>
      <c r="X30" s="361"/>
      <c r="Y30" s="8"/>
      <c r="Z30" s="360"/>
      <c r="AA30" s="361"/>
      <c r="AB30" s="346"/>
      <c r="AC30" s="346"/>
    </row>
    <row r="31" spans="1:29" ht="25.35" customHeight="1">
      <c r="A31" s="349">
        <v>17</v>
      </c>
      <c r="B31" s="362">
        <v>23</v>
      </c>
      <c r="C31" s="354" t="s">
        <v>491</v>
      </c>
      <c r="D31" s="353">
        <v>185</v>
      </c>
      <c r="E31" s="352">
        <v>184</v>
      </c>
      <c r="F31" s="356">
        <f>(D31-E31)/E31</f>
        <v>5.434782608695652E-3</v>
      </c>
      <c r="G31" s="353">
        <v>25</v>
      </c>
      <c r="H31" s="352" t="s">
        <v>30</v>
      </c>
      <c r="I31" s="352" t="s">
        <v>30</v>
      </c>
      <c r="J31" s="352">
        <v>2</v>
      </c>
      <c r="K31" s="352">
        <v>10</v>
      </c>
      <c r="L31" s="353">
        <v>16792</v>
      </c>
      <c r="M31" s="353">
        <v>2723</v>
      </c>
      <c r="N31" s="351">
        <v>44603</v>
      </c>
      <c r="O31" s="350" t="s">
        <v>31</v>
      </c>
      <c r="P31" s="78" t="s">
        <v>70</v>
      </c>
      <c r="Q31" s="359"/>
      <c r="R31" s="359"/>
      <c r="S31" s="335"/>
      <c r="T31" s="359"/>
      <c r="U31" s="33"/>
      <c r="V31" s="33"/>
      <c r="W31" s="33"/>
      <c r="X31" s="361"/>
      <c r="Y31" s="8"/>
      <c r="Z31" s="360"/>
      <c r="AA31" s="361"/>
      <c r="AB31" s="346"/>
      <c r="AC31" s="346"/>
    </row>
    <row r="32" spans="1:29" ht="25.35" customHeight="1">
      <c r="A32" s="349">
        <v>18</v>
      </c>
      <c r="B32" s="362">
        <v>25</v>
      </c>
      <c r="C32" s="354" t="s">
        <v>544</v>
      </c>
      <c r="D32" s="353">
        <v>131</v>
      </c>
      <c r="E32" s="352">
        <v>159.44</v>
      </c>
      <c r="F32" s="356">
        <f>(D32-E32)/E32</f>
        <v>-0.17837431008529853</v>
      </c>
      <c r="G32" s="353">
        <v>24</v>
      </c>
      <c r="H32" s="352">
        <v>2</v>
      </c>
      <c r="I32" s="352">
        <f>G32/H32</f>
        <v>12</v>
      </c>
      <c r="J32" s="352">
        <v>1</v>
      </c>
      <c r="K32" s="352">
        <v>4</v>
      </c>
      <c r="L32" s="353">
        <v>16543.02</v>
      </c>
      <c r="M32" s="353">
        <v>3393</v>
      </c>
      <c r="N32" s="351">
        <v>44645</v>
      </c>
      <c r="O32" s="350" t="s">
        <v>27</v>
      </c>
      <c r="P32" s="347"/>
      <c r="Q32" s="359"/>
      <c r="R32" s="359"/>
      <c r="S32" s="359"/>
      <c r="T32" s="359"/>
      <c r="W32" s="360"/>
      <c r="X32" s="361"/>
      <c r="Y32" s="8"/>
      <c r="Z32" s="360"/>
      <c r="AA32" s="361"/>
      <c r="AB32" s="346"/>
      <c r="AC32" s="346"/>
    </row>
    <row r="33" spans="1:29" ht="25.35" customHeight="1">
      <c r="A33" s="349">
        <v>19</v>
      </c>
      <c r="B33" s="214">
        <v>27</v>
      </c>
      <c r="C33" s="354" t="s">
        <v>447</v>
      </c>
      <c r="D33" s="353">
        <v>44</v>
      </c>
      <c r="E33" s="352">
        <v>88</v>
      </c>
      <c r="F33" s="356">
        <f>(D33-E33)/E33</f>
        <v>-0.5</v>
      </c>
      <c r="G33" s="353">
        <v>12</v>
      </c>
      <c r="H33" s="352" t="s">
        <v>30</v>
      </c>
      <c r="I33" s="352" t="s">
        <v>30</v>
      </c>
      <c r="J33" s="352">
        <v>1</v>
      </c>
      <c r="K33" s="352" t="s">
        <v>30</v>
      </c>
      <c r="L33" s="353">
        <v>51901</v>
      </c>
      <c r="M33" s="353">
        <v>9197</v>
      </c>
      <c r="N33" s="351">
        <v>44575</v>
      </c>
      <c r="O33" s="350" t="s">
        <v>31</v>
      </c>
      <c r="P33" s="78" t="s">
        <v>70</v>
      </c>
      <c r="Q33" s="359"/>
      <c r="R33" s="359"/>
      <c r="S33" s="359"/>
      <c r="T33" s="359"/>
      <c r="U33" s="360"/>
      <c r="V33" s="360"/>
      <c r="W33" s="360"/>
      <c r="X33" s="361"/>
      <c r="Y33" s="361"/>
      <c r="Z33" s="8"/>
      <c r="AA33" s="346"/>
      <c r="AB33" s="346"/>
    </row>
    <row r="34" spans="1:29" ht="25.35" customHeight="1">
      <c r="A34" s="349">
        <v>20</v>
      </c>
      <c r="B34" s="362">
        <v>21</v>
      </c>
      <c r="C34" s="354" t="s">
        <v>502</v>
      </c>
      <c r="D34" s="353">
        <v>43.3</v>
      </c>
      <c r="E34" s="352">
        <v>256.89999999999998</v>
      </c>
      <c r="F34" s="356">
        <f>(D34-E34)/E34</f>
        <v>-0.8314519268197742</v>
      </c>
      <c r="G34" s="353">
        <v>12</v>
      </c>
      <c r="H34" s="352">
        <v>1</v>
      </c>
      <c r="I34" s="352">
        <f>G34/H34</f>
        <v>12</v>
      </c>
      <c r="J34" s="352">
        <v>1</v>
      </c>
      <c r="K34" s="352">
        <v>9</v>
      </c>
      <c r="L34" s="353">
        <v>61600.34</v>
      </c>
      <c r="M34" s="353">
        <v>12795</v>
      </c>
      <c r="N34" s="351">
        <v>44610</v>
      </c>
      <c r="O34" s="350" t="s">
        <v>43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382716.23</v>
      </c>
      <c r="E35" s="348">
        <v>331635.50999999995</v>
      </c>
      <c r="F35" s="108">
        <f>(D35-E35)/E35</f>
        <v>0.15402669032637681</v>
      </c>
      <c r="G35" s="348">
        <f t="shared" ref="E35:G35" si="1">SUM(G23:G34)</f>
        <v>65483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55" t="s">
        <v>30</v>
      </c>
      <c r="C37" s="354" t="s">
        <v>481</v>
      </c>
      <c r="D37" s="353">
        <v>33</v>
      </c>
      <c r="E37" s="352" t="s">
        <v>30</v>
      </c>
      <c r="F37" s="352" t="s">
        <v>30</v>
      </c>
      <c r="G37" s="353">
        <v>5</v>
      </c>
      <c r="H37" s="352">
        <v>1</v>
      </c>
      <c r="I37" s="352">
        <f>G37/H37</f>
        <v>5</v>
      </c>
      <c r="J37" s="352">
        <v>1</v>
      </c>
      <c r="K37" s="352" t="s">
        <v>30</v>
      </c>
      <c r="L37" s="353">
        <v>50284</v>
      </c>
      <c r="M37" s="353">
        <v>8608</v>
      </c>
      <c r="N37" s="351">
        <v>44512</v>
      </c>
      <c r="O37" s="350" t="s">
        <v>33</v>
      </c>
      <c r="P37" s="347"/>
      <c r="Q37" s="359"/>
      <c r="R37" s="359"/>
      <c r="S37" s="347"/>
      <c r="T37" s="347"/>
      <c r="U37" s="347"/>
      <c r="V37" s="360"/>
      <c r="W37" s="33"/>
      <c r="X37" s="361"/>
      <c r="Y37" s="8"/>
      <c r="Z37" s="360"/>
      <c r="AA37" s="361"/>
      <c r="AB37" s="346"/>
      <c r="AC37" s="346"/>
    </row>
    <row r="38" spans="1:29" ht="25.35" customHeight="1">
      <c r="A38" s="349">
        <v>22</v>
      </c>
      <c r="B38" s="349">
        <v>28</v>
      </c>
      <c r="C38" s="354" t="s">
        <v>510</v>
      </c>
      <c r="D38" s="353">
        <v>25.5</v>
      </c>
      <c r="E38" s="352">
        <v>67.5</v>
      </c>
      <c r="F38" s="356">
        <f>(D38-E38)/E38</f>
        <v>-0.62222222222222223</v>
      </c>
      <c r="G38" s="353">
        <v>9</v>
      </c>
      <c r="H38" s="352">
        <v>1</v>
      </c>
      <c r="I38" s="352">
        <f>G38/H38</f>
        <v>9</v>
      </c>
      <c r="J38" s="352">
        <v>1</v>
      </c>
      <c r="K38" s="352">
        <v>8</v>
      </c>
      <c r="L38" s="353">
        <v>9447</v>
      </c>
      <c r="M38" s="353">
        <v>1707</v>
      </c>
      <c r="N38" s="351">
        <v>44617</v>
      </c>
      <c r="O38" s="350" t="s">
        <v>52</v>
      </c>
      <c r="P38" s="347"/>
      <c r="Q38" s="359"/>
      <c r="R38" s="359"/>
      <c r="S38" s="359"/>
      <c r="T38" s="359"/>
      <c r="U38" s="360"/>
      <c r="V38" s="360"/>
      <c r="W38" s="360"/>
      <c r="X38" s="8"/>
      <c r="Y38" s="361"/>
      <c r="Z38" s="361"/>
      <c r="AA38" s="346"/>
      <c r="AB38" s="346"/>
    </row>
    <row r="39" spans="1:29" ht="25.35" customHeight="1">
      <c r="A39" s="349">
        <v>23</v>
      </c>
      <c r="B39" s="349">
        <v>12</v>
      </c>
      <c r="C39" s="354" t="s">
        <v>537</v>
      </c>
      <c r="D39" s="353">
        <v>23</v>
      </c>
      <c r="E39" s="352">
        <v>2507.8200000000002</v>
      </c>
      <c r="F39" s="356">
        <f>(D39-E39)/E39</f>
        <v>-0.99082868786436029</v>
      </c>
      <c r="G39" s="353">
        <v>4</v>
      </c>
      <c r="H39" s="352">
        <v>1</v>
      </c>
      <c r="I39" s="352">
        <f>G39/H39</f>
        <v>4</v>
      </c>
      <c r="J39" s="352">
        <v>1</v>
      </c>
      <c r="K39" s="352">
        <v>5</v>
      </c>
      <c r="L39" s="353">
        <v>48874.54</v>
      </c>
      <c r="M39" s="353">
        <v>7757</v>
      </c>
      <c r="N39" s="351">
        <v>44638</v>
      </c>
      <c r="O39" s="350" t="s">
        <v>27</v>
      </c>
      <c r="P39" s="347"/>
      <c r="Q39" s="359"/>
      <c r="R39" s="359"/>
      <c r="S39" s="359"/>
      <c r="T39" s="359"/>
      <c r="U39" s="359"/>
      <c r="V39" s="360"/>
      <c r="W39" s="360"/>
      <c r="Y39" s="361"/>
      <c r="Z39" s="346"/>
      <c r="AA39" s="361"/>
    </row>
    <row r="40" spans="1:29" ht="25.35" customHeight="1">
      <c r="A40" s="349">
        <v>24</v>
      </c>
      <c r="B40" s="362">
        <v>20</v>
      </c>
      <c r="C40" s="354" t="s">
        <v>545</v>
      </c>
      <c r="D40" s="353">
        <v>12</v>
      </c>
      <c r="E40" s="352">
        <v>285.69</v>
      </c>
      <c r="F40" s="356">
        <f>(D40-E40)/E40</f>
        <v>-0.95799642969652421</v>
      </c>
      <c r="G40" s="353">
        <v>2</v>
      </c>
      <c r="H40" s="352">
        <v>1</v>
      </c>
      <c r="I40" s="352">
        <f>G40/H40</f>
        <v>2</v>
      </c>
      <c r="J40" s="352">
        <v>1</v>
      </c>
      <c r="K40" s="352">
        <v>4</v>
      </c>
      <c r="L40" s="353">
        <v>10337.67</v>
      </c>
      <c r="M40" s="353">
        <v>1647</v>
      </c>
      <c r="N40" s="351">
        <v>44645</v>
      </c>
      <c r="O40" s="350" t="s">
        <v>27</v>
      </c>
      <c r="P40" s="347"/>
      <c r="Q40" s="359"/>
      <c r="R40" s="359"/>
      <c r="S40" s="359"/>
      <c r="T40" s="359"/>
      <c r="U40" s="360"/>
      <c r="V40" s="360"/>
      <c r="W40" s="360"/>
      <c r="X40" s="346"/>
      <c r="Y40" s="361"/>
      <c r="Z40" s="361"/>
      <c r="AA40" s="8"/>
      <c r="AB40" s="346"/>
    </row>
    <row r="41" spans="1:29" ht="25.35" customHeight="1">
      <c r="A41" s="248"/>
      <c r="B41" s="248"/>
      <c r="C41" s="266" t="s">
        <v>336</v>
      </c>
      <c r="D41" s="348">
        <f>SUM(D35:D40)</f>
        <v>382809.73</v>
      </c>
      <c r="E41" s="348">
        <v>332995.84999999998</v>
      </c>
      <c r="F41" s="108">
        <f>(D41-E41)/E41</f>
        <v>0.14959309552956893</v>
      </c>
      <c r="G41" s="348">
        <f t="shared" ref="E41:G41" si="2">SUM(G35:G40)</f>
        <v>65503</v>
      </c>
      <c r="H41" s="348"/>
      <c r="I41" s="251"/>
      <c r="J41" s="250"/>
      <c r="K41" s="252"/>
      <c r="L41" s="253"/>
      <c r="M41" s="257"/>
      <c r="N41" s="254"/>
      <c r="O41" s="281"/>
      <c r="R41" s="347"/>
    </row>
    <row r="42" spans="1:29" ht="23.1" customHeight="1">
      <c r="W42" s="33"/>
    </row>
    <row r="43" spans="1:29" ht="17.25" customHeight="1"/>
    <row r="54" spans="16:18">
      <c r="R54" s="347"/>
    </row>
    <row r="59" spans="16:18">
      <c r="P59" s="347"/>
    </row>
    <row r="63" spans="16:18" ht="12" customHeight="1"/>
    <row r="73" spans="21:23">
      <c r="U73" s="347"/>
      <c r="V73" s="347"/>
      <c r="W73" s="347"/>
    </row>
  </sheetData>
  <sortState xmlns:xlrd2="http://schemas.microsoft.com/office/spreadsheetml/2017/richdata2" ref="B13:P40">
    <sortCondition descending="1" ref="D13:D4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  <mergeCell ref="G6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8" width="8.5703125" style="277" customWidth="1"/>
    <col min="19" max="19" width="6.140625" style="277" customWidth="1"/>
    <col min="20" max="20" width="20.570312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2.5703125" style="277" bestFit="1" customWidth="1"/>
    <col min="26" max="26" width="14.85546875" style="277" customWidth="1"/>
    <col min="27" max="27" width="12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29" ht="19.5" customHeight="1">
      <c r="E1" s="235" t="s">
        <v>499</v>
      </c>
      <c r="F1" s="235"/>
      <c r="G1" s="235"/>
      <c r="H1" s="235"/>
      <c r="I1" s="235"/>
    </row>
    <row r="2" spans="1:29" ht="19.5" customHeight="1">
      <c r="E2" s="235" t="s">
        <v>500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9">
      <c r="A6" s="393"/>
      <c r="B6" s="393"/>
      <c r="C6" s="390"/>
      <c r="D6" s="237" t="s">
        <v>498</v>
      </c>
      <c r="E6" s="237" t="s">
        <v>474</v>
      </c>
      <c r="F6" s="390"/>
      <c r="G6" s="390" t="s">
        <v>498</v>
      </c>
      <c r="H6" s="390"/>
      <c r="I6" s="390"/>
      <c r="J6" s="390"/>
      <c r="K6" s="390"/>
      <c r="L6" s="390"/>
      <c r="M6" s="390"/>
      <c r="N6" s="390"/>
      <c r="O6" s="390"/>
    </row>
    <row r="7" spans="1:29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9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</row>
    <row r="9" spans="1:29" ht="15" customHeight="1">
      <c r="A9" s="392"/>
      <c r="B9" s="392"/>
      <c r="C9" s="389" t="s">
        <v>13</v>
      </c>
      <c r="D9" s="336"/>
      <c r="E9" s="336"/>
      <c r="F9" s="389" t="s">
        <v>15</v>
      </c>
      <c r="G9" s="336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</row>
    <row r="10" spans="1:29">
      <c r="A10" s="393"/>
      <c r="B10" s="393"/>
      <c r="C10" s="390"/>
      <c r="D10" s="337" t="s">
        <v>501</v>
      </c>
      <c r="E10" s="337" t="s">
        <v>475</v>
      </c>
      <c r="F10" s="390"/>
      <c r="G10" s="337" t="s">
        <v>501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</row>
    <row r="11" spans="1:29">
      <c r="A11" s="393"/>
      <c r="B11" s="393"/>
      <c r="C11" s="390"/>
      <c r="D11" s="337" t="s">
        <v>14</v>
      </c>
      <c r="E11" s="237" t="s">
        <v>14</v>
      </c>
      <c r="F11" s="390"/>
      <c r="G11" s="337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279"/>
      <c r="T11" s="279"/>
      <c r="U11" s="278"/>
    </row>
    <row r="12" spans="1:29" ht="15.6" customHeight="1" thickBot="1">
      <c r="A12" s="393"/>
      <c r="B12" s="394"/>
      <c r="C12" s="391"/>
      <c r="D12" s="338"/>
      <c r="E12" s="238" t="s">
        <v>2</v>
      </c>
      <c r="F12" s="391"/>
      <c r="G12" s="338" t="s">
        <v>17</v>
      </c>
      <c r="H12" s="263"/>
      <c r="I12" s="391"/>
      <c r="J12" s="263"/>
      <c r="K12" s="263"/>
      <c r="L12" s="263"/>
      <c r="M12" s="263"/>
      <c r="N12" s="263"/>
      <c r="O12" s="391"/>
      <c r="R12" s="279"/>
      <c r="T12" s="279"/>
      <c r="U12" s="278"/>
      <c r="V12" s="278"/>
      <c r="W12" s="278"/>
      <c r="X12" s="278"/>
      <c r="Y12" s="8"/>
      <c r="Z12" s="33"/>
    </row>
    <row r="13" spans="1:29" ht="25.35" customHeight="1">
      <c r="A13" s="282">
        <v>1</v>
      </c>
      <c r="B13" s="282" t="s">
        <v>67</v>
      </c>
      <c r="C13" s="288" t="s">
        <v>490</v>
      </c>
      <c r="D13" s="287">
        <v>77296.69</v>
      </c>
      <c r="E13" s="286" t="s">
        <v>30</v>
      </c>
      <c r="F13" s="286" t="s">
        <v>30</v>
      </c>
      <c r="G13" s="287">
        <v>10510</v>
      </c>
      <c r="H13" s="286">
        <v>270</v>
      </c>
      <c r="I13" s="286">
        <f>G13/H13</f>
        <v>38.925925925925924</v>
      </c>
      <c r="J13" s="286">
        <v>18</v>
      </c>
      <c r="K13" s="286">
        <v>1</v>
      </c>
      <c r="L13" s="287">
        <v>81722</v>
      </c>
      <c r="M13" s="287">
        <v>11095</v>
      </c>
      <c r="N13" s="284">
        <v>44603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95"/>
      <c r="Z13" s="278"/>
      <c r="AA13" s="278"/>
    </row>
    <row r="14" spans="1:29" ht="25.35" customHeight="1">
      <c r="A14" s="282">
        <v>2</v>
      </c>
      <c r="B14" s="282" t="s">
        <v>67</v>
      </c>
      <c r="C14" s="288" t="s">
        <v>479</v>
      </c>
      <c r="D14" s="287">
        <v>56639.519999999997</v>
      </c>
      <c r="E14" s="286" t="s">
        <v>30</v>
      </c>
      <c r="F14" s="286" t="s">
        <v>30</v>
      </c>
      <c r="G14" s="287">
        <v>11808</v>
      </c>
      <c r="H14" s="286">
        <v>272</v>
      </c>
      <c r="I14" s="286">
        <f>G14/H14</f>
        <v>43.411764705882355</v>
      </c>
      <c r="J14" s="286">
        <v>18</v>
      </c>
      <c r="K14" s="286">
        <v>1</v>
      </c>
      <c r="L14" s="287">
        <v>59388.58</v>
      </c>
      <c r="M14" s="287">
        <v>12348</v>
      </c>
      <c r="N14" s="284">
        <v>44603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78"/>
      <c r="X14" s="294"/>
      <c r="Y14" s="8"/>
      <c r="Z14" s="295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489</v>
      </c>
      <c r="D15" s="287">
        <v>54767.31</v>
      </c>
      <c r="E15" s="286" t="s">
        <v>30</v>
      </c>
      <c r="F15" s="286" t="s">
        <v>30</v>
      </c>
      <c r="G15" s="287">
        <v>8528</v>
      </c>
      <c r="H15" s="286">
        <v>249</v>
      </c>
      <c r="I15" s="286">
        <f>G15/H15</f>
        <v>34.248995983935743</v>
      </c>
      <c r="J15" s="286">
        <v>18</v>
      </c>
      <c r="K15" s="286">
        <v>1</v>
      </c>
      <c r="L15" s="287">
        <v>55356</v>
      </c>
      <c r="M15" s="287">
        <v>8634</v>
      </c>
      <c r="N15" s="284">
        <v>44603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8"/>
      <c r="Z15" s="295"/>
      <c r="AA15" s="294"/>
      <c r="AB15" s="278"/>
    </row>
    <row r="16" spans="1:29" ht="25.35" customHeight="1">
      <c r="A16" s="282">
        <v>4</v>
      </c>
      <c r="B16" s="282">
        <v>1</v>
      </c>
      <c r="C16" s="288" t="s">
        <v>466</v>
      </c>
      <c r="D16" s="287">
        <v>48676.160000000003</v>
      </c>
      <c r="E16" s="286">
        <v>65025.98</v>
      </c>
      <c r="F16" s="291">
        <f>(D16-E16)/E16</f>
        <v>-0.25143519559413019</v>
      </c>
      <c r="G16" s="287">
        <v>7285</v>
      </c>
      <c r="H16" s="286">
        <v>156</v>
      </c>
      <c r="I16" s="286">
        <f>G16/H16</f>
        <v>46.698717948717949</v>
      </c>
      <c r="J16" s="286">
        <v>11</v>
      </c>
      <c r="K16" s="286">
        <v>2</v>
      </c>
      <c r="L16" s="287">
        <v>117020.48</v>
      </c>
      <c r="M16" s="287">
        <v>16031</v>
      </c>
      <c r="N16" s="284">
        <v>44596</v>
      </c>
      <c r="O16" s="283" t="s">
        <v>27</v>
      </c>
      <c r="P16" s="279"/>
      <c r="Q16" s="293"/>
      <c r="R16" s="293"/>
      <c r="S16" s="293"/>
      <c r="T16" s="293"/>
      <c r="V16" s="279"/>
      <c r="W16" s="278"/>
      <c r="X16" s="279"/>
      <c r="Y16" s="8"/>
      <c r="Z16" s="278"/>
      <c r="AC16" s="278"/>
    </row>
    <row r="17" spans="1:35" ht="25.35" customHeight="1">
      <c r="A17" s="282">
        <v>5</v>
      </c>
      <c r="B17" s="282">
        <v>2</v>
      </c>
      <c r="C17" s="288" t="s">
        <v>429</v>
      </c>
      <c r="D17" s="287">
        <v>22423.679999999997</v>
      </c>
      <c r="E17" s="286">
        <v>25312.540000000008</v>
      </c>
      <c r="F17" s="291">
        <f>(D17-E17)/E17</f>
        <v>-0.11412762211931361</v>
      </c>
      <c r="G17" s="287">
        <v>3325</v>
      </c>
      <c r="H17" s="286" t="s">
        <v>30</v>
      </c>
      <c r="I17" s="286" t="s">
        <v>30</v>
      </c>
      <c r="J17" s="286">
        <v>8</v>
      </c>
      <c r="K17" s="286">
        <v>7</v>
      </c>
      <c r="L17" s="287">
        <v>603221.62</v>
      </c>
      <c r="M17" s="287">
        <v>84765</v>
      </c>
      <c r="N17" s="284">
        <v>44561</v>
      </c>
      <c r="O17" s="283" t="s">
        <v>430</v>
      </c>
      <c r="P17" s="279"/>
      <c r="Q17" s="293"/>
      <c r="R17" s="293"/>
      <c r="S17" s="335"/>
      <c r="T17" s="293"/>
      <c r="V17" s="294"/>
      <c r="W17" s="294"/>
      <c r="X17" s="295"/>
      <c r="Y17" s="294"/>
      <c r="Z17" s="295"/>
      <c r="AA17" s="8"/>
      <c r="AB17" s="278"/>
      <c r="AC17" s="278"/>
    </row>
    <row r="18" spans="1:35" ht="25.35" customHeight="1">
      <c r="A18" s="282">
        <v>6</v>
      </c>
      <c r="B18" s="282" t="s">
        <v>40</v>
      </c>
      <c r="C18" s="288" t="s">
        <v>497</v>
      </c>
      <c r="D18" s="287">
        <v>19934.740000000002</v>
      </c>
      <c r="E18" s="286" t="s">
        <v>30</v>
      </c>
      <c r="F18" s="286" t="s">
        <v>30</v>
      </c>
      <c r="G18" s="287">
        <v>3167</v>
      </c>
      <c r="H18" s="286">
        <v>56</v>
      </c>
      <c r="I18" s="286">
        <f>G18/H18</f>
        <v>56.553571428571431</v>
      </c>
      <c r="J18" s="286">
        <v>21</v>
      </c>
      <c r="K18" s="286">
        <v>0</v>
      </c>
      <c r="L18" s="287">
        <v>19934.740000000002</v>
      </c>
      <c r="M18" s="287">
        <v>3167</v>
      </c>
      <c r="N18" s="284" t="s">
        <v>190</v>
      </c>
      <c r="O18" s="283" t="s">
        <v>183</v>
      </c>
      <c r="P18" s="279"/>
      <c r="Q18" s="293"/>
      <c r="R18" s="293"/>
      <c r="S18" s="293"/>
      <c r="T18" s="293"/>
      <c r="V18" s="279"/>
      <c r="W18" s="294"/>
      <c r="X18" s="295"/>
      <c r="Y18" s="294"/>
      <c r="Z18" s="295"/>
      <c r="AA18" s="8"/>
      <c r="AB18" s="278"/>
      <c r="AC18" s="278"/>
    </row>
    <row r="19" spans="1:35" ht="25.35" customHeight="1">
      <c r="A19" s="282">
        <v>7</v>
      </c>
      <c r="B19" s="282">
        <v>3</v>
      </c>
      <c r="C19" s="288" t="s">
        <v>467</v>
      </c>
      <c r="D19" s="287">
        <v>17855</v>
      </c>
      <c r="E19" s="286">
        <v>14979</v>
      </c>
      <c r="F19" s="291">
        <f>(D19-E19)/E19</f>
        <v>0.19200213632418719</v>
      </c>
      <c r="G19" s="287">
        <v>3606</v>
      </c>
      <c r="H19" s="286" t="s">
        <v>30</v>
      </c>
      <c r="I19" s="286" t="s">
        <v>30</v>
      </c>
      <c r="J19" s="286">
        <v>20</v>
      </c>
      <c r="K19" s="286">
        <v>2</v>
      </c>
      <c r="L19" s="287">
        <v>33590</v>
      </c>
      <c r="M19" s="287">
        <v>6837</v>
      </c>
      <c r="N19" s="284">
        <v>44596</v>
      </c>
      <c r="O19" s="283" t="s">
        <v>31</v>
      </c>
      <c r="P19" s="279"/>
      <c r="Q19" s="293"/>
      <c r="R19" s="293"/>
      <c r="S19" s="293"/>
      <c r="T19" s="293"/>
      <c r="W19" s="294"/>
      <c r="X19" s="295"/>
      <c r="Y19" s="294"/>
      <c r="Z19" s="295"/>
      <c r="AA19" s="8"/>
      <c r="AB19" s="278"/>
      <c r="AC19" s="278"/>
    </row>
    <row r="20" spans="1:35" ht="25.35" customHeight="1">
      <c r="A20" s="282">
        <v>8</v>
      </c>
      <c r="B20" s="282">
        <v>8</v>
      </c>
      <c r="C20" s="288" t="s">
        <v>427</v>
      </c>
      <c r="D20" s="287">
        <v>17757.45</v>
      </c>
      <c r="E20" s="286">
        <v>8954.7099999999991</v>
      </c>
      <c r="F20" s="291">
        <f>(D20-E20)/E20</f>
        <v>0.98302904281657388</v>
      </c>
      <c r="G20" s="287">
        <v>3514</v>
      </c>
      <c r="H20" s="286">
        <v>87</v>
      </c>
      <c r="I20" s="286">
        <f>G20/H20</f>
        <v>40.390804597701148</v>
      </c>
      <c r="J20" s="286">
        <v>9</v>
      </c>
      <c r="K20" s="286">
        <v>6</v>
      </c>
      <c r="L20" s="287">
        <v>168709</v>
      </c>
      <c r="M20" s="287">
        <v>33066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8"/>
      <c r="AA20" s="278"/>
      <c r="AB20" s="278"/>
    </row>
    <row r="21" spans="1:35" ht="25.35" customHeight="1">
      <c r="A21" s="282">
        <v>9</v>
      </c>
      <c r="B21" s="282">
        <v>9</v>
      </c>
      <c r="C21" s="288" t="s">
        <v>411</v>
      </c>
      <c r="D21" s="287">
        <v>12891.65</v>
      </c>
      <c r="E21" s="287">
        <v>8446.02</v>
      </c>
      <c r="F21" s="291">
        <f>(D21-E21)/E21</f>
        <v>0.52635797689325847</v>
      </c>
      <c r="G21" s="287">
        <v>2591</v>
      </c>
      <c r="H21" s="286">
        <v>68</v>
      </c>
      <c r="I21" s="286">
        <f>G21/H21</f>
        <v>38.102941176470587</v>
      </c>
      <c r="J21" s="286">
        <v>8</v>
      </c>
      <c r="K21" s="286">
        <v>8</v>
      </c>
      <c r="L21" s="287">
        <v>311179</v>
      </c>
      <c r="M21" s="287">
        <v>63192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95"/>
      <c r="Z21" s="8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491</v>
      </c>
      <c r="D22" s="287">
        <v>12525</v>
      </c>
      <c r="E22" s="286" t="s">
        <v>30</v>
      </c>
      <c r="F22" s="286" t="s">
        <v>30</v>
      </c>
      <c r="G22" s="287">
        <v>2019</v>
      </c>
      <c r="H22" s="286" t="s">
        <v>30</v>
      </c>
      <c r="I22" s="286" t="s">
        <v>30</v>
      </c>
      <c r="J22" s="286">
        <v>18</v>
      </c>
      <c r="K22" s="286">
        <v>1</v>
      </c>
      <c r="L22" s="287">
        <v>12525</v>
      </c>
      <c r="M22" s="287">
        <v>2019</v>
      </c>
      <c r="N22" s="284">
        <v>44603</v>
      </c>
      <c r="O22" s="283" t="s">
        <v>31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5"/>
      <c r="Z22" s="8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340767.2</v>
      </c>
      <c r="E23" s="280">
        <v>180834.62000000002</v>
      </c>
      <c r="F23" s="108">
        <f t="shared" ref="F23" si="0">(D23-E23)/E23</f>
        <v>0.88441350444953493</v>
      </c>
      <c r="G23" s="280">
        <f t="shared" ref="G23" si="1">SUM(G13:G22)</f>
        <v>56353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35" ht="25.35" customHeight="1">
      <c r="A25" s="282">
        <v>11</v>
      </c>
      <c r="B25" s="282">
        <v>5</v>
      </c>
      <c r="C25" s="288" t="s">
        <v>412</v>
      </c>
      <c r="D25" s="287">
        <v>11948.32</v>
      </c>
      <c r="E25" s="287">
        <v>13798.5</v>
      </c>
      <c r="F25" s="291">
        <f>(D25-E25)/E25</f>
        <v>-0.13408558901329856</v>
      </c>
      <c r="G25" s="287">
        <v>1927</v>
      </c>
      <c r="H25" s="286">
        <v>48</v>
      </c>
      <c r="I25" s="286">
        <f t="shared" ref="I25:I33" si="2">G25/H25</f>
        <v>40.145833333333336</v>
      </c>
      <c r="J25" s="286">
        <v>8</v>
      </c>
      <c r="K25" s="286">
        <v>9</v>
      </c>
      <c r="L25" s="287">
        <v>787810</v>
      </c>
      <c r="M25" s="287">
        <v>114381</v>
      </c>
      <c r="N25" s="284">
        <v>44547</v>
      </c>
      <c r="O25" s="283" t="s">
        <v>73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6</v>
      </c>
      <c r="C26" s="288" t="s">
        <v>478</v>
      </c>
      <c r="D26" s="287">
        <v>11853.74</v>
      </c>
      <c r="E26" s="286">
        <v>11875.94</v>
      </c>
      <c r="F26" s="291">
        <f>(D26-E26)/E26</f>
        <v>-1.8693257123226226E-3</v>
      </c>
      <c r="G26" s="287">
        <v>2357</v>
      </c>
      <c r="H26" s="286">
        <v>123</v>
      </c>
      <c r="I26" s="286">
        <f t="shared" si="2"/>
        <v>19.162601626016261</v>
      </c>
      <c r="J26" s="286">
        <v>9</v>
      </c>
      <c r="K26" s="286">
        <v>2</v>
      </c>
      <c r="L26" s="287">
        <v>23729.68</v>
      </c>
      <c r="M26" s="287">
        <v>4617</v>
      </c>
      <c r="N26" s="284">
        <v>44596</v>
      </c>
      <c r="O26" s="283" t="s">
        <v>303</v>
      </c>
      <c r="P26" s="279"/>
      <c r="Q26" s="293"/>
      <c r="R26" s="293"/>
      <c r="S26" s="293"/>
      <c r="T26" s="293"/>
      <c r="U26" s="335"/>
      <c r="V26" s="294"/>
      <c r="W26" s="294"/>
      <c r="X26" s="295"/>
      <c r="Y26" s="278"/>
      <c r="Z26" s="295"/>
      <c r="AA26" s="8"/>
      <c r="AB26" s="278"/>
      <c r="AC26" s="278"/>
    </row>
    <row r="27" spans="1:35" ht="25.35" customHeight="1">
      <c r="A27" s="282">
        <v>13</v>
      </c>
      <c r="B27" s="282">
        <v>17</v>
      </c>
      <c r="C27" s="288" t="s">
        <v>368</v>
      </c>
      <c r="D27" s="287">
        <v>11045.1</v>
      </c>
      <c r="E27" s="287">
        <v>3008.67</v>
      </c>
      <c r="F27" s="291">
        <f>(D27-E27)/E27</f>
        <v>2.6710905483153686</v>
      </c>
      <c r="G27" s="287">
        <v>2127</v>
      </c>
      <c r="H27" s="286">
        <v>37</v>
      </c>
      <c r="I27" s="286">
        <f t="shared" si="2"/>
        <v>57.486486486486484</v>
      </c>
      <c r="J27" s="286">
        <v>5</v>
      </c>
      <c r="K27" s="286">
        <v>12</v>
      </c>
      <c r="L27" s="287">
        <v>197857</v>
      </c>
      <c r="M27" s="287">
        <v>39450</v>
      </c>
      <c r="N27" s="284">
        <v>44526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4"/>
      <c r="X27" s="295"/>
      <c r="Y27" s="278"/>
      <c r="Z27" s="295"/>
      <c r="AA27" s="8"/>
      <c r="AB27" s="278"/>
    </row>
    <row r="28" spans="1:35" ht="25.35" customHeight="1">
      <c r="A28" s="282">
        <v>14</v>
      </c>
      <c r="B28" s="282" t="s">
        <v>40</v>
      </c>
      <c r="C28" s="288" t="s">
        <v>496</v>
      </c>
      <c r="D28" s="287">
        <v>9510.7099999999991</v>
      </c>
      <c r="E28" s="286" t="s">
        <v>30</v>
      </c>
      <c r="F28" s="286" t="s">
        <v>30</v>
      </c>
      <c r="G28" s="287">
        <v>1391</v>
      </c>
      <c r="H28" s="286">
        <v>10</v>
      </c>
      <c r="I28" s="286">
        <f t="shared" si="2"/>
        <v>139.1</v>
      </c>
      <c r="J28" s="286">
        <v>10</v>
      </c>
      <c r="K28" s="286">
        <v>0</v>
      </c>
      <c r="L28" s="287">
        <v>9510.7099999999991</v>
      </c>
      <c r="M28" s="287">
        <v>1391</v>
      </c>
      <c r="N28" s="284" t="s">
        <v>190</v>
      </c>
      <c r="O28" s="283" t="s">
        <v>73</v>
      </c>
      <c r="P28" s="279"/>
      <c r="Q28" s="293"/>
      <c r="R28" s="293"/>
      <c r="S28" s="293"/>
      <c r="T28" s="293"/>
      <c r="U28" s="294"/>
      <c r="V28" s="294"/>
      <c r="W28" s="294"/>
      <c r="X28" s="295"/>
      <c r="Y28" s="278"/>
      <c r="Z28" s="295"/>
      <c r="AA28" s="8"/>
      <c r="AB28" s="278"/>
      <c r="AC28" s="278"/>
    </row>
    <row r="29" spans="1:35" ht="25.35" customHeight="1">
      <c r="A29" s="282">
        <v>15</v>
      </c>
      <c r="B29" s="282" t="s">
        <v>67</v>
      </c>
      <c r="C29" s="288" t="s">
        <v>492</v>
      </c>
      <c r="D29" s="287">
        <v>9291.69</v>
      </c>
      <c r="E29" s="286" t="s">
        <v>30</v>
      </c>
      <c r="F29" s="286" t="s">
        <v>30</v>
      </c>
      <c r="G29" s="287">
        <v>1366</v>
      </c>
      <c r="H29" s="286">
        <v>38</v>
      </c>
      <c r="I29" s="286">
        <f t="shared" si="2"/>
        <v>35.94736842105263</v>
      </c>
      <c r="J29" s="286">
        <v>6</v>
      </c>
      <c r="K29" s="286">
        <v>1</v>
      </c>
      <c r="L29" s="287">
        <v>9292</v>
      </c>
      <c r="M29" s="287">
        <v>1366</v>
      </c>
      <c r="N29" s="284">
        <v>44603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278"/>
      <c r="Z29" s="295"/>
      <c r="AA29" s="8"/>
      <c r="AB29" s="278"/>
    </row>
    <row r="30" spans="1:35" ht="25.35" customHeight="1">
      <c r="A30" s="282">
        <v>16</v>
      </c>
      <c r="B30" s="282">
        <v>4</v>
      </c>
      <c r="C30" s="288" t="s">
        <v>454</v>
      </c>
      <c r="D30" s="287">
        <v>8909.33</v>
      </c>
      <c r="E30" s="286">
        <v>14392.45</v>
      </c>
      <c r="F30" s="291">
        <f t="shared" ref="F30:F35" si="3">(D30-E30)/E30</f>
        <v>-0.38097196794152494</v>
      </c>
      <c r="G30" s="287">
        <v>1315</v>
      </c>
      <c r="H30" s="286">
        <v>40</v>
      </c>
      <c r="I30" s="286">
        <f t="shared" si="2"/>
        <v>32.875</v>
      </c>
      <c r="J30" s="286">
        <v>6</v>
      </c>
      <c r="K30" s="286">
        <v>4</v>
      </c>
      <c r="L30" s="287">
        <v>61599</v>
      </c>
      <c r="M30" s="287">
        <v>9493</v>
      </c>
      <c r="N30" s="284">
        <v>44582</v>
      </c>
      <c r="O30" s="283" t="s">
        <v>32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8"/>
      <c r="AA30" s="295"/>
      <c r="AB30" s="278"/>
      <c r="AE30" s="293"/>
      <c r="AF30" s="330"/>
      <c r="AG30" s="330"/>
      <c r="AH30" s="330"/>
      <c r="AI30" s="330"/>
    </row>
    <row r="31" spans="1:35" ht="25.35" customHeight="1">
      <c r="A31" s="282">
        <v>17</v>
      </c>
      <c r="B31" s="282">
        <v>7</v>
      </c>
      <c r="C31" s="288" t="s">
        <v>463</v>
      </c>
      <c r="D31" s="287">
        <v>8538.85</v>
      </c>
      <c r="E31" s="286">
        <v>9740.1</v>
      </c>
      <c r="F31" s="291">
        <f t="shared" si="3"/>
        <v>-0.12333035595117092</v>
      </c>
      <c r="G31" s="287">
        <v>1749</v>
      </c>
      <c r="H31" s="286">
        <v>63</v>
      </c>
      <c r="I31" s="286">
        <f t="shared" si="2"/>
        <v>27.761904761904763</v>
      </c>
      <c r="J31" s="286">
        <v>11</v>
      </c>
      <c r="K31" s="286">
        <v>3</v>
      </c>
      <c r="L31" s="287">
        <v>33408</v>
      </c>
      <c r="M31" s="287">
        <v>6428</v>
      </c>
      <c r="N31" s="284">
        <v>44589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295"/>
      <c r="Z31" s="8"/>
      <c r="AA31" s="295"/>
      <c r="AB31" s="278"/>
    </row>
    <row r="32" spans="1:35" ht="25.35" customHeight="1">
      <c r="A32" s="282">
        <v>18</v>
      </c>
      <c r="B32" s="282">
        <v>10</v>
      </c>
      <c r="C32" s="288" t="s">
        <v>455</v>
      </c>
      <c r="D32" s="287">
        <v>6631.4</v>
      </c>
      <c r="E32" s="286">
        <v>8309.3799999999992</v>
      </c>
      <c r="F32" s="291">
        <f t="shared" si="3"/>
        <v>-0.20193805073302698</v>
      </c>
      <c r="G32" s="287">
        <v>1360</v>
      </c>
      <c r="H32" s="286">
        <v>86</v>
      </c>
      <c r="I32" s="286">
        <f t="shared" si="2"/>
        <v>15.813953488372093</v>
      </c>
      <c r="J32" s="286">
        <v>8</v>
      </c>
      <c r="K32" s="286">
        <v>4</v>
      </c>
      <c r="L32" s="287">
        <v>44756</v>
      </c>
      <c r="M32" s="287">
        <v>8394</v>
      </c>
      <c r="N32" s="284">
        <v>44582</v>
      </c>
      <c r="O32" s="283" t="s">
        <v>265</v>
      </c>
      <c r="P32" s="279"/>
      <c r="Q32" s="293"/>
      <c r="R32" s="293"/>
      <c r="S32" s="293"/>
      <c r="T32" s="293"/>
      <c r="U32" s="294"/>
      <c r="V32" s="294"/>
      <c r="W32" s="294"/>
      <c r="X32" s="295"/>
      <c r="Y32" s="8"/>
      <c r="Z32" s="295"/>
      <c r="AA32" s="278"/>
      <c r="AB32" s="278"/>
      <c r="AE32" s="293"/>
      <c r="AF32" s="331"/>
      <c r="AG32" s="331"/>
      <c r="AH32" s="331"/>
      <c r="AI32" s="331"/>
    </row>
    <row r="33" spans="1:35" ht="25.35" customHeight="1">
      <c r="A33" s="282">
        <v>19</v>
      </c>
      <c r="B33" s="282">
        <v>12</v>
      </c>
      <c r="C33" s="288" t="s">
        <v>367</v>
      </c>
      <c r="D33" s="287">
        <v>5601.64</v>
      </c>
      <c r="E33" s="287">
        <v>7287.13</v>
      </c>
      <c r="F33" s="291">
        <f t="shared" si="3"/>
        <v>-0.23129682055898546</v>
      </c>
      <c r="G33" s="287">
        <v>839</v>
      </c>
      <c r="H33" s="286">
        <v>22</v>
      </c>
      <c r="I33" s="286">
        <f t="shared" si="2"/>
        <v>38.136363636363633</v>
      </c>
      <c r="J33" s="286">
        <v>5</v>
      </c>
      <c r="K33" s="286">
        <v>12</v>
      </c>
      <c r="L33" s="287">
        <v>637017</v>
      </c>
      <c r="M33" s="287">
        <v>91841</v>
      </c>
      <c r="N33" s="284">
        <v>44526</v>
      </c>
      <c r="O33" s="283" t="s">
        <v>52</v>
      </c>
      <c r="P33" s="279"/>
      <c r="Q33" s="293"/>
      <c r="R33" s="293"/>
      <c r="S33" s="293"/>
      <c r="T33" s="293"/>
      <c r="U33" s="294"/>
      <c r="V33" s="294"/>
      <c r="W33" s="294"/>
      <c r="X33" s="295"/>
      <c r="Y33" s="8"/>
      <c r="Z33" s="295"/>
      <c r="AA33" s="278"/>
      <c r="AB33" s="278"/>
      <c r="AE33" s="293"/>
      <c r="AF33" s="331"/>
      <c r="AG33" s="331"/>
      <c r="AH33" s="331"/>
      <c r="AI33" s="331"/>
    </row>
    <row r="34" spans="1:35" ht="25.35" customHeight="1">
      <c r="A34" s="282">
        <v>20</v>
      </c>
      <c r="B34" s="282">
        <v>16</v>
      </c>
      <c r="C34" s="288" t="s">
        <v>447</v>
      </c>
      <c r="D34" s="287">
        <v>4910</v>
      </c>
      <c r="E34" s="286">
        <v>3320</v>
      </c>
      <c r="F34" s="291">
        <f t="shared" si="3"/>
        <v>0.47891566265060243</v>
      </c>
      <c r="G34" s="287">
        <v>1058</v>
      </c>
      <c r="H34" s="286" t="s">
        <v>30</v>
      </c>
      <c r="I34" s="286" t="s">
        <v>30</v>
      </c>
      <c r="J34" s="286">
        <v>7</v>
      </c>
      <c r="K34" s="286">
        <v>5</v>
      </c>
      <c r="L34" s="287">
        <v>47279</v>
      </c>
      <c r="M34" s="287">
        <v>8276</v>
      </c>
      <c r="N34" s="284">
        <v>44575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5"/>
      <c r="AA34" s="295"/>
      <c r="AB34" s="278"/>
    </row>
    <row r="35" spans="1:35" ht="25.15" customHeight="1">
      <c r="A35" s="248"/>
      <c r="B35" s="248"/>
      <c r="C35" s="266" t="s">
        <v>85</v>
      </c>
      <c r="D35" s="280">
        <f>SUM(D23:D34)</f>
        <v>429007.98000000004</v>
      </c>
      <c r="E35" s="280">
        <v>224250.05000000002</v>
      </c>
      <c r="F35" s="108">
        <f t="shared" si="3"/>
        <v>0.9130786369947298</v>
      </c>
      <c r="G35" s="280">
        <f t="shared" ref="G35" si="4">SUM(G23:G34)</f>
        <v>71842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282">
        <v>21</v>
      </c>
      <c r="B37" s="91">
        <v>13</v>
      </c>
      <c r="C37" s="288" t="s">
        <v>465</v>
      </c>
      <c r="D37" s="287">
        <v>3974</v>
      </c>
      <c r="E37" s="286">
        <v>5766</v>
      </c>
      <c r="F37" s="291">
        <f>(D37-E37)/E37</f>
        <v>-0.31078737426292058</v>
      </c>
      <c r="G37" s="287">
        <v>631</v>
      </c>
      <c r="H37" s="286">
        <v>18</v>
      </c>
      <c r="I37" s="286">
        <f>G37/H37</f>
        <v>35.055555555555557</v>
      </c>
      <c r="J37" s="286">
        <v>3</v>
      </c>
      <c r="K37" s="286">
        <v>3</v>
      </c>
      <c r="L37" s="287">
        <v>20632</v>
      </c>
      <c r="M37" s="287">
        <v>3435</v>
      </c>
      <c r="N37" s="284">
        <v>44589</v>
      </c>
      <c r="O37" s="283" t="s">
        <v>59</v>
      </c>
      <c r="P37" s="279"/>
      <c r="Q37" s="293"/>
      <c r="R37" s="293"/>
      <c r="S37" s="293"/>
      <c r="T37" s="293"/>
      <c r="U37" s="294"/>
      <c r="V37" s="294"/>
      <c r="W37" s="294"/>
      <c r="X37" s="8"/>
      <c r="Y37" s="278"/>
      <c r="Z37" s="295"/>
      <c r="AA37" s="295"/>
      <c r="AB37" s="278"/>
    </row>
    <row r="38" spans="1:35" ht="25.35" customHeight="1">
      <c r="A38" s="282">
        <v>22</v>
      </c>
      <c r="B38" s="91" t="s">
        <v>67</v>
      </c>
      <c r="C38" s="288" t="s">
        <v>493</v>
      </c>
      <c r="D38" s="287">
        <v>3784.8</v>
      </c>
      <c r="E38" s="286" t="s">
        <v>30</v>
      </c>
      <c r="F38" s="286" t="s">
        <v>30</v>
      </c>
      <c r="G38" s="287">
        <v>554</v>
      </c>
      <c r="H38" s="286" t="s">
        <v>30</v>
      </c>
      <c r="I38" s="286" t="s">
        <v>30</v>
      </c>
      <c r="J38" s="286">
        <v>5</v>
      </c>
      <c r="K38" s="286">
        <v>1</v>
      </c>
      <c r="L38" s="287">
        <v>3784.8</v>
      </c>
      <c r="M38" s="287">
        <v>554</v>
      </c>
      <c r="N38" s="284">
        <v>44603</v>
      </c>
      <c r="O38" s="283" t="s">
        <v>59</v>
      </c>
      <c r="P38" s="279"/>
      <c r="Q38" s="293"/>
      <c r="R38" s="293"/>
      <c r="S38" s="293"/>
      <c r="T38" s="293"/>
      <c r="U38" s="294"/>
      <c r="V38" s="294"/>
      <c r="W38" s="294"/>
      <c r="X38" s="8"/>
      <c r="Y38" s="278"/>
      <c r="Z38" s="295"/>
      <c r="AA38" s="295"/>
      <c r="AB38" s="278"/>
    </row>
    <row r="39" spans="1:35" ht="25.35" customHeight="1">
      <c r="A39" s="282">
        <v>23</v>
      </c>
      <c r="B39" s="282" t="s">
        <v>67</v>
      </c>
      <c r="C39" s="288" t="s">
        <v>495</v>
      </c>
      <c r="D39" s="287">
        <v>2295.1999999999998</v>
      </c>
      <c r="E39" s="286" t="s">
        <v>30</v>
      </c>
      <c r="F39" s="286" t="s">
        <v>30</v>
      </c>
      <c r="G39" s="287">
        <v>324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2295.1999999999998</v>
      </c>
      <c r="M39" s="287">
        <v>324</v>
      </c>
      <c r="N39" s="284">
        <v>44603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94"/>
      <c r="X39" s="295"/>
      <c r="Y39" s="278"/>
      <c r="Z39" s="295"/>
      <c r="AA39" s="8"/>
      <c r="AB39" s="278"/>
    </row>
    <row r="40" spans="1:35" ht="25.35" customHeight="1">
      <c r="A40" s="282">
        <v>24</v>
      </c>
      <c r="B40" s="282">
        <v>24</v>
      </c>
      <c r="C40" s="288" t="s">
        <v>453</v>
      </c>
      <c r="D40" s="287">
        <v>1549</v>
      </c>
      <c r="E40" s="286">
        <v>944</v>
      </c>
      <c r="F40" s="291">
        <f>(D40-E40)/E40</f>
        <v>0.64088983050847459</v>
      </c>
      <c r="G40" s="287">
        <v>367</v>
      </c>
      <c r="H40" s="286" t="s">
        <v>30</v>
      </c>
      <c r="I40" s="286" t="s">
        <v>30</v>
      </c>
      <c r="J40" s="286">
        <v>4</v>
      </c>
      <c r="K40" s="286">
        <v>5</v>
      </c>
      <c r="L40" s="287">
        <v>25366</v>
      </c>
      <c r="M40" s="287">
        <v>5402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295"/>
      <c r="Y40" s="278"/>
      <c r="Z40" s="295"/>
      <c r="AA40" s="8"/>
      <c r="AB40" s="278"/>
    </row>
    <row r="41" spans="1:35" ht="25.35" customHeight="1">
      <c r="A41" s="282">
        <v>25</v>
      </c>
      <c r="B41" s="282" t="s">
        <v>40</v>
      </c>
      <c r="C41" s="288" t="s">
        <v>502</v>
      </c>
      <c r="D41" s="287">
        <v>1399.25</v>
      </c>
      <c r="E41" s="286" t="s">
        <v>30</v>
      </c>
      <c r="F41" s="286" t="s">
        <v>30</v>
      </c>
      <c r="G41" s="287">
        <v>288</v>
      </c>
      <c r="H41" s="286">
        <v>8</v>
      </c>
      <c r="I41" s="286">
        <f>G41/H41</f>
        <v>36</v>
      </c>
      <c r="J41" s="286">
        <v>4</v>
      </c>
      <c r="K41" s="286">
        <v>0</v>
      </c>
      <c r="L41" s="287">
        <v>1399.25</v>
      </c>
      <c r="M41" s="287">
        <v>288</v>
      </c>
      <c r="N41" s="284" t="s">
        <v>190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4"/>
      <c r="X41" s="295"/>
      <c r="Y41" s="8"/>
      <c r="Z41" s="295"/>
      <c r="AA41" s="278"/>
      <c r="AB41" s="278"/>
    </row>
    <row r="42" spans="1:35" ht="25.35" customHeight="1">
      <c r="A42" s="282">
        <v>26</v>
      </c>
      <c r="B42" s="282" t="s">
        <v>67</v>
      </c>
      <c r="C42" s="288" t="s">
        <v>494</v>
      </c>
      <c r="D42" s="287">
        <v>1343</v>
      </c>
      <c r="E42" s="286" t="s">
        <v>30</v>
      </c>
      <c r="F42" s="286" t="s">
        <v>30</v>
      </c>
      <c r="G42" s="287">
        <v>267</v>
      </c>
      <c r="H42" s="286">
        <v>13</v>
      </c>
      <c r="I42" s="286">
        <f t="shared" ref="I42:I46" si="5">G42/H42</f>
        <v>20.53846153846154</v>
      </c>
      <c r="J42" s="286">
        <v>4</v>
      </c>
      <c r="K42" s="286">
        <v>1</v>
      </c>
      <c r="L42" s="287">
        <v>1343</v>
      </c>
      <c r="M42" s="287">
        <v>267</v>
      </c>
      <c r="N42" s="284">
        <v>44603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78"/>
      <c r="Z42" s="295"/>
      <c r="AA42" s="8"/>
      <c r="AB42" s="278"/>
    </row>
    <row r="43" spans="1:35" ht="25.35" customHeight="1">
      <c r="A43" s="282">
        <v>27</v>
      </c>
      <c r="B43" s="91">
        <v>22</v>
      </c>
      <c r="C43" s="288" t="s">
        <v>428</v>
      </c>
      <c r="D43" s="287">
        <v>1040.8</v>
      </c>
      <c r="E43" s="286">
        <v>1260.6500000000001</v>
      </c>
      <c r="F43" s="291">
        <f t="shared" ref="F43:F47" si="6">(D43-E43)/E43</f>
        <v>-0.1743941617419586</v>
      </c>
      <c r="G43" s="287">
        <v>145</v>
      </c>
      <c r="H43" s="286">
        <v>6</v>
      </c>
      <c r="I43" s="286">
        <f t="shared" si="5"/>
        <v>24.166666666666668</v>
      </c>
      <c r="J43" s="286">
        <v>1</v>
      </c>
      <c r="K43" s="286">
        <v>7</v>
      </c>
      <c r="L43" s="287">
        <v>62479</v>
      </c>
      <c r="M43" s="287">
        <v>9487</v>
      </c>
      <c r="N43" s="284">
        <v>44561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4"/>
      <c r="X43" s="278"/>
      <c r="Y43" s="8"/>
      <c r="Z43" s="295"/>
      <c r="AA43" s="278"/>
      <c r="AB43" s="295"/>
    </row>
    <row r="44" spans="1:35" ht="25.35" customHeight="1">
      <c r="A44" s="282">
        <v>28</v>
      </c>
      <c r="B44" s="282">
        <v>29</v>
      </c>
      <c r="C44" s="288" t="s">
        <v>482</v>
      </c>
      <c r="D44" s="287">
        <v>553</v>
      </c>
      <c r="E44" s="286">
        <v>461</v>
      </c>
      <c r="F44" s="291">
        <f t="shared" si="6"/>
        <v>0.19956616052060738</v>
      </c>
      <c r="G44" s="287">
        <v>95</v>
      </c>
      <c r="H44" s="286">
        <v>4</v>
      </c>
      <c r="I44" s="286">
        <f t="shared" si="5"/>
        <v>23.75</v>
      </c>
      <c r="J44" s="286">
        <v>1</v>
      </c>
      <c r="K44" s="286">
        <v>7</v>
      </c>
      <c r="L44" s="287">
        <v>8461</v>
      </c>
      <c r="M44" s="287">
        <v>1565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94"/>
      <c r="X44" s="8"/>
      <c r="Y44" s="278"/>
      <c r="Z44" s="295"/>
      <c r="AA44" s="295"/>
      <c r="AB44" s="278"/>
    </row>
    <row r="45" spans="1:35" ht="25.35" customHeight="1">
      <c r="A45" s="282">
        <v>29</v>
      </c>
      <c r="B45" s="282">
        <v>21</v>
      </c>
      <c r="C45" s="288" t="s">
        <v>480</v>
      </c>
      <c r="D45" s="287">
        <v>454.22</v>
      </c>
      <c r="E45" s="286">
        <v>1664.8</v>
      </c>
      <c r="F45" s="291">
        <f t="shared" si="6"/>
        <v>-0.72716242191254199</v>
      </c>
      <c r="G45" s="287">
        <v>93</v>
      </c>
      <c r="H45" s="286">
        <v>18</v>
      </c>
      <c r="I45" s="286">
        <f t="shared" si="5"/>
        <v>5.166666666666667</v>
      </c>
      <c r="J45" s="286">
        <v>6</v>
      </c>
      <c r="K45" s="286">
        <v>2</v>
      </c>
      <c r="L45" s="287">
        <v>2119.02</v>
      </c>
      <c r="M45" s="287">
        <v>380</v>
      </c>
      <c r="N45" s="284">
        <v>44596</v>
      </c>
      <c r="O45" s="283" t="s">
        <v>56</v>
      </c>
      <c r="P45" s="279"/>
      <c r="Q45" s="293"/>
      <c r="R45" s="293"/>
      <c r="S45" s="293"/>
      <c r="T45" s="293"/>
      <c r="U45" s="294"/>
      <c r="V45" s="294"/>
      <c r="W45" s="294"/>
      <c r="X45" s="8"/>
      <c r="Y45" s="278"/>
      <c r="Z45" s="295"/>
      <c r="AA45" s="295"/>
      <c r="AB45" s="278"/>
    </row>
    <row r="46" spans="1:35" ht="25.35" customHeight="1">
      <c r="A46" s="282">
        <v>30</v>
      </c>
      <c r="B46" s="282">
        <v>32</v>
      </c>
      <c r="C46" s="288" t="s">
        <v>457</v>
      </c>
      <c r="D46" s="287">
        <v>417.35</v>
      </c>
      <c r="E46" s="286">
        <v>327</v>
      </c>
      <c r="F46" s="291">
        <f t="shared" si="6"/>
        <v>0.27629969418960254</v>
      </c>
      <c r="G46" s="287">
        <v>67</v>
      </c>
      <c r="H46" s="286">
        <v>5</v>
      </c>
      <c r="I46" s="286">
        <f t="shared" si="5"/>
        <v>13.4</v>
      </c>
      <c r="J46" s="286">
        <v>3</v>
      </c>
      <c r="K46" s="286">
        <v>4</v>
      </c>
      <c r="L46" s="287">
        <v>9042.98</v>
      </c>
      <c r="M46" s="287">
        <v>1402</v>
      </c>
      <c r="N46" s="284">
        <v>44582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5"/>
      <c r="AA46" s="295"/>
      <c r="AB46" s="278"/>
    </row>
    <row r="47" spans="1:35" ht="25.15" customHeight="1">
      <c r="A47" s="248"/>
      <c r="B47" s="248"/>
      <c r="C47" s="266" t="s">
        <v>116</v>
      </c>
      <c r="D47" s="280">
        <f>SUM(D35:D46)</f>
        <v>445818.6</v>
      </c>
      <c r="E47" s="280">
        <v>232691.22000000003</v>
      </c>
      <c r="F47" s="108">
        <f t="shared" si="6"/>
        <v>0.91592360038337461</v>
      </c>
      <c r="G47" s="280">
        <f>SUM(G35:G46)</f>
        <v>74673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18</v>
      </c>
      <c r="C49" s="288" t="s">
        <v>440</v>
      </c>
      <c r="D49" s="287">
        <v>409.2</v>
      </c>
      <c r="E49" s="286">
        <v>2816.75</v>
      </c>
      <c r="F49" s="291">
        <f>(D49-E49)/E49</f>
        <v>-0.85472619153279494</v>
      </c>
      <c r="G49" s="287">
        <v>58</v>
      </c>
      <c r="H49" s="286">
        <v>2</v>
      </c>
      <c r="I49" s="286">
        <f>G49/H49</f>
        <v>29</v>
      </c>
      <c r="J49" s="286">
        <v>2</v>
      </c>
      <c r="K49" s="286">
        <v>6</v>
      </c>
      <c r="L49" s="287">
        <v>44862</v>
      </c>
      <c r="M49" s="287">
        <v>6482</v>
      </c>
      <c r="N49" s="284">
        <v>44568</v>
      </c>
      <c r="O49" s="283" t="s">
        <v>33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5"/>
      <c r="AA49" s="295"/>
      <c r="AB49" s="278"/>
    </row>
    <row r="50" spans="1:28" ht="25.35" customHeight="1">
      <c r="A50" s="282">
        <v>32</v>
      </c>
      <c r="B50" s="282">
        <v>31</v>
      </c>
      <c r="C50" s="288" t="s">
        <v>390</v>
      </c>
      <c r="D50" s="287">
        <v>367</v>
      </c>
      <c r="E50" s="286">
        <v>357</v>
      </c>
      <c r="F50" s="291">
        <f>(D50-E50)/E50</f>
        <v>2.8011204481792718E-2</v>
      </c>
      <c r="G50" s="287">
        <v>84</v>
      </c>
      <c r="H50" s="286">
        <v>2</v>
      </c>
      <c r="I50" s="286">
        <f t="shared" ref="I50:I58" si="7">G50/H50</f>
        <v>42</v>
      </c>
      <c r="J50" s="286">
        <v>2</v>
      </c>
      <c r="K50" s="286">
        <v>11</v>
      </c>
      <c r="L50" s="287">
        <v>11116</v>
      </c>
      <c r="M50" s="287">
        <v>2283</v>
      </c>
      <c r="N50" s="284">
        <v>44533</v>
      </c>
      <c r="O50" s="283" t="s">
        <v>59</v>
      </c>
      <c r="P50" s="279"/>
      <c r="Q50" s="293"/>
      <c r="R50" s="293"/>
      <c r="S50" s="293"/>
      <c r="T50" s="293"/>
      <c r="U50" s="294"/>
      <c r="V50" s="294"/>
      <c r="W50" s="294"/>
      <c r="X50" s="278"/>
      <c r="Y50" s="295"/>
      <c r="Z50" s="8"/>
      <c r="AA50" s="295"/>
      <c r="AB50" s="278"/>
    </row>
    <row r="51" spans="1:28" ht="25.35" customHeight="1">
      <c r="A51" s="282">
        <v>33</v>
      </c>
      <c r="B51" s="91">
        <v>20</v>
      </c>
      <c r="C51" s="288" t="s">
        <v>456</v>
      </c>
      <c r="D51" s="287">
        <v>253.73</v>
      </c>
      <c r="E51" s="286">
        <v>2308.77</v>
      </c>
      <c r="F51" s="291">
        <f>(D51-E51)/E51</f>
        <v>-0.89010165586004664</v>
      </c>
      <c r="G51" s="287">
        <v>58</v>
      </c>
      <c r="H51" s="286">
        <v>9</v>
      </c>
      <c r="I51" s="286">
        <f t="shared" si="7"/>
        <v>6.4444444444444446</v>
      </c>
      <c r="J51" s="286">
        <v>2</v>
      </c>
      <c r="K51" s="286">
        <v>4</v>
      </c>
      <c r="L51" s="287">
        <v>15267.07</v>
      </c>
      <c r="M51" s="287">
        <v>3124</v>
      </c>
      <c r="N51" s="284">
        <v>44582</v>
      </c>
      <c r="O51" s="283" t="s">
        <v>27</v>
      </c>
      <c r="P51" s="78"/>
      <c r="Q51" s="293"/>
      <c r="R51" s="293"/>
      <c r="S51" s="293"/>
      <c r="T51" s="293"/>
      <c r="U51" s="294"/>
      <c r="V51" s="294"/>
      <c r="W51" s="8"/>
      <c r="X51" s="294"/>
      <c r="Y51" s="295"/>
      <c r="Z51" s="295"/>
      <c r="AA51" s="278"/>
      <c r="AB51" s="278"/>
    </row>
    <row r="52" spans="1:28" ht="25.35" customHeight="1">
      <c r="A52" s="282">
        <v>34</v>
      </c>
      <c r="B52" s="282">
        <v>33</v>
      </c>
      <c r="C52" s="288" t="s">
        <v>443</v>
      </c>
      <c r="D52" s="287">
        <v>150</v>
      </c>
      <c r="E52" s="286">
        <v>225</v>
      </c>
      <c r="F52" s="291">
        <f>(D52-E52)/E52</f>
        <v>-0.33333333333333331</v>
      </c>
      <c r="G52" s="287">
        <v>31</v>
      </c>
      <c r="H52" s="286">
        <v>2</v>
      </c>
      <c r="I52" s="286">
        <f t="shared" si="7"/>
        <v>15.5</v>
      </c>
      <c r="J52" s="286">
        <v>1</v>
      </c>
      <c r="K52" s="286">
        <v>5</v>
      </c>
      <c r="L52" s="287">
        <v>3237</v>
      </c>
      <c r="M52" s="287">
        <v>672</v>
      </c>
      <c r="N52" s="284">
        <v>44568</v>
      </c>
      <c r="O52" s="283" t="s">
        <v>59</v>
      </c>
      <c r="P52" s="279"/>
      <c r="Q52" s="293"/>
      <c r="R52" s="293"/>
      <c r="S52" s="293"/>
      <c r="T52" s="293"/>
      <c r="U52" s="294"/>
      <c r="V52" s="294"/>
      <c r="W52" s="295"/>
      <c r="X52" s="278"/>
      <c r="Y52" s="8"/>
      <c r="Z52" s="294"/>
      <c r="AA52" s="295"/>
      <c r="AB52" s="278"/>
    </row>
    <row r="53" spans="1:28" ht="25.35" customHeight="1">
      <c r="A53" s="282">
        <v>35</v>
      </c>
      <c r="B53" s="214">
        <v>36</v>
      </c>
      <c r="C53" s="170" t="s">
        <v>75</v>
      </c>
      <c r="D53" s="287">
        <v>120</v>
      </c>
      <c r="E53" s="286">
        <v>181</v>
      </c>
      <c r="F53" s="291">
        <f>(D53-E53)/E53</f>
        <v>-0.33701657458563539</v>
      </c>
      <c r="G53" s="287">
        <v>21</v>
      </c>
      <c r="H53" s="286">
        <v>1</v>
      </c>
      <c r="I53" s="286">
        <f t="shared" si="7"/>
        <v>21</v>
      </c>
      <c r="J53" s="286">
        <v>1</v>
      </c>
      <c r="K53" s="286" t="s">
        <v>30</v>
      </c>
      <c r="L53" s="287">
        <v>24581</v>
      </c>
      <c r="M53" s="287">
        <v>4358</v>
      </c>
      <c r="N53" s="284">
        <v>44323</v>
      </c>
      <c r="O53" s="283" t="s">
        <v>32</v>
      </c>
      <c r="P53" s="78"/>
      <c r="Q53" s="293"/>
      <c r="R53" s="293"/>
      <c r="S53" s="293"/>
      <c r="T53" s="293"/>
      <c r="U53" s="294"/>
      <c r="V53" s="294"/>
      <c r="W53" s="295"/>
      <c r="X53" s="8"/>
      <c r="Y53" s="295"/>
      <c r="Z53" s="294"/>
      <c r="AA53" s="278"/>
      <c r="AB53" s="278"/>
    </row>
    <row r="54" spans="1:28" ht="25.35" customHeight="1">
      <c r="A54" s="282">
        <v>36</v>
      </c>
      <c r="B54" s="290" t="s">
        <v>30</v>
      </c>
      <c r="C54" s="288" t="s">
        <v>350</v>
      </c>
      <c r="D54" s="287">
        <v>104</v>
      </c>
      <c r="E54" s="286" t="s">
        <v>30</v>
      </c>
      <c r="F54" s="286" t="s">
        <v>30</v>
      </c>
      <c r="G54" s="287">
        <v>26</v>
      </c>
      <c r="H54" s="286">
        <v>1</v>
      </c>
      <c r="I54" s="286">
        <f t="shared" si="7"/>
        <v>26</v>
      </c>
      <c r="J54" s="286">
        <v>1</v>
      </c>
      <c r="K54" s="286" t="s">
        <v>30</v>
      </c>
      <c r="L54" s="287">
        <v>17255</v>
      </c>
      <c r="M54" s="287">
        <v>3966</v>
      </c>
      <c r="N54" s="284">
        <v>44512</v>
      </c>
      <c r="O54" s="283" t="s">
        <v>33</v>
      </c>
      <c r="P54" s="279"/>
      <c r="Q54" s="293"/>
      <c r="R54" s="293"/>
      <c r="S54" s="293"/>
      <c r="T54" s="293"/>
      <c r="U54" s="294"/>
      <c r="V54" s="294"/>
      <c r="W54" s="294"/>
      <c r="X54" s="278"/>
      <c r="Y54" s="295"/>
      <c r="Z54" s="294"/>
      <c r="AA54" s="295"/>
      <c r="AB54" s="278"/>
    </row>
    <row r="55" spans="1:28" ht="25.35" customHeight="1">
      <c r="A55" s="282">
        <v>37</v>
      </c>
      <c r="B55" s="282">
        <v>39</v>
      </c>
      <c r="C55" s="288" t="s">
        <v>481</v>
      </c>
      <c r="D55" s="287">
        <v>75</v>
      </c>
      <c r="E55" s="287">
        <v>60</v>
      </c>
      <c r="F55" s="291">
        <f t="shared" ref="F55:F62" si="8">(D55-E55)/E55</f>
        <v>0.25</v>
      </c>
      <c r="G55" s="287">
        <v>11</v>
      </c>
      <c r="H55" s="286">
        <v>1</v>
      </c>
      <c r="I55" s="286">
        <f t="shared" si="7"/>
        <v>11</v>
      </c>
      <c r="J55" s="286">
        <v>1</v>
      </c>
      <c r="K55" s="286">
        <v>14</v>
      </c>
      <c r="L55" s="287">
        <v>50085</v>
      </c>
      <c r="M55" s="287">
        <v>8579</v>
      </c>
      <c r="N55" s="284">
        <v>44512</v>
      </c>
      <c r="O55" s="283" t="s">
        <v>33</v>
      </c>
      <c r="P55" s="279"/>
      <c r="Q55" s="293"/>
      <c r="R55" s="293"/>
      <c r="S55" s="293"/>
      <c r="T55" s="293"/>
      <c r="U55" s="294"/>
      <c r="V55" s="294"/>
      <c r="W55" s="8"/>
      <c r="X55" s="278"/>
      <c r="Y55" s="295"/>
      <c r="Z55" s="294"/>
      <c r="AA55" s="295"/>
      <c r="AB55" s="278"/>
    </row>
    <row r="56" spans="1:28" ht="25.35" customHeight="1">
      <c r="A56" s="282">
        <v>38</v>
      </c>
      <c r="B56" s="120">
        <v>28</v>
      </c>
      <c r="C56" s="288" t="s">
        <v>444</v>
      </c>
      <c r="D56" s="287">
        <v>74</v>
      </c>
      <c r="E56" s="286">
        <v>461.7</v>
      </c>
      <c r="F56" s="291">
        <f t="shared" si="8"/>
        <v>-0.83972276369937193</v>
      </c>
      <c r="G56" s="287">
        <v>20</v>
      </c>
      <c r="H56" s="286">
        <v>3</v>
      </c>
      <c r="I56" s="286">
        <f t="shared" si="7"/>
        <v>6.666666666666667</v>
      </c>
      <c r="J56" s="286">
        <v>3</v>
      </c>
      <c r="K56" s="286">
        <v>6</v>
      </c>
      <c r="L56" s="287">
        <v>2281.6999999999998</v>
      </c>
      <c r="M56" s="287">
        <v>441</v>
      </c>
      <c r="N56" s="284">
        <v>44568</v>
      </c>
      <c r="O56" s="283" t="s">
        <v>56</v>
      </c>
      <c r="P56" s="279"/>
      <c r="Q56" s="293"/>
      <c r="R56" s="293"/>
      <c r="S56" s="293"/>
      <c r="T56" s="293"/>
      <c r="U56" s="294"/>
      <c r="V56" s="294"/>
      <c r="W56" s="294"/>
      <c r="X56" s="295"/>
      <c r="Y56" s="278"/>
      <c r="Z56" s="295"/>
      <c r="AA56" s="8"/>
      <c r="AB56" s="278"/>
    </row>
    <row r="57" spans="1:28" ht="25.35" customHeight="1">
      <c r="A57" s="282">
        <v>39</v>
      </c>
      <c r="B57" s="282">
        <v>30</v>
      </c>
      <c r="C57" s="288" t="s">
        <v>389</v>
      </c>
      <c r="D57" s="287">
        <v>72</v>
      </c>
      <c r="E57" s="287">
        <v>414.45</v>
      </c>
      <c r="F57" s="291">
        <f t="shared" si="8"/>
        <v>-0.82627578718783934</v>
      </c>
      <c r="G57" s="287">
        <v>12</v>
      </c>
      <c r="H57" s="286">
        <v>1</v>
      </c>
      <c r="I57" s="286">
        <f t="shared" si="7"/>
        <v>12</v>
      </c>
      <c r="J57" s="286">
        <v>1</v>
      </c>
      <c r="K57" s="286">
        <v>11</v>
      </c>
      <c r="L57" s="287">
        <v>10964.86</v>
      </c>
      <c r="M57" s="287">
        <v>1962</v>
      </c>
      <c r="N57" s="284">
        <v>44533</v>
      </c>
      <c r="O57" s="283" t="s">
        <v>43</v>
      </c>
      <c r="P57" s="78"/>
      <c r="Q57" s="293"/>
      <c r="R57" s="293"/>
      <c r="S57" s="293"/>
      <c r="T57" s="293"/>
      <c r="U57" s="294"/>
      <c r="V57" s="294"/>
      <c r="W57" s="8"/>
      <c r="X57" s="278"/>
      <c r="Y57" s="295"/>
      <c r="Z57" s="294"/>
      <c r="AA57" s="295"/>
      <c r="AB57" s="278"/>
    </row>
    <row r="58" spans="1:28" ht="25.35" customHeight="1">
      <c r="A58" s="282">
        <v>40</v>
      </c>
      <c r="B58" s="120">
        <v>38</v>
      </c>
      <c r="C58" s="288" t="s">
        <v>313</v>
      </c>
      <c r="D58" s="287">
        <v>60</v>
      </c>
      <c r="E58" s="286">
        <v>74</v>
      </c>
      <c r="F58" s="291">
        <f t="shared" si="8"/>
        <v>-0.1891891891891892</v>
      </c>
      <c r="G58" s="287">
        <v>17</v>
      </c>
      <c r="H58" s="286">
        <v>1</v>
      </c>
      <c r="I58" s="286">
        <f t="shared" si="7"/>
        <v>17</v>
      </c>
      <c r="J58" s="286">
        <v>1</v>
      </c>
      <c r="K58" s="286" t="s">
        <v>30</v>
      </c>
      <c r="L58" s="287">
        <v>14605.17</v>
      </c>
      <c r="M58" s="287">
        <v>2696</v>
      </c>
      <c r="N58" s="284">
        <v>44477</v>
      </c>
      <c r="O58" s="283" t="s">
        <v>43</v>
      </c>
      <c r="P58" s="279"/>
      <c r="Q58" s="293"/>
      <c r="R58" s="293"/>
      <c r="S58" s="293"/>
      <c r="T58" s="293"/>
      <c r="U58" s="294"/>
      <c r="V58" s="294"/>
      <c r="W58" s="295"/>
      <c r="X58" s="278"/>
      <c r="Y58" s="294"/>
      <c r="Z58" s="295"/>
      <c r="AA58" s="8"/>
      <c r="AB58" s="278"/>
    </row>
    <row r="59" spans="1:28" ht="25.15" customHeight="1">
      <c r="A59" s="248"/>
      <c r="B59" s="248"/>
      <c r="C59" s="266" t="s">
        <v>141</v>
      </c>
      <c r="D59" s="280">
        <f>SUM(D47:D58)</f>
        <v>447503.52999999997</v>
      </c>
      <c r="E59" s="280">
        <v>234445.22000000003</v>
      </c>
      <c r="F59" s="108">
        <f t="shared" si="8"/>
        <v>0.90877651504261814</v>
      </c>
      <c r="G59" s="280">
        <f>SUM(G47:G58)</f>
        <v>75011</v>
      </c>
      <c r="H59" s="280"/>
      <c r="I59" s="251"/>
      <c r="J59" s="250"/>
      <c r="K59" s="252"/>
      <c r="L59" s="253"/>
      <c r="M59" s="257"/>
      <c r="N59" s="254"/>
      <c r="O59" s="281"/>
      <c r="P59" s="279"/>
    </row>
    <row r="60" spans="1:28" ht="14.1" customHeight="1">
      <c r="A60" s="246"/>
      <c r="B60" s="255"/>
      <c r="C60" s="247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9"/>
      <c r="O60" s="245"/>
    </row>
    <row r="61" spans="1:28" ht="25.35" customHeight="1">
      <c r="A61" s="282">
        <v>41</v>
      </c>
      <c r="B61" s="282">
        <v>25</v>
      </c>
      <c r="C61" s="288" t="s">
        <v>458</v>
      </c>
      <c r="D61" s="287">
        <v>44</v>
      </c>
      <c r="E61" s="286">
        <v>928</v>
      </c>
      <c r="F61" s="291">
        <f t="shared" si="8"/>
        <v>-0.95258620689655171</v>
      </c>
      <c r="G61" s="287">
        <v>12</v>
      </c>
      <c r="H61" s="286" t="s">
        <v>30</v>
      </c>
      <c r="I61" s="286" t="s">
        <v>30</v>
      </c>
      <c r="J61" s="286">
        <v>1</v>
      </c>
      <c r="K61" s="286">
        <v>4</v>
      </c>
      <c r="L61" s="287">
        <v>9000</v>
      </c>
      <c r="M61" s="287">
        <v>1429</v>
      </c>
      <c r="N61" s="284">
        <v>44582</v>
      </c>
      <c r="O61" s="283" t="s">
        <v>31</v>
      </c>
      <c r="P61" s="279"/>
      <c r="Q61" s="293"/>
      <c r="R61" s="293"/>
      <c r="S61" s="293"/>
      <c r="T61" s="295"/>
      <c r="U61" s="295"/>
      <c r="V61" s="294"/>
      <c r="W61" s="295"/>
      <c r="X61" s="294"/>
      <c r="Y61" s="8"/>
      <c r="Z61" s="278"/>
      <c r="AA61" s="295"/>
      <c r="AB61" s="278"/>
    </row>
    <row r="62" spans="1:28" ht="25.35" customHeight="1">
      <c r="A62" s="248"/>
      <c r="B62" s="248"/>
      <c r="C62" s="266" t="s">
        <v>503</v>
      </c>
      <c r="D62" s="280">
        <f>SUM(D59:D61)</f>
        <v>447547.52999999997</v>
      </c>
      <c r="E62" s="280">
        <v>234445.22000000003</v>
      </c>
      <c r="F62" s="108">
        <f t="shared" si="8"/>
        <v>0.90896419214689006</v>
      </c>
      <c r="G62" s="280">
        <f>SUM(G59:G61)</f>
        <v>75023</v>
      </c>
      <c r="H62" s="280"/>
      <c r="I62" s="251"/>
      <c r="J62" s="250"/>
      <c r="K62" s="252"/>
      <c r="L62" s="253"/>
      <c r="M62" s="257"/>
      <c r="N62" s="254"/>
      <c r="O62" s="281"/>
      <c r="R62" s="279"/>
    </row>
    <row r="63" spans="1:28" ht="23.1" customHeight="1">
      <c r="W63" s="33"/>
    </row>
    <row r="64" spans="1:28" ht="17.25" customHeight="1"/>
    <row r="75" spans="16:18">
      <c r="R75" s="279"/>
    </row>
    <row r="80" spans="16:18">
      <c r="P80" s="279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A53" sqref="A53:XFD53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6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4.85546875" style="277" customWidth="1"/>
    <col min="26" max="26" width="12.5703125" style="277" bestFit="1" customWidth="1"/>
    <col min="27" max="27" width="12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29" ht="19.5" customHeight="1">
      <c r="E1" s="235" t="s">
        <v>476</v>
      </c>
      <c r="F1" s="235"/>
      <c r="G1" s="235"/>
      <c r="H1" s="235"/>
      <c r="I1" s="235"/>
    </row>
    <row r="2" spans="1:29" ht="19.5" customHeight="1">
      <c r="E2" s="235" t="s">
        <v>477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9" ht="19.5">
      <c r="A6" s="393"/>
      <c r="B6" s="393"/>
      <c r="C6" s="390"/>
      <c r="D6" s="237" t="s">
        <v>474</v>
      </c>
      <c r="E6" s="237" t="s">
        <v>470</v>
      </c>
      <c r="F6" s="390"/>
      <c r="G6" s="390" t="s">
        <v>474</v>
      </c>
      <c r="H6" s="390"/>
      <c r="I6" s="390"/>
      <c r="J6" s="390"/>
      <c r="K6" s="390"/>
      <c r="L6" s="390"/>
      <c r="M6" s="390"/>
      <c r="N6" s="390"/>
      <c r="O6" s="390"/>
    </row>
    <row r="7" spans="1:29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9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</row>
    <row r="9" spans="1:29" ht="15" customHeight="1">
      <c r="A9" s="392"/>
      <c r="B9" s="392"/>
      <c r="C9" s="389" t="s">
        <v>13</v>
      </c>
      <c r="D9" s="332"/>
      <c r="E9" s="332"/>
      <c r="F9" s="389" t="s">
        <v>15</v>
      </c>
      <c r="G9" s="332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</row>
    <row r="10" spans="1:29" ht="19.5">
      <c r="A10" s="393"/>
      <c r="B10" s="393"/>
      <c r="C10" s="390"/>
      <c r="D10" s="333" t="s">
        <v>475</v>
      </c>
      <c r="E10" s="333" t="s">
        <v>471</v>
      </c>
      <c r="F10" s="390"/>
      <c r="G10" s="333" t="s">
        <v>475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</row>
    <row r="11" spans="1:29">
      <c r="A11" s="393"/>
      <c r="B11" s="393"/>
      <c r="C11" s="390"/>
      <c r="D11" s="333" t="s">
        <v>14</v>
      </c>
      <c r="E11" s="237" t="s">
        <v>14</v>
      </c>
      <c r="F11" s="390"/>
      <c r="G11" s="333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279"/>
      <c r="T11" s="279"/>
      <c r="U11" s="278"/>
    </row>
    <row r="12" spans="1:29" ht="15.6" customHeight="1" thickBot="1">
      <c r="A12" s="393"/>
      <c r="B12" s="394"/>
      <c r="C12" s="391"/>
      <c r="D12" s="334"/>
      <c r="E12" s="238" t="s">
        <v>2</v>
      </c>
      <c r="F12" s="391"/>
      <c r="G12" s="334" t="s">
        <v>17</v>
      </c>
      <c r="H12" s="263"/>
      <c r="I12" s="391"/>
      <c r="J12" s="263"/>
      <c r="K12" s="263"/>
      <c r="L12" s="263"/>
      <c r="M12" s="263"/>
      <c r="N12" s="263"/>
      <c r="O12" s="391"/>
      <c r="R12" s="279"/>
      <c r="T12" s="279"/>
      <c r="U12" s="278"/>
      <c r="V12" s="278"/>
      <c r="W12" s="278"/>
      <c r="X12" s="278"/>
      <c r="Y12" s="33"/>
      <c r="Z12" s="8"/>
    </row>
    <row r="13" spans="1:29" ht="25.35" customHeight="1">
      <c r="A13" s="282">
        <v>1</v>
      </c>
      <c r="B13" s="282" t="s">
        <v>67</v>
      </c>
      <c r="C13" s="288" t="s">
        <v>466</v>
      </c>
      <c r="D13" s="287">
        <v>65025.98</v>
      </c>
      <c r="E13" s="286" t="s">
        <v>30</v>
      </c>
      <c r="F13" s="286" t="s">
        <v>30</v>
      </c>
      <c r="G13" s="287">
        <v>8340</v>
      </c>
      <c r="H13" s="286">
        <v>271</v>
      </c>
      <c r="I13" s="286">
        <f>G13/H13</f>
        <v>30.774907749077492</v>
      </c>
      <c r="J13" s="286">
        <v>16</v>
      </c>
      <c r="K13" s="286">
        <v>1</v>
      </c>
      <c r="L13" s="287">
        <v>68344.320000000007</v>
      </c>
      <c r="M13" s="287">
        <v>8746</v>
      </c>
      <c r="N13" s="284">
        <v>44596</v>
      </c>
      <c r="O13" s="283" t="s">
        <v>27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9" ht="25.35" customHeight="1">
      <c r="A14" s="282">
        <v>2</v>
      </c>
      <c r="B14" s="282">
        <v>1</v>
      </c>
      <c r="C14" s="288" t="s">
        <v>429</v>
      </c>
      <c r="D14" s="287">
        <v>25312.540000000008</v>
      </c>
      <c r="E14" s="286">
        <v>28326.389999999996</v>
      </c>
      <c r="F14" s="291">
        <f>(D14-E14)/E14</f>
        <v>-0.10639725005551319</v>
      </c>
      <c r="G14" s="287">
        <v>3663</v>
      </c>
      <c r="H14" s="286" t="s">
        <v>30</v>
      </c>
      <c r="I14" s="286" t="s">
        <v>30</v>
      </c>
      <c r="J14" s="286">
        <v>11</v>
      </c>
      <c r="K14" s="286">
        <v>6</v>
      </c>
      <c r="L14" s="287">
        <v>580797.93999999994</v>
      </c>
      <c r="M14" s="287">
        <v>81440</v>
      </c>
      <c r="N14" s="284">
        <v>44561</v>
      </c>
      <c r="O14" s="283" t="s">
        <v>430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467</v>
      </c>
      <c r="D15" s="287">
        <v>14979</v>
      </c>
      <c r="E15" s="286" t="s">
        <v>30</v>
      </c>
      <c r="F15" s="286" t="s">
        <v>30</v>
      </c>
      <c r="G15" s="287">
        <v>3033</v>
      </c>
      <c r="H15" s="286" t="s">
        <v>30</v>
      </c>
      <c r="I15" s="286" t="s">
        <v>30</v>
      </c>
      <c r="J15" s="286">
        <v>21</v>
      </c>
      <c r="K15" s="286">
        <v>1</v>
      </c>
      <c r="L15" s="287">
        <v>15735</v>
      </c>
      <c r="M15" s="287">
        <v>3231</v>
      </c>
      <c r="N15" s="284">
        <v>44596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9" ht="25.35" customHeight="1">
      <c r="A16" s="282">
        <v>4</v>
      </c>
      <c r="B16" s="282">
        <v>3</v>
      </c>
      <c r="C16" s="288" t="s">
        <v>454</v>
      </c>
      <c r="D16" s="287">
        <v>14392.45</v>
      </c>
      <c r="E16" s="286">
        <v>16907.86</v>
      </c>
      <c r="F16" s="291">
        <f>(D16-E16)/E16</f>
        <v>-0.14877163638686386</v>
      </c>
      <c r="G16" s="287">
        <v>2145</v>
      </c>
      <c r="H16" s="286">
        <v>81</v>
      </c>
      <c r="I16" s="286">
        <f t="shared" ref="I16:I22" si="0">G16/H16</f>
        <v>26.481481481481481</v>
      </c>
      <c r="J16" s="286">
        <v>9</v>
      </c>
      <c r="K16" s="286">
        <v>3</v>
      </c>
      <c r="L16" s="287">
        <v>52690</v>
      </c>
      <c r="M16" s="287">
        <v>8178</v>
      </c>
      <c r="N16" s="284">
        <v>44582</v>
      </c>
      <c r="O16" s="283" t="s">
        <v>32</v>
      </c>
      <c r="P16" s="279"/>
      <c r="Q16" s="293"/>
      <c r="R16" s="293"/>
      <c r="S16" s="293"/>
      <c r="T16" s="293"/>
      <c r="U16" s="335"/>
      <c r="V16" s="294"/>
      <c r="W16" s="294"/>
      <c r="X16" s="295"/>
      <c r="Y16" s="295"/>
      <c r="Z16" s="278"/>
      <c r="AA16" s="8"/>
      <c r="AB16" s="278"/>
      <c r="AC16" s="278"/>
    </row>
    <row r="17" spans="1:35" ht="25.35" customHeight="1">
      <c r="A17" s="282">
        <v>5</v>
      </c>
      <c r="B17" s="282">
        <v>2</v>
      </c>
      <c r="C17" s="288" t="s">
        <v>412</v>
      </c>
      <c r="D17" s="287">
        <v>13798.5</v>
      </c>
      <c r="E17" s="287">
        <v>18896</v>
      </c>
      <c r="F17" s="291">
        <f>(D17-E17)/E17</f>
        <v>-0.2697660880609653</v>
      </c>
      <c r="G17" s="287">
        <v>2092</v>
      </c>
      <c r="H17" s="286">
        <v>88</v>
      </c>
      <c r="I17" s="286">
        <f t="shared" si="0"/>
        <v>23.772727272727273</v>
      </c>
      <c r="J17" s="286">
        <v>9</v>
      </c>
      <c r="K17" s="286">
        <v>8</v>
      </c>
      <c r="L17" s="287">
        <v>775861.68</v>
      </c>
      <c r="M17" s="287">
        <v>112454</v>
      </c>
      <c r="N17" s="284">
        <v>44547</v>
      </c>
      <c r="O17" s="283" t="s">
        <v>73</v>
      </c>
      <c r="P17" s="279"/>
      <c r="Q17" s="293"/>
      <c r="R17" s="293"/>
      <c r="S17" s="293"/>
      <c r="T17" s="293"/>
      <c r="U17" s="294"/>
      <c r="V17" s="294"/>
      <c r="W17" s="294"/>
      <c r="X17" s="295"/>
      <c r="Y17" s="295"/>
      <c r="Z17" s="278"/>
      <c r="AA17" s="8"/>
      <c r="AB17" s="278"/>
    </row>
    <row r="18" spans="1:35" ht="25.35" customHeight="1">
      <c r="A18" s="282">
        <v>6</v>
      </c>
      <c r="B18" s="282" t="s">
        <v>67</v>
      </c>
      <c r="C18" s="288" t="s">
        <v>478</v>
      </c>
      <c r="D18" s="287">
        <v>11875.94</v>
      </c>
      <c r="E18" s="286" t="s">
        <v>30</v>
      </c>
      <c r="F18" s="286" t="s">
        <v>30</v>
      </c>
      <c r="G18" s="287">
        <v>2260</v>
      </c>
      <c r="H18" s="286">
        <v>114</v>
      </c>
      <c r="I18" s="286">
        <f t="shared" si="0"/>
        <v>19.82456140350877</v>
      </c>
      <c r="J18" s="286">
        <v>9</v>
      </c>
      <c r="K18" s="286">
        <v>1</v>
      </c>
      <c r="L18" s="287">
        <v>11875.94</v>
      </c>
      <c r="M18" s="287">
        <v>2260</v>
      </c>
      <c r="N18" s="284">
        <v>44596</v>
      </c>
      <c r="O18" s="283" t="s">
        <v>303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C18" s="278"/>
    </row>
    <row r="19" spans="1:35" ht="25.35" customHeight="1">
      <c r="A19" s="282">
        <v>7</v>
      </c>
      <c r="B19" s="282">
        <v>4</v>
      </c>
      <c r="C19" s="288" t="s">
        <v>463</v>
      </c>
      <c r="D19" s="287">
        <v>9740.1</v>
      </c>
      <c r="E19" s="286">
        <v>15129.15</v>
      </c>
      <c r="F19" s="291">
        <f>(D19-E19)/E19</f>
        <v>-0.35620309138319067</v>
      </c>
      <c r="G19" s="287">
        <v>1823</v>
      </c>
      <c r="H19" s="286">
        <v>143</v>
      </c>
      <c r="I19" s="286">
        <f t="shared" si="0"/>
        <v>12.748251748251748</v>
      </c>
      <c r="J19" s="286">
        <v>16</v>
      </c>
      <c r="K19" s="286">
        <v>2</v>
      </c>
      <c r="L19" s="287">
        <v>24869</v>
      </c>
      <c r="M19" s="287">
        <v>4679</v>
      </c>
      <c r="N19" s="284">
        <v>44589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>
        <v>5</v>
      </c>
      <c r="C20" s="288" t="s">
        <v>427</v>
      </c>
      <c r="D20" s="287">
        <v>8954.7099999999991</v>
      </c>
      <c r="E20" s="286">
        <v>12845.14</v>
      </c>
      <c r="F20" s="291">
        <f>(D20-E20)/E20</f>
        <v>-0.30287174760259528</v>
      </c>
      <c r="G20" s="287">
        <v>1780</v>
      </c>
      <c r="H20" s="286">
        <v>119</v>
      </c>
      <c r="I20" s="286">
        <f t="shared" si="0"/>
        <v>14.957983193277311</v>
      </c>
      <c r="J20" s="286">
        <v>13</v>
      </c>
      <c r="K20" s="286">
        <v>5</v>
      </c>
      <c r="L20" s="287">
        <v>150952</v>
      </c>
      <c r="M20" s="287">
        <v>29552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78"/>
      <c r="Y20" s="8"/>
      <c r="Z20" s="295"/>
      <c r="AA20" s="295"/>
      <c r="AB20" s="278"/>
      <c r="AE20" s="293"/>
      <c r="AF20" s="330"/>
      <c r="AG20" s="330"/>
      <c r="AH20" s="330"/>
      <c r="AI20" s="330"/>
    </row>
    <row r="21" spans="1:35" ht="25.35" customHeight="1">
      <c r="A21" s="282">
        <v>9</v>
      </c>
      <c r="B21" s="282">
        <v>6</v>
      </c>
      <c r="C21" s="288" t="s">
        <v>411</v>
      </c>
      <c r="D21" s="287">
        <v>8446.02</v>
      </c>
      <c r="E21" s="287">
        <v>12751.16</v>
      </c>
      <c r="F21" s="291">
        <f>(D21-E21)/E21</f>
        <v>-0.33762732174955057</v>
      </c>
      <c r="G21" s="287">
        <v>1624</v>
      </c>
      <c r="H21" s="286">
        <v>90</v>
      </c>
      <c r="I21" s="286">
        <f t="shared" si="0"/>
        <v>18.044444444444444</v>
      </c>
      <c r="J21" s="286">
        <v>12</v>
      </c>
      <c r="K21" s="286">
        <v>7</v>
      </c>
      <c r="L21" s="287">
        <v>298287</v>
      </c>
      <c r="M21" s="287">
        <v>60601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78"/>
      <c r="Y21" s="8"/>
      <c r="Z21" s="295"/>
      <c r="AA21" s="295"/>
      <c r="AB21" s="278"/>
    </row>
    <row r="22" spans="1:35" ht="25.35" customHeight="1">
      <c r="A22" s="282">
        <v>10</v>
      </c>
      <c r="B22" s="282">
        <v>7</v>
      </c>
      <c r="C22" s="288" t="s">
        <v>455</v>
      </c>
      <c r="D22" s="287">
        <v>8309.3799999999992</v>
      </c>
      <c r="E22" s="286">
        <v>12354.98</v>
      </c>
      <c r="F22" s="291">
        <f>(D22-E22)/E22</f>
        <v>-0.32744690804841453</v>
      </c>
      <c r="G22" s="287">
        <v>1496</v>
      </c>
      <c r="H22" s="286">
        <v>98</v>
      </c>
      <c r="I22" s="286">
        <f t="shared" si="0"/>
        <v>15.26530612244898</v>
      </c>
      <c r="J22" s="286">
        <v>11</v>
      </c>
      <c r="K22" s="286">
        <v>3</v>
      </c>
      <c r="L22" s="287">
        <v>38045.599999999999</v>
      </c>
      <c r="M22" s="287">
        <v>7017</v>
      </c>
      <c r="N22" s="284">
        <v>44582</v>
      </c>
      <c r="O22" s="283" t="s">
        <v>265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8"/>
      <c r="AA22" s="278"/>
      <c r="AB22" s="278"/>
      <c r="AE22" s="293"/>
      <c r="AF22" s="331"/>
      <c r="AG22" s="331"/>
      <c r="AH22" s="331"/>
      <c r="AI22" s="331"/>
    </row>
    <row r="23" spans="1:35" ht="25.35" customHeight="1">
      <c r="A23" s="248"/>
      <c r="B23" s="248"/>
      <c r="C23" s="266" t="s">
        <v>29</v>
      </c>
      <c r="D23" s="280">
        <f>SUM(D13:D22)</f>
        <v>180834.62000000002</v>
      </c>
      <c r="E23" s="280">
        <v>148415.95000000001</v>
      </c>
      <c r="F23" s="292">
        <f>(D23-E23)/E23</f>
        <v>0.21843117266035092</v>
      </c>
      <c r="G23" s="280">
        <f t="shared" ref="G23" si="1">SUM(G13:G22)</f>
        <v>28256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452</v>
      </c>
      <c r="D25" s="287">
        <v>7398.86</v>
      </c>
      <c r="E25" s="286">
        <v>10023.5</v>
      </c>
      <c r="F25" s="291">
        <f>(D25-E25)/E25</f>
        <v>-0.2618486556592009</v>
      </c>
      <c r="G25" s="287">
        <v>1061</v>
      </c>
      <c r="H25" s="286">
        <v>44</v>
      </c>
      <c r="I25" s="286">
        <f>G25/H25</f>
        <v>24.113636363636363</v>
      </c>
      <c r="J25" s="286">
        <v>8</v>
      </c>
      <c r="K25" s="286">
        <v>4</v>
      </c>
      <c r="L25" s="287">
        <v>72683</v>
      </c>
      <c r="M25" s="287">
        <v>10322</v>
      </c>
      <c r="N25" s="284">
        <v>44575</v>
      </c>
      <c r="O25" s="283" t="s">
        <v>113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367</v>
      </c>
      <c r="D26" s="287">
        <v>7287.13</v>
      </c>
      <c r="E26" s="287">
        <v>7944.29</v>
      </c>
      <c r="F26" s="291">
        <f>(D26-E26)/E26</f>
        <v>-8.2721048702904837E-2</v>
      </c>
      <c r="G26" s="287">
        <v>1088</v>
      </c>
      <c r="H26" s="286">
        <v>41</v>
      </c>
      <c r="I26" s="286">
        <f>G26/H26</f>
        <v>26.536585365853657</v>
      </c>
      <c r="J26" s="286">
        <v>8</v>
      </c>
      <c r="K26" s="286">
        <v>11</v>
      </c>
      <c r="L26" s="287">
        <v>631416</v>
      </c>
      <c r="M26" s="287">
        <v>91002</v>
      </c>
      <c r="N26" s="284">
        <v>44526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94"/>
      <c r="X26" s="295"/>
      <c r="Y26" s="295"/>
      <c r="Z26" s="8"/>
      <c r="AA26" s="278"/>
      <c r="AB26" s="278"/>
      <c r="AE26" s="293"/>
      <c r="AF26" s="331"/>
      <c r="AG26" s="331"/>
      <c r="AH26" s="331"/>
      <c r="AI26" s="331"/>
    </row>
    <row r="27" spans="1:35" ht="25.35" customHeight="1">
      <c r="A27" s="282">
        <v>13</v>
      </c>
      <c r="B27" s="282">
        <v>10</v>
      </c>
      <c r="C27" s="288" t="s">
        <v>465</v>
      </c>
      <c r="D27" s="287">
        <v>5766</v>
      </c>
      <c r="E27" s="286">
        <v>9237.5</v>
      </c>
      <c r="F27" s="291">
        <f>(D27-E27)/E27</f>
        <v>-0.37580514208389715</v>
      </c>
      <c r="G27" s="287">
        <v>991</v>
      </c>
      <c r="H27" s="286">
        <v>27</v>
      </c>
      <c r="I27" s="286">
        <f>G27/H27</f>
        <v>36.703703703703702</v>
      </c>
      <c r="J27" s="286">
        <v>10</v>
      </c>
      <c r="K27" s="286">
        <v>2</v>
      </c>
      <c r="L27" s="287">
        <v>16658</v>
      </c>
      <c r="M27" s="287">
        <v>2804</v>
      </c>
      <c r="N27" s="284">
        <v>44589</v>
      </c>
      <c r="O27" s="283" t="s">
        <v>59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78"/>
      <c r="AA27" s="295"/>
      <c r="AB27" s="278"/>
    </row>
    <row r="28" spans="1:35" ht="25.35" customHeight="1">
      <c r="A28" s="282">
        <v>14</v>
      </c>
      <c r="B28" s="91" t="s">
        <v>40</v>
      </c>
      <c r="C28" s="288" t="s">
        <v>490</v>
      </c>
      <c r="D28" s="287">
        <v>4425.79</v>
      </c>
      <c r="E28" s="286" t="s">
        <v>30</v>
      </c>
      <c r="F28" s="286" t="s">
        <v>30</v>
      </c>
      <c r="G28" s="287">
        <v>585</v>
      </c>
      <c r="H28" s="286">
        <v>7</v>
      </c>
      <c r="I28" s="286">
        <f>G28/H28</f>
        <v>83.571428571428569</v>
      </c>
      <c r="J28" s="286">
        <v>7</v>
      </c>
      <c r="K28" s="286">
        <v>0</v>
      </c>
      <c r="L28" s="287">
        <v>4426</v>
      </c>
      <c r="M28" s="287">
        <v>585</v>
      </c>
      <c r="N28" s="284" t="s">
        <v>190</v>
      </c>
      <c r="O28" s="283" t="s">
        <v>52</v>
      </c>
      <c r="P28" s="279"/>
      <c r="R28" s="285"/>
      <c r="T28" s="279"/>
      <c r="U28" s="278"/>
      <c r="V28" s="278"/>
      <c r="W28" s="295"/>
      <c r="X28" s="294"/>
      <c r="Y28" s="295"/>
      <c r="AA28" s="278"/>
    </row>
    <row r="29" spans="1:35" ht="25.35" customHeight="1">
      <c r="A29" s="282">
        <v>15</v>
      </c>
      <c r="B29" s="282">
        <v>8</v>
      </c>
      <c r="C29" s="288" t="s">
        <v>464</v>
      </c>
      <c r="D29" s="287">
        <v>4334.3999999999996</v>
      </c>
      <c r="E29" s="286">
        <v>11944.27</v>
      </c>
      <c r="F29" s="291">
        <f>(D29-E29)/E29</f>
        <v>-0.63711470018678418</v>
      </c>
      <c r="G29" s="287">
        <v>640</v>
      </c>
      <c r="H29" s="286">
        <v>58</v>
      </c>
      <c r="I29" s="286">
        <f>G29/H29</f>
        <v>11.03448275862069</v>
      </c>
      <c r="J29" s="286">
        <v>12</v>
      </c>
      <c r="K29" s="286">
        <v>2</v>
      </c>
      <c r="L29" s="287">
        <v>16279</v>
      </c>
      <c r="M29" s="287">
        <v>2223</v>
      </c>
      <c r="N29" s="284">
        <v>44589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35" ht="25.35" customHeight="1">
      <c r="A30" s="282">
        <v>16</v>
      </c>
      <c r="B30" s="282">
        <v>13</v>
      </c>
      <c r="C30" s="288" t="s">
        <v>447</v>
      </c>
      <c r="D30" s="287">
        <v>3320</v>
      </c>
      <c r="E30" s="286">
        <v>5445</v>
      </c>
      <c r="F30" s="291">
        <f>(D30-E30)/E30</f>
        <v>-0.39026629935720847</v>
      </c>
      <c r="G30" s="287">
        <v>601</v>
      </c>
      <c r="H30" s="286" t="s">
        <v>30</v>
      </c>
      <c r="I30" s="286" t="s">
        <v>30</v>
      </c>
      <c r="J30" s="286">
        <v>9</v>
      </c>
      <c r="K30" s="286">
        <v>4</v>
      </c>
      <c r="L30" s="287">
        <v>42369</v>
      </c>
      <c r="M30" s="287">
        <v>7218</v>
      </c>
      <c r="N30" s="284">
        <v>44575</v>
      </c>
      <c r="O30" s="283" t="s">
        <v>31</v>
      </c>
      <c r="P30" s="279"/>
      <c r="Q30" s="293"/>
      <c r="R30" s="293"/>
      <c r="S30" s="293"/>
      <c r="T30" s="293"/>
      <c r="U30" s="294"/>
      <c r="V30" s="294"/>
      <c r="W30" s="294"/>
      <c r="X30" s="295"/>
      <c r="Y30" s="295"/>
      <c r="Z30" s="278"/>
      <c r="AA30" s="8"/>
      <c r="AB30" s="278"/>
    </row>
    <row r="31" spans="1:35" ht="25.35" customHeight="1">
      <c r="A31" s="282">
        <v>17</v>
      </c>
      <c r="B31" s="282">
        <v>21</v>
      </c>
      <c r="C31" s="288" t="s">
        <v>368</v>
      </c>
      <c r="D31" s="287">
        <v>3008.67</v>
      </c>
      <c r="E31" s="287">
        <v>1254.79</v>
      </c>
      <c r="F31" s="291">
        <f>(D31-E31)/E31</f>
        <v>1.3977478303142359</v>
      </c>
      <c r="G31" s="287">
        <v>580</v>
      </c>
      <c r="H31" s="286">
        <v>16</v>
      </c>
      <c r="I31" s="286">
        <f>G31/H31</f>
        <v>36.25</v>
      </c>
      <c r="J31" s="286">
        <v>3</v>
      </c>
      <c r="K31" s="286">
        <v>11</v>
      </c>
      <c r="L31" s="287">
        <v>186440</v>
      </c>
      <c r="M31" s="287">
        <v>37323</v>
      </c>
      <c r="N31" s="284">
        <v>44526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95"/>
      <c r="Z31" s="278"/>
      <c r="AA31" s="8"/>
      <c r="AB31" s="278"/>
    </row>
    <row r="32" spans="1:35" ht="25.35" customHeight="1">
      <c r="A32" s="282">
        <v>18</v>
      </c>
      <c r="B32" s="282">
        <v>17</v>
      </c>
      <c r="C32" s="288" t="s">
        <v>440</v>
      </c>
      <c r="D32" s="287">
        <v>2816.75</v>
      </c>
      <c r="E32" s="286">
        <v>2556.7800000000002</v>
      </c>
      <c r="F32" s="291">
        <f>(D32-E32)/E32</f>
        <v>0.10167867395708656</v>
      </c>
      <c r="G32" s="287">
        <v>411</v>
      </c>
      <c r="H32" s="286">
        <v>20</v>
      </c>
      <c r="I32" s="286">
        <f>G32/H32</f>
        <v>20.55</v>
      </c>
      <c r="J32" s="286">
        <v>4</v>
      </c>
      <c r="K32" s="286">
        <v>5</v>
      </c>
      <c r="L32" s="287">
        <v>44453</v>
      </c>
      <c r="M32" s="287">
        <v>6424</v>
      </c>
      <c r="N32" s="284">
        <v>44568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295"/>
      <c r="Y32" s="295"/>
      <c r="Z32" s="278"/>
      <c r="AA32" s="8"/>
      <c r="AB32" s="278"/>
    </row>
    <row r="33" spans="1:28" ht="25.35" customHeight="1">
      <c r="A33" s="282">
        <v>19</v>
      </c>
      <c r="B33" s="282" t="s">
        <v>40</v>
      </c>
      <c r="C33" s="288" t="s">
        <v>479</v>
      </c>
      <c r="D33" s="287">
        <v>2749.06</v>
      </c>
      <c r="E33" s="286" t="s">
        <v>30</v>
      </c>
      <c r="F33" s="286" t="s">
        <v>30</v>
      </c>
      <c r="G33" s="287">
        <v>540</v>
      </c>
      <c r="H33" s="286">
        <v>7</v>
      </c>
      <c r="I33" s="286">
        <f>G33/H33</f>
        <v>77.142857142857139</v>
      </c>
      <c r="J33" s="286">
        <v>7</v>
      </c>
      <c r="K33" s="286">
        <v>0</v>
      </c>
      <c r="L33" s="287">
        <v>2749.06</v>
      </c>
      <c r="M33" s="287">
        <v>540</v>
      </c>
      <c r="N33" s="284" t="s">
        <v>190</v>
      </c>
      <c r="O33" s="283" t="s">
        <v>27</v>
      </c>
      <c r="P33" s="279"/>
      <c r="Q33" s="293"/>
      <c r="R33" s="293"/>
      <c r="S33" s="293"/>
      <c r="T33" s="293"/>
      <c r="U33" s="294"/>
      <c r="V33" s="294"/>
      <c r="W33" s="294"/>
      <c r="X33" s="8"/>
      <c r="Y33" s="295"/>
      <c r="Z33" s="278"/>
      <c r="AA33" s="295"/>
      <c r="AB33" s="278"/>
    </row>
    <row r="34" spans="1:28" ht="25.35" customHeight="1">
      <c r="A34" s="282">
        <v>20</v>
      </c>
      <c r="B34" s="282">
        <v>12</v>
      </c>
      <c r="C34" s="288" t="s">
        <v>456</v>
      </c>
      <c r="D34" s="287">
        <v>2308.77</v>
      </c>
      <c r="E34" s="286">
        <v>5540.97</v>
      </c>
      <c r="F34" s="291">
        <f>(D34-E34)/E34</f>
        <v>-0.58332746793431478</v>
      </c>
      <c r="G34" s="287">
        <v>466</v>
      </c>
      <c r="H34" s="286">
        <v>38</v>
      </c>
      <c r="I34" s="286">
        <f>G34/H34</f>
        <v>12.263157894736842</v>
      </c>
      <c r="J34" s="286">
        <v>8</v>
      </c>
      <c r="K34" s="286">
        <v>3</v>
      </c>
      <c r="L34" s="287">
        <v>15013.34</v>
      </c>
      <c r="M34" s="287">
        <v>3066</v>
      </c>
      <c r="N34" s="284">
        <v>44582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94"/>
      <c r="X34" s="8"/>
      <c r="Y34" s="295"/>
      <c r="Z34" s="27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224250.05000000002</v>
      </c>
      <c r="E35" s="280">
        <v>185568.34</v>
      </c>
      <c r="F35" s="292">
        <f>(D35-E35)/E35</f>
        <v>0.20844994356257118</v>
      </c>
      <c r="G35" s="280">
        <f t="shared" ref="G35" si="2">SUM(G23:G34)</f>
        <v>35219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480</v>
      </c>
      <c r="D37" s="287">
        <v>1664.8</v>
      </c>
      <c r="E37" s="286" t="s">
        <v>30</v>
      </c>
      <c r="F37" s="286" t="s">
        <v>30</v>
      </c>
      <c r="G37" s="287">
        <v>287</v>
      </c>
      <c r="H37" s="286">
        <v>41</v>
      </c>
      <c r="I37" s="286">
        <f>G37/H37</f>
        <v>7</v>
      </c>
      <c r="J37" s="286">
        <v>12</v>
      </c>
      <c r="K37" s="286">
        <v>1</v>
      </c>
      <c r="L37" s="287">
        <v>1664.8</v>
      </c>
      <c r="M37" s="287">
        <v>287</v>
      </c>
      <c r="N37" s="284">
        <v>44596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294"/>
      <c r="X37" s="8"/>
      <c r="Y37" s="295"/>
      <c r="Z37" s="278"/>
      <c r="AA37" s="295"/>
      <c r="AB37" s="278"/>
    </row>
    <row r="38" spans="1:28" ht="25.35" customHeight="1">
      <c r="A38" s="282">
        <v>22</v>
      </c>
      <c r="B38" s="282">
        <v>20</v>
      </c>
      <c r="C38" s="288" t="s">
        <v>428</v>
      </c>
      <c r="D38" s="287">
        <v>1260.6500000000001</v>
      </c>
      <c r="E38" s="286">
        <v>1380.65</v>
      </c>
      <c r="F38" s="291">
        <f>(D38-E38)/E38</f>
        <v>-8.6915583239778355E-2</v>
      </c>
      <c r="G38" s="287">
        <v>176</v>
      </c>
      <c r="H38" s="286">
        <v>10</v>
      </c>
      <c r="I38" s="286">
        <f>G38/H38</f>
        <v>17.600000000000001</v>
      </c>
      <c r="J38" s="286">
        <v>2</v>
      </c>
      <c r="K38" s="286">
        <v>6</v>
      </c>
      <c r="L38" s="287">
        <v>61438</v>
      </c>
      <c r="M38" s="287">
        <v>9342</v>
      </c>
      <c r="N38" s="284">
        <v>44561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8"/>
      <c r="Y38" s="295"/>
      <c r="Z38" s="278"/>
      <c r="AA38" s="295"/>
      <c r="AB38" s="278"/>
    </row>
    <row r="39" spans="1:28" ht="25.35" customHeight="1">
      <c r="A39" s="282">
        <v>23</v>
      </c>
      <c r="B39" s="282">
        <v>18</v>
      </c>
      <c r="C39" s="288" t="s">
        <v>417</v>
      </c>
      <c r="D39" s="287">
        <v>1128.5999999999999</v>
      </c>
      <c r="E39" s="287">
        <v>1930.36</v>
      </c>
      <c r="F39" s="291">
        <f>(D39-E39)/E39</f>
        <v>-0.41534221595971738</v>
      </c>
      <c r="G39" s="287">
        <v>160</v>
      </c>
      <c r="H39" s="286">
        <v>10</v>
      </c>
      <c r="I39" s="286">
        <f>G39/H39</f>
        <v>16</v>
      </c>
      <c r="J39" s="286">
        <v>2</v>
      </c>
      <c r="K39" s="286">
        <v>7</v>
      </c>
      <c r="L39" s="287">
        <v>192563.71</v>
      </c>
      <c r="M39" s="287">
        <v>28460</v>
      </c>
      <c r="N39" s="284">
        <v>44554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4"/>
      <c r="X39" s="8"/>
      <c r="Y39" s="295"/>
      <c r="Z39" s="278"/>
      <c r="AA39" s="295"/>
      <c r="AB39" s="278"/>
    </row>
    <row r="40" spans="1:28" ht="25.35" customHeight="1">
      <c r="A40" s="282">
        <v>24</v>
      </c>
      <c r="B40" s="282">
        <v>19</v>
      </c>
      <c r="C40" s="288" t="s">
        <v>453</v>
      </c>
      <c r="D40" s="287">
        <v>944</v>
      </c>
      <c r="E40" s="286">
        <v>1763</v>
      </c>
      <c r="F40" s="291">
        <f>(D40-E40)/E40</f>
        <v>-0.46454906409529212</v>
      </c>
      <c r="G40" s="287">
        <v>195</v>
      </c>
      <c r="H40" s="286" t="s">
        <v>30</v>
      </c>
      <c r="I40" s="286" t="s">
        <v>30</v>
      </c>
      <c r="J40" s="286">
        <v>5</v>
      </c>
      <c r="K40" s="286">
        <v>4</v>
      </c>
      <c r="L40" s="287">
        <v>23817</v>
      </c>
      <c r="M40" s="287">
        <v>5035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8"/>
      <c r="Y40" s="295"/>
      <c r="Z40" s="278"/>
      <c r="AA40" s="295"/>
      <c r="AB40" s="278"/>
    </row>
    <row r="41" spans="1:28" ht="25.35" customHeight="1">
      <c r="A41" s="282">
        <v>25</v>
      </c>
      <c r="B41" s="282">
        <v>15</v>
      </c>
      <c r="C41" s="288" t="s">
        <v>458</v>
      </c>
      <c r="D41" s="287">
        <v>928</v>
      </c>
      <c r="E41" s="286">
        <v>3473</v>
      </c>
      <c r="F41" s="291">
        <f>(D41-E41)/E41</f>
        <v>-0.73279585372876477</v>
      </c>
      <c r="G41" s="287">
        <v>156</v>
      </c>
      <c r="H41" s="286" t="s">
        <v>30</v>
      </c>
      <c r="I41" s="286" t="s">
        <v>30</v>
      </c>
      <c r="J41" s="286">
        <v>4</v>
      </c>
      <c r="K41" s="286">
        <v>3</v>
      </c>
      <c r="L41" s="287">
        <v>8956</v>
      </c>
      <c r="M41" s="287">
        <v>1417</v>
      </c>
      <c r="N41" s="284">
        <v>44582</v>
      </c>
      <c r="O41" s="283" t="s">
        <v>31</v>
      </c>
      <c r="P41" s="279"/>
      <c r="Q41" s="293"/>
      <c r="R41" s="293"/>
      <c r="S41" s="293"/>
      <c r="T41" s="293"/>
      <c r="U41" s="294"/>
      <c r="V41" s="294"/>
      <c r="W41" s="294"/>
      <c r="X41" s="278"/>
      <c r="Y41" s="8"/>
      <c r="Z41" s="295"/>
      <c r="AA41" s="295"/>
      <c r="AB41" s="278"/>
    </row>
    <row r="42" spans="1:28" ht="25.35" customHeight="1">
      <c r="A42" s="282">
        <v>26</v>
      </c>
      <c r="B42" s="120">
        <v>25</v>
      </c>
      <c r="C42" s="288" t="s">
        <v>469</v>
      </c>
      <c r="D42" s="287">
        <v>589</v>
      </c>
      <c r="E42" s="286">
        <v>432</v>
      </c>
      <c r="F42" s="291">
        <f>(D42-E42)/E42</f>
        <v>0.36342592592592593</v>
      </c>
      <c r="G42" s="287">
        <v>99</v>
      </c>
      <c r="H42" s="286">
        <v>2</v>
      </c>
      <c r="I42" s="286">
        <f>G42/H42</f>
        <v>49.5</v>
      </c>
      <c r="J42" s="286">
        <v>1</v>
      </c>
      <c r="K42" s="286" t="s">
        <v>30</v>
      </c>
      <c r="L42" s="287">
        <v>6316</v>
      </c>
      <c r="M42" s="287">
        <v>1904</v>
      </c>
      <c r="N42" s="284">
        <v>41957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78"/>
      <c r="X42" s="295"/>
      <c r="Y42" s="295"/>
      <c r="Z42" s="8"/>
      <c r="AA42" s="294"/>
      <c r="AB42" s="278"/>
    </row>
    <row r="43" spans="1:28" ht="25.35" customHeight="1">
      <c r="A43" s="282">
        <v>27</v>
      </c>
      <c r="B43" s="91" t="s">
        <v>40</v>
      </c>
      <c r="C43" s="288" t="s">
        <v>489</v>
      </c>
      <c r="D43" s="287">
        <v>588.97</v>
      </c>
      <c r="E43" s="286" t="s">
        <v>30</v>
      </c>
      <c r="F43" s="286" t="s">
        <v>30</v>
      </c>
      <c r="G43" s="287">
        <v>106</v>
      </c>
      <c r="H43" s="286">
        <v>4</v>
      </c>
      <c r="I43" s="286">
        <f>G43/H43</f>
        <v>26.5</v>
      </c>
      <c r="J43" s="286">
        <v>4</v>
      </c>
      <c r="K43" s="286">
        <v>0</v>
      </c>
      <c r="L43" s="287">
        <v>589</v>
      </c>
      <c r="M43" s="287">
        <v>106</v>
      </c>
      <c r="N43" s="284" t="s">
        <v>190</v>
      </c>
      <c r="O43" s="283" t="s">
        <v>32</v>
      </c>
      <c r="P43" s="78"/>
      <c r="Q43" s="293"/>
      <c r="R43" s="293"/>
      <c r="S43" s="293"/>
      <c r="T43" s="293"/>
      <c r="U43" s="294"/>
      <c r="V43" s="294"/>
      <c r="W43" s="8"/>
      <c r="X43" s="294"/>
      <c r="Y43" s="295"/>
      <c r="Z43" s="295"/>
      <c r="AA43" s="278"/>
      <c r="AB43" s="278"/>
    </row>
    <row r="44" spans="1:28" ht="25.35" customHeight="1">
      <c r="A44" s="282">
        <v>28</v>
      </c>
      <c r="B44" s="214">
        <v>26</v>
      </c>
      <c r="C44" s="288" t="s">
        <v>444</v>
      </c>
      <c r="D44" s="287">
        <v>461.7</v>
      </c>
      <c r="E44" s="286">
        <v>381</v>
      </c>
      <c r="F44" s="291">
        <f>(D44-E44)/E44</f>
        <v>0.21181102362204721</v>
      </c>
      <c r="G44" s="287">
        <v>93</v>
      </c>
      <c r="H44" s="286">
        <v>15</v>
      </c>
      <c r="I44" s="286">
        <f>G44/H44</f>
        <v>6.2</v>
      </c>
      <c r="J44" s="286">
        <v>7</v>
      </c>
      <c r="K44" s="286">
        <v>5</v>
      </c>
      <c r="L44" s="287">
        <v>2061.1</v>
      </c>
      <c r="M44" s="287">
        <v>381</v>
      </c>
      <c r="N44" s="284">
        <v>44568</v>
      </c>
      <c r="O44" s="283" t="s">
        <v>56</v>
      </c>
      <c r="P44" s="78"/>
      <c r="Q44" s="293"/>
      <c r="R44" s="293"/>
      <c r="S44" s="293"/>
      <c r="T44" s="293"/>
      <c r="U44" s="294"/>
      <c r="V44" s="294"/>
      <c r="W44" s="8"/>
      <c r="X44" s="294"/>
      <c r="Y44" s="295"/>
      <c r="Z44" s="295"/>
      <c r="AA44" s="278"/>
      <c r="AB44" s="278"/>
    </row>
    <row r="45" spans="1:28" ht="25.35" customHeight="1">
      <c r="A45" s="282">
        <v>29</v>
      </c>
      <c r="B45" s="282">
        <v>29</v>
      </c>
      <c r="C45" s="288" t="s">
        <v>482</v>
      </c>
      <c r="D45" s="287">
        <v>461</v>
      </c>
      <c r="E45" s="286">
        <v>244</v>
      </c>
      <c r="F45" s="291">
        <f>(D45-E45)/E45</f>
        <v>0.88934426229508201</v>
      </c>
      <c r="G45" s="287">
        <v>67</v>
      </c>
      <c r="H45" s="286">
        <v>4</v>
      </c>
      <c r="I45" s="286">
        <f>G45/H45</f>
        <v>16.75</v>
      </c>
      <c r="J45" s="286">
        <v>1</v>
      </c>
      <c r="K45" s="286">
        <v>6</v>
      </c>
      <c r="L45" s="287">
        <v>7908</v>
      </c>
      <c r="M45" s="287">
        <v>1470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4"/>
      <c r="Z45" s="8"/>
      <c r="AA45" s="295"/>
      <c r="AB45" s="278"/>
    </row>
    <row r="46" spans="1:28" ht="25.35" customHeight="1">
      <c r="A46" s="282">
        <v>30</v>
      </c>
      <c r="B46" s="91">
        <v>32</v>
      </c>
      <c r="C46" s="288" t="s">
        <v>389</v>
      </c>
      <c r="D46" s="287">
        <v>414.45</v>
      </c>
      <c r="E46" s="287">
        <v>74</v>
      </c>
      <c r="F46" s="291">
        <f>(D46-E46)/E46</f>
        <v>4.6006756756756753</v>
      </c>
      <c r="G46" s="287">
        <v>79</v>
      </c>
      <c r="H46" s="286">
        <v>3</v>
      </c>
      <c r="I46" s="286">
        <f>G46/H46</f>
        <v>26.333333333333332</v>
      </c>
      <c r="J46" s="286">
        <v>2</v>
      </c>
      <c r="K46" s="286">
        <v>10</v>
      </c>
      <c r="L46" s="287">
        <v>10892.86</v>
      </c>
      <c r="M46" s="287">
        <v>1950</v>
      </c>
      <c r="N46" s="284">
        <v>44533</v>
      </c>
      <c r="O46" s="283" t="s">
        <v>43</v>
      </c>
      <c r="P46" s="78"/>
      <c r="Q46" s="293"/>
      <c r="R46" s="293"/>
      <c r="S46" s="293"/>
      <c r="T46" s="293"/>
      <c r="U46" s="294"/>
      <c r="V46" s="294"/>
      <c r="W46" s="295"/>
      <c r="X46" s="8"/>
      <c r="Y46" s="294"/>
      <c r="Z46" s="295"/>
      <c r="AA46" s="278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232691.22000000003</v>
      </c>
      <c r="E47" s="280">
        <v>190934.28</v>
      </c>
      <c r="F47" s="292">
        <f>(D47-E47)/E47</f>
        <v>0.21869797293602822</v>
      </c>
      <c r="G47" s="280">
        <f t="shared" ref="G47" si="3">SUM(G35:G46)</f>
        <v>36637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390</v>
      </c>
      <c r="D49" s="287">
        <v>357</v>
      </c>
      <c r="E49" s="286">
        <v>324</v>
      </c>
      <c r="F49" s="291">
        <f>(D49-E49)/E49</f>
        <v>0.10185185185185185</v>
      </c>
      <c r="G49" s="287">
        <v>59</v>
      </c>
      <c r="H49" s="286">
        <v>2</v>
      </c>
      <c r="I49" s="286">
        <f t="shared" ref="I49:I58" si="4">G49/H49</f>
        <v>29.5</v>
      </c>
      <c r="J49" s="286">
        <v>1</v>
      </c>
      <c r="K49" s="286">
        <v>10</v>
      </c>
      <c r="L49" s="287">
        <v>10749</v>
      </c>
      <c r="M49" s="287">
        <v>2199</v>
      </c>
      <c r="N49" s="284">
        <v>44533</v>
      </c>
      <c r="O49" s="283" t="s">
        <v>59</v>
      </c>
      <c r="P49" s="279"/>
      <c r="Q49" s="293"/>
      <c r="R49" s="293"/>
      <c r="S49" s="293"/>
      <c r="T49" s="293"/>
      <c r="U49" s="294"/>
      <c r="V49" s="294"/>
      <c r="W49" s="294"/>
      <c r="X49" s="278"/>
      <c r="Y49" s="294"/>
      <c r="Z49" s="295"/>
      <c r="AA49" s="295"/>
      <c r="AB49" s="278"/>
    </row>
    <row r="50" spans="1:28" ht="25.35" customHeight="1">
      <c r="A50" s="282">
        <v>32</v>
      </c>
      <c r="B50" s="282">
        <v>22</v>
      </c>
      <c r="C50" s="288" t="s">
        <v>457</v>
      </c>
      <c r="D50" s="287">
        <v>327</v>
      </c>
      <c r="E50" s="286">
        <v>836.15000000000009</v>
      </c>
      <c r="F50" s="291">
        <f>(D50-E50)/E50</f>
        <v>-0.60892184416671657</v>
      </c>
      <c r="G50" s="287">
        <v>62</v>
      </c>
      <c r="H50" s="286">
        <v>6</v>
      </c>
      <c r="I50" s="286">
        <f t="shared" si="4"/>
        <v>10.333333333333334</v>
      </c>
      <c r="J50" s="286">
        <v>2</v>
      </c>
      <c r="K50" s="286">
        <v>3</v>
      </c>
      <c r="L50" s="287">
        <v>8625.6299999999992</v>
      </c>
      <c r="M50" s="287">
        <v>1335</v>
      </c>
      <c r="N50" s="284">
        <v>44582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8"/>
      <c r="X50" s="278"/>
      <c r="Y50" s="294"/>
      <c r="Z50" s="295"/>
      <c r="AA50" s="295"/>
      <c r="AB50" s="278"/>
    </row>
    <row r="51" spans="1:28" ht="25.35" customHeight="1">
      <c r="A51" s="282">
        <v>33</v>
      </c>
      <c r="B51" s="282">
        <v>31</v>
      </c>
      <c r="C51" s="288" t="s">
        <v>443</v>
      </c>
      <c r="D51" s="287">
        <v>225</v>
      </c>
      <c r="E51" s="286">
        <v>90</v>
      </c>
      <c r="F51" s="291">
        <f>(D51-E51)/E51</f>
        <v>1.5</v>
      </c>
      <c r="G51" s="287">
        <v>59</v>
      </c>
      <c r="H51" s="286">
        <v>3</v>
      </c>
      <c r="I51" s="286">
        <f t="shared" si="4"/>
        <v>19.666666666666668</v>
      </c>
      <c r="J51" s="286">
        <v>1</v>
      </c>
      <c r="K51" s="286">
        <v>4</v>
      </c>
      <c r="L51" s="287">
        <v>3087</v>
      </c>
      <c r="M51" s="287">
        <v>641</v>
      </c>
      <c r="N51" s="284">
        <v>44568</v>
      </c>
      <c r="O51" s="283" t="s">
        <v>59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82">
        <v>34</v>
      </c>
      <c r="B52" s="290" t="s">
        <v>30</v>
      </c>
      <c r="C52" s="288" t="s">
        <v>392</v>
      </c>
      <c r="D52" s="287">
        <v>203</v>
      </c>
      <c r="E52" s="286" t="s">
        <v>30</v>
      </c>
      <c r="F52" s="286" t="s">
        <v>30</v>
      </c>
      <c r="G52" s="287">
        <v>46</v>
      </c>
      <c r="H52" s="286">
        <v>3</v>
      </c>
      <c r="I52" s="286">
        <f t="shared" si="4"/>
        <v>15.333333333333334</v>
      </c>
      <c r="J52" s="286">
        <v>3</v>
      </c>
      <c r="K52" s="286" t="s">
        <v>30</v>
      </c>
      <c r="L52" s="287">
        <v>8279</v>
      </c>
      <c r="M52" s="287">
        <v>1447</v>
      </c>
      <c r="N52" s="284">
        <v>44540</v>
      </c>
      <c r="O52" s="283" t="s">
        <v>32</v>
      </c>
      <c r="P52" s="279"/>
      <c r="Q52" s="293"/>
      <c r="R52" s="293"/>
      <c r="S52" s="293"/>
      <c r="T52" s="293"/>
      <c r="U52" s="294"/>
      <c r="V52" s="294"/>
      <c r="W52" s="294"/>
      <c r="X52" s="295"/>
      <c r="Y52" s="295"/>
      <c r="Z52" s="278"/>
      <c r="AA52" s="8"/>
      <c r="AB52" s="278"/>
    </row>
    <row r="53" spans="1:28" ht="25.35" customHeight="1">
      <c r="A53" s="282">
        <v>35</v>
      </c>
      <c r="B53" s="290" t="s">
        <v>30</v>
      </c>
      <c r="C53" s="288" t="s">
        <v>285</v>
      </c>
      <c r="D53" s="287">
        <v>199</v>
      </c>
      <c r="E53" s="286" t="s">
        <v>30</v>
      </c>
      <c r="F53" s="286" t="s">
        <v>30</v>
      </c>
      <c r="G53" s="287">
        <v>45</v>
      </c>
      <c r="H53" s="286">
        <v>2</v>
      </c>
      <c r="I53" s="286">
        <f t="shared" si="4"/>
        <v>22.5</v>
      </c>
      <c r="J53" s="286">
        <v>2</v>
      </c>
      <c r="K53" s="286" t="s">
        <v>30</v>
      </c>
      <c r="L53" s="287">
        <v>450671.25</v>
      </c>
      <c r="M53" s="287">
        <v>67530</v>
      </c>
      <c r="N53" s="284">
        <v>44456</v>
      </c>
      <c r="O53" s="283" t="s">
        <v>34</v>
      </c>
      <c r="P53" s="279"/>
      <c r="Q53" s="293"/>
      <c r="R53" s="293"/>
      <c r="S53" s="293"/>
      <c r="T53" s="293"/>
      <c r="U53" s="293"/>
      <c r="V53" s="294"/>
      <c r="W53" s="294"/>
      <c r="X53" s="278"/>
      <c r="Y53" s="295"/>
      <c r="AA53" s="295"/>
    </row>
    <row r="54" spans="1:28" ht="25.35" customHeight="1">
      <c r="A54" s="282">
        <v>36</v>
      </c>
      <c r="B54" s="290" t="s">
        <v>30</v>
      </c>
      <c r="C54" s="170" t="s">
        <v>75</v>
      </c>
      <c r="D54" s="287">
        <v>181</v>
      </c>
      <c r="E54" s="286" t="s">
        <v>30</v>
      </c>
      <c r="F54" s="286" t="s">
        <v>30</v>
      </c>
      <c r="G54" s="287">
        <v>32</v>
      </c>
      <c r="H54" s="286">
        <v>1</v>
      </c>
      <c r="I54" s="286">
        <f t="shared" si="4"/>
        <v>32</v>
      </c>
      <c r="J54" s="286">
        <v>1</v>
      </c>
      <c r="K54" s="286" t="s">
        <v>30</v>
      </c>
      <c r="L54" s="287">
        <v>24461</v>
      </c>
      <c r="M54" s="287">
        <v>4337</v>
      </c>
      <c r="N54" s="284">
        <v>44323</v>
      </c>
      <c r="O54" s="283" t="s">
        <v>32</v>
      </c>
      <c r="P54" s="78"/>
      <c r="Q54" s="293"/>
      <c r="R54" s="293"/>
      <c r="S54" s="293"/>
      <c r="T54" s="293"/>
      <c r="U54" s="294"/>
      <c r="V54" s="294"/>
      <c r="W54" s="8"/>
      <c r="X54" s="278"/>
      <c r="Y54" s="294"/>
      <c r="Z54" s="295"/>
      <c r="AA54" s="295"/>
      <c r="AB54" s="278"/>
    </row>
    <row r="55" spans="1:28" ht="25.35" customHeight="1">
      <c r="A55" s="282">
        <v>37</v>
      </c>
      <c r="B55" s="282">
        <v>27</v>
      </c>
      <c r="C55" s="288" t="s">
        <v>360</v>
      </c>
      <c r="D55" s="287">
        <v>109</v>
      </c>
      <c r="E55" s="287">
        <v>365</v>
      </c>
      <c r="F55" s="291">
        <f>(D55-E55)/E55</f>
        <v>-0.70136986301369864</v>
      </c>
      <c r="G55" s="287">
        <v>17</v>
      </c>
      <c r="H55" s="286">
        <v>2</v>
      </c>
      <c r="I55" s="286">
        <f t="shared" si="4"/>
        <v>8.5</v>
      </c>
      <c r="J55" s="286">
        <v>1</v>
      </c>
      <c r="K55" s="286">
        <v>11</v>
      </c>
      <c r="L55" s="287">
        <v>29500.25</v>
      </c>
      <c r="M55" s="287">
        <v>5226</v>
      </c>
      <c r="N55" s="284">
        <v>44519</v>
      </c>
      <c r="O55" s="283" t="s">
        <v>361</v>
      </c>
      <c r="P55" s="279"/>
      <c r="Q55" s="293"/>
      <c r="R55" s="293"/>
      <c r="S55" s="293"/>
      <c r="T55" s="293"/>
      <c r="U55" s="294"/>
      <c r="V55" s="294"/>
      <c r="W55" s="8"/>
      <c r="X55" s="278"/>
      <c r="Y55" s="294"/>
      <c r="Z55" s="295"/>
      <c r="AA55" s="295"/>
      <c r="AB55" s="278"/>
    </row>
    <row r="56" spans="1:28" ht="25.35" customHeight="1">
      <c r="A56" s="282">
        <v>38</v>
      </c>
      <c r="B56" s="290" t="s">
        <v>30</v>
      </c>
      <c r="C56" s="288" t="s">
        <v>313</v>
      </c>
      <c r="D56" s="287">
        <v>74</v>
      </c>
      <c r="E56" s="286" t="s">
        <v>30</v>
      </c>
      <c r="F56" s="286" t="s">
        <v>30</v>
      </c>
      <c r="G56" s="287">
        <v>21</v>
      </c>
      <c r="H56" s="286">
        <v>1</v>
      </c>
      <c r="I56" s="286">
        <f t="shared" si="4"/>
        <v>21</v>
      </c>
      <c r="J56" s="286">
        <v>1</v>
      </c>
      <c r="K56" s="286" t="s">
        <v>30</v>
      </c>
      <c r="L56" s="287">
        <v>14545.17</v>
      </c>
      <c r="M56" s="287">
        <v>2679</v>
      </c>
      <c r="N56" s="284">
        <v>44477</v>
      </c>
      <c r="O56" s="283" t="s">
        <v>43</v>
      </c>
      <c r="P56" s="279"/>
      <c r="Q56" s="293"/>
      <c r="R56" s="293"/>
      <c r="S56" s="293"/>
      <c r="T56" s="293"/>
      <c r="U56" s="294"/>
      <c r="V56" s="294"/>
      <c r="W56" s="295"/>
      <c r="X56" s="278"/>
      <c r="Y56" s="295"/>
      <c r="Z56" s="294"/>
      <c r="AA56" s="8"/>
      <c r="AB56" s="278"/>
    </row>
    <row r="57" spans="1:28" ht="25.35" customHeight="1">
      <c r="A57" s="282">
        <v>39</v>
      </c>
      <c r="B57" s="282">
        <v>14</v>
      </c>
      <c r="C57" s="288" t="s">
        <v>481</v>
      </c>
      <c r="D57" s="287">
        <v>60</v>
      </c>
      <c r="E57" s="287">
        <v>3800</v>
      </c>
      <c r="F57" s="291">
        <f>(D57-E57)/E57</f>
        <v>-0.98421052631578942</v>
      </c>
      <c r="G57" s="287">
        <v>12</v>
      </c>
      <c r="H57" s="286">
        <v>1</v>
      </c>
      <c r="I57" s="286">
        <f t="shared" si="4"/>
        <v>12</v>
      </c>
      <c r="J57" s="286">
        <v>1</v>
      </c>
      <c r="K57" s="286">
        <v>13</v>
      </c>
      <c r="L57" s="287">
        <v>50010</v>
      </c>
      <c r="M57" s="287">
        <v>8568</v>
      </c>
      <c r="N57" s="284">
        <v>44512</v>
      </c>
      <c r="O57" s="283" t="s">
        <v>33</v>
      </c>
      <c r="P57" s="279"/>
      <c r="Q57" s="293"/>
      <c r="R57" s="293"/>
      <c r="S57" s="293"/>
      <c r="T57" s="295"/>
      <c r="U57" s="295"/>
      <c r="V57" s="294"/>
      <c r="W57" s="295"/>
      <c r="X57" s="294"/>
      <c r="Y57" s="278"/>
      <c r="Z57" s="8"/>
      <c r="AA57" s="295"/>
      <c r="AB57" s="278"/>
    </row>
    <row r="58" spans="1:28" ht="25.35" customHeight="1">
      <c r="A58" s="282">
        <v>40</v>
      </c>
      <c r="B58" s="290" t="s">
        <v>30</v>
      </c>
      <c r="C58" s="288" t="s">
        <v>306</v>
      </c>
      <c r="D58" s="287">
        <v>19</v>
      </c>
      <c r="E58" s="286" t="s">
        <v>30</v>
      </c>
      <c r="F58" s="286" t="s">
        <v>30</v>
      </c>
      <c r="G58" s="287">
        <v>3</v>
      </c>
      <c r="H58" s="286">
        <v>1</v>
      </c>
      <c r="I58" s="286">
        <f t="shared" si="4"/>
        <v>3</v>
      </c>
      <c r="J58" s="286">
        <v>1</v>
      </c>
      <c r="K58" s="286" t="s">
        <v>30</v>
      </c>
      <c r="L58" s="287">
        <v>415657</v>
      </c>
      <c r="M58" s="287">
        <v>61684</v>
      </c>
      <c r="N58" s="284">
        <v>44470</v>
      </c>
      <c r="O58" s="283" t="s">
        <v>52</v>
      </c>
      <c r="P58" s="279"/>
      <c r="Q58" s="293"/>
      <c r="R58" s="293"/>
      <c r="S58" s="293"/>
      <c r="T58" s="293"/>
      <c r="U58" s="294"/>
      <c r="V58" s="294"/>
      <c r="W58" s="278"/>
      <c r="X58" s="295"/>
      <c r="Y58" s="295"/>
      <c r="Z58" s="8"/>
      <c r="AA58" s="294"/>
      <c r="AB58" s="278"/>
    </row>
    <row r="59" spans="1:28" ht="25.35" customHeight="1">
      <c r="A59" s="248"/>
      <c r="B59" s="248"/>
      <c r="C59" s="266" t="s">
        <v>141</v>
      </c>
      <c r="D59" s="280">
        <f>SUM(D47:D58)</f>
        <v>234445.22000000003</v>
      </c>
      <c r="E59" s="280">
        <v>191098.28</v>
      </c>
      <c r="F59" s="292">
        <f t="shared" ref="F59" si="5">(D59-E59)/E59</f>
        <v>0.22683061302278615</v>
      </c>
      <c r="G59" s="280">
        <f t="shared" ref="G59" si="6">SUM(G47:G58)</f>
        <v>36993</v>
      </c>
      <c r="H59" s="280"/>
      <c r="I59" s="251"/>
      <c r="J59" s="250"/>
      <c r="K59" s="252"/>
      <c r="L59" s="253"/>
      <c r="M59" s="257"/>
      <c r="N59" s="254"/>
      <c r="O59" s="281"/>
      <c r="R59" s="279"/>
    </row>
    <row r="60" spans="1:28" ht="23.1" customHeight="1">
      <c r="W60" s="33"/>
    </row>
    <row r="61" spans="1:28" ht="17.25" customHeight="1"/>
    <row r="72" spans="16:18">
      <c r="R72" s="279"/>
    </row>
    <row r="77" spans="16:18">
      <c r="P77" s="279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A40" sqref="A40:XFD4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6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4.85546875" style="277" customWidth="1"/>
    <col min="26" max="26" width="12" style="277" bestFit="1" customWidth="1"/>
    <col min="27" max="27" width="12.5703125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35" ht="19.5" customHeight="1">
      <c r="E1" s="235" t="s">
        <v>472</v>
      </c>
      <c r="F1" s="235"/>
      <c r="G1" s="235"/>
      <c r="H1" s="235"/>
      <c r="I1" s="235"/>
    </row>
    <row r="2" spans="1:35" ht="19.5" customHeight="1">
      <c r="E2" s="235" t="s">
        <v>473</v>
      </c>
      <c r="F2" s="235"/>
      <c r="G2" s="235"/>
      <c r="H2" s="235"/>
      <c r="I2" s="235"/>
      <c r="J2" s="235"/>
      <c r="K2" s="235"/>
    </row>
    <row r="4" spans="1:35" ht="15.75" customHeight="1" thickBot="1"/>
    <row r="5" spans="1:35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35" ht="19.5">
      <c r="A6" s="393"/>
      <c r="B6" s="393"/>
      <c r="C6" s="390"/>
      <c r="D6" s="237" t="s">
        <v>470</v>
      </c>
      <c r="E6" s="237" t="s">
        <v>459</v>
      </c>
      <c r="F6" s="390"/>
      <c r="G6" s="390" t="s">
        <v>470</v>
      </c>
      <c r="H6" s="390"/>
      <c r="I6" s="390"/>
      <c r="J6" s="390"/>
      <c r="K6" s="390"/>
      <c r="L6" s="390"/>
      <c r="M6" s="390"/>
      <c r="N6" s="390"/>
      <c r="O6" s="390"/>
    </row>
    <row r="7" spans="1:35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35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</row>
    <row r="9" spans="1:35" ht="15" customHeight="1">
      <c r="A9" s="392"/>
      <c r="B9" s="392"/>
      <c r="C9" s="389" t="s">
        <v>13</v>
      </c>
      <c r="D9" s="327"/>
      <c r="E9" s="327"/>
      <c r="F9" s="389" t="s">
        <v>15</v>
      </c>
      <c r="G9" s="327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</row>
    <row r="10" spans="1:35" ht="19.5">
      <c r="A10" s="393"/>
      <c r="B10" s="393"/>
      <c r="C10" s="390"/>
      <c r="D10" s="328" t="s">
        <v>471</v>
      </c>
      <c r="E10" s="328" t="s">
        <v>460</v>
      </c>
      <c r="F10" s="390"/>
      <c r="G10" s="328" t="s">
        <v>471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</row>
    <row r="11" spans="1:35">
      <c r="A11" s="393"/>
      <c r="B11" s="393"/>
      <c r="C11" s="390"/>
      <c r="D11" s="328" t="s">
        <v>14</v>
      </c>
      <c r="E11" s="237" t="s">
        <v>14</v>
      </c>
      <c r="F11" s="390"/>
      <c r="G11" s="328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279"/>
      <c r="T11" s="279"/>
      <c r="U11" s="278"/>
    </row>
    <row r="12" spans="1:35" ht="15.6" customHeight="1" thickBot="1">
      <c r="A12" s="393"/>
      <c r="B12" s="394"/>
      <c r="C12" s="391"/>
      <c r="D12" s="329"/>
      <c r="E12" s="238" t="s">
        <v>2</v>
      </c>
      <c r="F12" s="391"/>
      <c r="G12" s="329" t="s">
        <v>17</v>
      </c>
      <c r="H12" s="263"/>
      <c r="I12" s="391"/>
      <c r="J12" s="263"/>
      <c r="K12" s="263"/>
      <c r="L12" s="263"/>
      <c r="M12" s="263"/>
      <c r="N12" s="263"/>
      <c r="O12" s="391"/>
      <c r="R12" s="279"/>
      <c r="T12" s="279"/>
      <c r="U12" s="278"/>
      <c r="V12" s="278"/>
      <c r="W12" s="278"/>
      <c r="X12" s="278"/>
      <c r="Y12" s="33"/>
      <c r="AA12" s="8"/>
    </row>
    <row r="13" spans="1:35" ht="25.35" customHeight="1">
      <c r="A13" s="282">
        <v>1</v>
      </c>
      <c r="B13" s="282">
        <v>1</v>
      </c>
      <c r="C13" s="288" t="s">
        <v>429</v>
      </c>
      <c r="D13" s="287">
        <v>28326.389999999996</v>
      </c>
      <c r="E13" s="286">
        <v>44453.360000000008</v>
      </c>
      <c r="F13" s="291">
        <f>(D13-E13)/E13</f>
        <v>-0.36278405051946599</v>
      </c>
      <c r="G13" s="287">
        <v>3841</v>
      </c>
      <c r="H13" s="286">
        <v>154</v>
      </c>
      <c r="I13" s="286">
        <f t="shared" ref="I13:I22" si="0">G13/H13</f>
        <v>24.941558441558442</v>
      </c>
      <c r="J13" s="286">
        <v>10</v>
      </c>
      <c r="K13" s="286">
        <v>5</v>
      </c>
      <c r="L13" s="287">
        <v>555485.4</v>
      </c>
      <c r="M13" s="287">
        <v>77777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78"/>
      <c r="AA13" s="295"/>
    </row>
    <row r="14" spans="1:35" ht="25.35" customHeight="1">
      <c r="A14" s="282">
        <v>2</v>
      </c>
      <c r="B14" s="282">
        <v>2</v>
      </c>
      <c r="C14" s="288" t="s">
        <v>412</v>
      </c>
      <c r="D14" s="287">
        <v>18896</v>
      </c>
      <c r="E14" s="287">
        <v>24842.05</v>
      </c>
      <c r="F14" s="291">
        <f>(D14-E14)/E14</f>
        <v>-0.23935424008888154</v>
      </c>
      <c r="G14" s="287">
        <v>2724</v>
      </c>
      <c r="H14" s="286">
        <v>133</v>
      </c>
      <c r="I14" s="286">
        <f t="shared" si="0"/>
        <v>20.481203007518797</v>
      </c>
      <c r="J14" s="286">
        <v>9</v>
      </c>
      <c r="K14" s="286">
        <v>7</v>
      </c>
      <c r="L14" s="287">
        <v>762063.18</v>
      </c>
      <c r="M14" s="287">
        <v>110362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295"/>
      <c r="AA14" s="8"/>
      <c r="AB14" s="278"/>
    </row>
    <row r="15" spans="1:35" ht="25.35" customHeight="1">
      <c r="A15" s="282">
        <v>3</v>
      </c>
      <c r="B15" s="282">
        <v>3</v>
      </c>
      <c r="C15" s="288" t="s">
        <v>454</v>
      </c>
      <c r="D15" s="287">
        <v>16907.86</v>
      </c>
      <c r="E15" s="286">
        <v>21200.97</v>
      </c>
      <c r="F15" s="291">
        <f>(D15-E15)/E15</f>
        <v>-0.20249592353557411</v>
      </c>
      <c r="G15" s="287">
        <v>2619</v>
      </c>
      <c r="H15" s="286">
        <v>131</v>
      </c>
      <c r="I15" s="286">
        <f t="shared" si="0"/>
        <v>19.992366412213741</v>
      </c>
      <c r="J15" s="286">
        <v>16</v>
      </c>
      <c r="K15" s="286">
        <v>2</v>
      </c>
      <c r="L15" s="287">
        <v>38297</v>
      </c>
      <c r="M15" s="287">
        <v>6033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35" ht="25.35" customHeight="1">
      <c r="A16" s="282">
        <v>4</v>
      </c>
      <c r="B16" s="282" t="s">
        <v>67</v>
      </c>
      <c r="C16" s="288" t="s">
        <v>463</v>
      </c>
      <c r="D16" s="287">
        <v>15129.15</v>
      </c>
      <c r="E16" s="286" t="s">
        <v>30</v>
      </c>
      <c r="F16" s="286" t="s">
        <v>30</v>
      </c>
      <c r="G16" s="287">
        <v>2856</v>
      </c>
      <c r="H16" s="286">
        <v>229</v>
      </c>
      <c r="I16" s="286">
        <f t="shared" si="0"/>
        <v>12.471615720524017</v>
      </c>
      <c r="J16" s="286">
        <v>19</v>
      </c>
      <c r="K16" s="286">
        <v>1</v>
      </c>
      <c r="L16" s="287">
        <v>15129</v>
      </c>
      <c r="M16" s="287">
        <v>2856</v>
      </c>
      <c r="N16" s="284">
        <v>44589</v>
      </c>
      <c r="O16" s="283" t="s">
        <v>33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  <c r="AE16" s="293"/>
      <c r="AF16" s="330"/>
      <c r="AG16" s="330"/>
      <c r="AH16" s="330"/>
      <c r="AI16" s="330"/>
    </row>
    <row r="17" spans="1:35" ht="25.35" customHeight="1">
      <c r="A17" s="282">
        <v>5</v>
      </c>
      <c r="B17" s="282">
        <v>6</v>
      </c>
      <c r="C17" s="288" t="s">
        <v>427</v>
      </c>
      <c r="D17" s="287">
        <v>12845.14</v>
      </c>
      <c r="E17" s="286">
        <v>15322.66</v>
      </c>
      <c r="F17" s="291">
        <f>(D17-E17)/E17</f>
        <v>-0.16168994156367109</v>
      </c>
      <c r="G17" s="287">
        <v>2443</v>
      </c>
      <c r="H17" s="286">
        <v>166</v>
      </c>
      <c r="I17" s="286">
        <f t="shared" si="0"/>
        <v>14.716867469879517</v>
      </c>
      <c r="J17" s="286">
        <v>12</v>
      </c>
      <c r="K17" s="286">
        <v>4</v>
      </c>
      <c r="L17" s="287">
        <v>141997</v>
      </c>
      <c r="M17" s="287">
        <v>27772</v>
      </c>
      <c r="N17" s="284">
        <v>44568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35" ht="25.35" customHeight="1">
      <c r="A18" s="282">
        <v>6</v>
      </c>
      <c r="B18" s="282">
        <v>7</v>
      </c>
      <c r="C18" s="288" t="s">
        <v>411</v>
      </c>
      <c r="D18" s="287">
        <v>12751.16</v>
      </c>
      <c r="E18" s="287">
        <v>13080.96</v>
      </c>
      <c r="F18" s="291">
        <f>(D18-E18)/E18</f>
        <v>-2.5212216840354171E-2</v>
      </c>
      <c r="G18" s="287">
        <v>2440</v>
      </c>
      <c r="H18" s="286">
        <v>123</v>
      </c>
      <c r="I18" s="286">
        <f t="shared" si="0"/>
        <v>19.837398373983739</v>
      </c>
      <c r="J18" s="286">
        <v>10</v>
      </c>
      <c r="K18" s="286">
        <v>6</v>
      </c>
      <c r="L18" s="287">
        <v>289841</v>
      </c>
      <c r="M18" s="287">
        <v>58977</v>
      </c>
      <c r="N18" s="284">
        <v>44554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E18" s="293"/>
      <c r="AF18" s="331"/>
      <c r="AG18" s="331"/>
      <c r="AH18" s="331"/>
      <c r="AI18" s="331"/>
    </row>
    <row r="19" spans="1:35" ht="25.35" customHeight="1">
      <c r="A19" s="282">
        <v>7</v>
      </c>
      <c r="B19" s="282">
        <v>4</v>
      </c>
      <c r="C19" s="288" t="s">
        <v>455</v>
      </c>
      <c r="D19" s="287">
        <v>12354.98</v>
      </c>
      <c r="E19" s="286">
        <v>17360.240000000002</v>
      </c>
      <c r="F19" s="291">
        <f>(D19-E19)/E19</f>
        <v>-0.28831744261600079</v>
      </c>
      <c r="G19" s="287">
        <v>2325</v>
      </c>
      <c r="H19" s="286">
        <v>127</v>
      </c>
      <c r="I19" s="286">
        <f t="shared" si="0"/>
        <v>18.30708661417323</v>
      </c>
      <c r="J19" s="286">
        <v>13</v>
      </c>
      <c r="K19" s="286">
        <v>2</v>
      </c>
      <c r="L19" s="287">
        <v>29715.22</v>
      </c>
      <c r="M19" s="287">
        <v>5516</v>
      </c>
      <c r="N19" s="284">
        <v>44582</v>
      </c>
      <c r="O19" s="283" t="s">
        <v>265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 t="s">
        <v>67</v>
      </c>
      <c r="C20" s="288" t="s">
        <v>464</v>
      </c>
      <c r="D20" s="287">
        <v>11944.27</v>
      </c>
      <c r="E20" s="286" t="s">
        <v>30</v>
      </c>
      <c r="F20" s="286" t="s">
        <v>30</v>
      </c>
      <c r="G20" s="287">
        <v>1583</v>
      </c>
      <c r="H20" s="286">
        <v>152</v>
      </c>
      <c r="I20" s="286">
        <f t="shared" si="0"/>
        <v>10.414473684210526</v>
      </c>
      <c r="J20" s="286">
        <v>16</v>
      </c>
      <c r="K20" s="286">
        <v>1</v>
      </c>
      <c r="L20" s="287">
        <v>11944</v>
      </c>
      <c r="M20" s="287">
        <v>1583</v>
      </c>
      <c r="N20" s="284">
        <v>44589</v>
      </c>
      <c r="O20" s="283" t="s">
        <v>33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278"/>
      <c r="AA20" s="8"/>
      <c r="AB20" s="278"/>
      <c r="AE20" s="293"/>
      <c r="AF20" s="331"/>
      <c r="AG20" s="331"/>
      <c r="AH20" s="331"/>
      <c r="AI20" s="331"/>
    </row>
    <row r="21" spans="1:35" ht="25.35" customHeight="1">
      <c r="A21" s="282">
        <v>9</v>
      </c>
      <c r="B21" s="282">
        <v>5</v>
      </c>
      <c r="C21" s="288" t="s">
        <v>452</v>
      </c>
      <c r="D21" s="287">
        <v>10023.5</v>
      </c>
      <c r="E21" s="286">
        <v>16039.78</v>
      </c>
      <c r="F21" s="291">
        <f>(D21-E21)/E21</f>
        <v>-0.37508494505535617</v>
      </c>
      <c r="G21" s="287">
        <v>1393</v>
      </c>
      <c r="H21" s="286">
        <v>102</v>
      </c>
      <c r="I21" s="286">
        <f t="shared" si="0"/>
        <v>13.656862745098039</v>
      </c>
      <c r="J21" s="286">
        <v>9</v>
      </c>
      <c r="K21" s="286">
        <v>3</v>
      </c>
      <c r="L21" s="287">
        <v>65284</v>
      </c>
      <c r="M21" s="287">
        <v>9261</v>
      </c>
      <c r="N21" s="284">
        <v>44575</v>
      </c>
      <c r="O21" s="283" t="s">
        <v>113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95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465</v>
      </c>
      <c r="D22" s="287">
        <v>9237.5</v>
      </c>
      <c r="E22" s="286" t="s">
        <v>30</v>
      </c>
      <c r="F22" s="286" t="s">
        <v>30</v>
      </c>
      <c r="G22" s="287">
        <v>1569</v>
      </c>
      <c r="H22" s="286">
        <v>52</v>
      </c>
      <c r="I22" s="286">
        <f t="shared" si="0"/>
        <v>30.173076923076923</v>
      </c>
      <c r="J22" s="286">
        <v>14</v>
      </c>
      <c r="K22" s="286">
        <v>1</v>
      </c>
      <c r="L22" s="287">
        <v>10892</v>
      </c>
      <c r="M22" s="287">
        <v>1813</v>
      </c>
      <c r="N22" s="284">
        <v>44589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95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148415.95000000001</v>
      </c>
      <c r="E23" s="280">
        <v>177567.16</v>
      </c>
      <c r="F23" s="108">
        <f t="shared" ref="F23" si="1">(D23-E23)/E23</f>
        <v>-0.16417005261558495</v>
      </c>
      <c r="G23" s="280">
        <f t="shared" ref="G23" si="2">SUM(G13:G22)</f>
        <v>23793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367</v>
      </c>
      <c r="D25" s="287">
        <v>7944.29</v>
      </c>
      <c r="E25" s="287">
        <v>8451.66</v>
      </c>
      <c r="F25" s="291">
        <f>(D25-E25)/E25</f>
        <v>-6.0031993714844176E-2</v>
      </c>
      <c r="G25" s="287">
        <v>1191</v>
      </c>
      <c r="H25" s="286">
        <v>59</v>
      </c>
      <c r="I25" s="286">
        <f>G25/H25</f>
        <v>20.1864406779661</v>
      </c>
      <c r="J25" s="286">
        <v>8</v>
      </c>
      <c r="K25" s="286">
        <v>10</v>
      </c>
      <c r="L25" s="287">
        <v>624128</v>
      </c>
      <c r="M25" s="287">
        <v>89914</v>
      </c>
      <c r="N25" s="284">
        <v>44526</v>
      </c>
      <c r="O25" s="283" t="s">
        <v>52</v>
      </c>
      <c r="P25" s="279"/>
      <c r="Q25" s="293"/>
      <c r="R25" s="293"/>
      <c r="S25" s="293"/>
      <c r="T25" s="293"/>
      <c r="U25" s="294"/>
      <c r="V25" s="294"/>
      <c r="W25" s="294"/>
      <c r="X25" s="8"/>
      <c r="Y25" s="295"/>
      <c r="Z25" s="295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456</v>
      </c>
      <c r="D26" s="287">
        <v>5540.97</v>
      </c>
      <c r="E26" s="286">
        <v>7163.6</v>
      </c>
      <c r="F26" s="291">
        <f>(D26-E26)/E26</f>
        <v>-0.22651041375844547</v>
      </c>
      <c r="G26" s="287">
        <v>1119</v>
      </c>
      <c r="H26" s="286">
        <v>100</v>
      </c>
      <c r="I26" s="286">
        <f>G26/H26</f>
        <v>11.19</v>
      </c>
      <c r="J26" s="286">
        <v>14</v>
      </c>
      <c r="K26" s="286">
        <v>2</v>
      </c>
      <c r="L26" s="287">
        <v>12704.57</v>
      </c>
      <c r="M26" s="287">
        <v>2600</v>
      </c>
      <c r="N26" s="284">
        <v>44582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294"/>
      <c r="X26" s="8"/>
      <c r="Y26" s="295"/>
      <c r="Z26" s="295"/>
      <c r="AA26" s="278"/>
      <c r="AB26" s="278"/>
    </row>
    <row r="27" spans="1:35" ht="25.35" customHeight="1">
      <c r="A27" s="282">
        <v>13</v>
      </c>
      <c r="B27" s="282">
        <v>8</v>
      </c>
      <c r="C27" s="288" t="s">
        <v>447</v>
      </c>
      <c r="D27" s="287">
        <v>5445</v>
      </c>
      <c r="E27" s="286">
        <v>9353</v>
      </c>
      <c r="F27" s="291">
        <f>(D27-E27)/E27</f>
        <v>-0.4178338501015717</v>
      </c>
      <c r="G27" s="287">
        <v>891</v>
      </c>
      <c r="H27" s="286" t="s">
        <v>30</v>
      </c>
      <c r="I27" s="286" t="s">
        <v>30</v>
      </c>
      <c r="J27" s="286">
        <v>12</v>
      </c>
      <c r="K27" s="286">
        <v>3</v>
      </c>
      <c r="L27" s="287">
        <v>39049</v>
      </c>
      <c r="M27" s="287">
        <v>6617</v>
      </c>
      <c r="N27" s="284">
        <v>44575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95"/>
      <c r="AA27" s="278"/>
      <c r="AB27" s="278"/>
    </row>
    <row r="28" spans="1:35" ht="25.35" customHeight="1">
      <c r="A28" s="282">
        <v>14</v>
      </c>
      <c r="B28" s="282">
        <v>27</v>
      </c>
      <c r="C28" s="288" t="s">
        <v>481</v>
      </c>
      <c r="D28" s="287">
        <v>3800</v>
      </c>
      <c r="E28" s="287">
        <v>139</v>
      </c>
      <c r="F28" s="291">
        <f>(D28-E28)/E28</f>
        <v>26.338129496402878</v>
      </c>
      <c r="G28" s="287">
        <v>756</v>
      </c>
      <c r="H28" s="286">
        <v>5</v>
      </c>
      <c r="I28" s="286">
        <f>G28/H28</f>
        <v>151.19999999999999</v>
      </c>
      <c r="J28" s="286">
        <v>4</v>
      </c>
      <c r="K28" s="286">
        <v>12</v>
      </c>
      <c r="L28" s="287">
        <v>49950</v>
      </c>
      <c r="M28" s="287">
        <v>8556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4"/>
      <c r="X28" s="8"/>
      <c r="Y28" s="295"/>
      <c r="Z28" s="295"/>
      <c r="AA28" s="278"/>
      <c r="AB28" s="278"/>
    </row>
    <row r="29" spans="1:35" ht="25.35" customHeight="1">
      <c r="A29" s="282">
        <v>15</v>
      </c>
      <c r="B29" s="282">
        <v>13</v>
      </c>
      <c r="C29" s="288" t="s">
        <v>458</v>
      </c>
      <c r="D29" s="287">
        <v>3473</v>
      </c>
      <c r="E29" s="286">
        <v>4555</v>
      </c>
      <c r="F29" s="291">
        <f>(D29-E29)/E29</f>
        <v>-0.23754116355653129</v>
      </c>
      <c r="G29" s="287">
        <v>513</v>
      </c>
      <c r="H29" s="286" t="s">
        <v>30</v>
      </c>
      <c r="I29" s="286" t="s">
        <v>30</v>
      </c>
      <c r="J29" s="286">
        <v>4</v>
      </c>
      <c r="K29" s="286">
        <v>2</v>
      </c>
      <c r="L29" s="287">
        <v>8028</v>
      </c>
      <c r="M29" s="287">
        <v>1261</v>
      </c>
      <c r="N29" s="284">
        <v>44582</v>
      </c>
      <c r="O29" s="283" t="s">
        <v>31</v>
      </c>
      <c r="P29" s="279"/>
      <c r="Q29" s="293"/>
      <c r="R29" s="293"/>
      <c r="S29" s="293"/>
      <c r="T29" s="293"/>
      <c r="U29" s="294"/>
      <c r="V29" s="294"/>
      <c r="W29" s="294"/>
      <c r="X29" s="8"/>
      <c r="Y29" s="295"/>
      <c r="Z29" s="295"/>
      <c r="AA29" s="278"/>
      <c r="AB29" s="278"/>
    </row>
    <row r="30" spans="1:35" ht="25.35" customHeight="1">
      <c r="A30" s="282">
        <v>16</v>
      </c>
      <c r="B30" s="282" t="s">
        <v>40</v>
      </c>
      <c r="C30" s="288" t="s">
        <v>466</v>
      </c>
      <c r="D30" s="287">
        <v>3318.34</v>
      </c>
      <c r="E30" s="286" t="s">
        <v>30</v>
      </c>
      <c r="F30" s="286" t="s">
        <v>30</v>
      </c>
      <c r="G30" s="287">
        <v>406</v>
      </c>
      <c r="H30" s="286">
        <v>8</v>
      </c>
      <c r="I30" s="286">
        <f>G30/H30</f>
        <v>50.75</v>
      </c>
      <c r="J30" s="286">
        <v>8</v>
      </c>
      <c r="K30" s="286">
        <v>0</v>
      </c>
      <c r="L30" s="287">
        <v>3318.34</v>
      </c>
      <c r="M30" s="287">
        <v>406</v>
      </c>
      <c r="N30" s="284" t="s">
        <v>190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294"/>
      <c r="X30" s="278"/>
      <c r="Y30" s="8"/>
      <c r="Z30" s="295"/>
      <c r="AA30" s="295"/>
      <c r="AB30" s="278"/>
    </row>
    <row r="31" spans="1:35" ht="25.35" customHeight="1">
      <c r="A31" s="282">
        <v>17</v>
      </c>
      <c r="B31" s="282">
        <v>12</v>
      </c>
      <c r="C31" s="288" t="s">
        <v>440</v>
      </c>
      <c r="D31" s="287">
        <v>2556.7800000000002</v>
      </c>
      <c r="E31" s="286">
        <v>5508.67</v>
      </c>
      <c r="F31" s="291">
        <f>(D31-E31)/E31</f>
        <v>-0.53586255847600239</v>
      </c>
      <c r="G31" s="287">
        <v>368</v>
      </c>
      <c r="H31" s="286">
        <v>38</v>
      </c>
      <c r="I31" s="286">
        <f>G31/H31</f>
        <v>9.6842105263157894</v>
      </c>
      <c r="J31" s="286">
        <v>5</v>
      </c>
      <c r="K31" s="286">
        <v>4</v>
      </c>
      <c r="L31" s="287">
        <v>41636</v>
      </c>
      <c r="M31" s="287">
        <v>6013</v>
      </c>
      <c r="N31" s="284">
        <v>44568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8"/>
      <c r="Z31" s="295"/>
      <c r="AA31" s="295"/>
      <c r="AB31" s="278"/>
    </row>
    <row r="32" spans="1:35" ht="25.35" customHeight="1">
      <c r="A32" s="282">
        <v>18</v>
      </c>
      <c r="B32" s="282">
        <v>16</v>
      </c>
      <c r="C32" s="288" t="s">
        <v>417</v>
      </c>
      <c r="D32" s="287">
        <v>1930.36</v>
      </c>
      <c r="E32" s="287">
        <v>2228.38</v>
      </c>
      <c r="F32" s="291">
        <f>(D32-E32)/E32</f>
        <v>-0.13373841086349733</v>
      </c>
      <c r="G32" s="287">
        <v>276</v>
      </c>
      <c r="H32" s="286">
        <v>14</v>
      </c>
      <c r="I32" s="286">
        <f>G32/H32</f>
        <v>19.714285714285715</v>
      </c>
      <c r="J32" s="286">
        <v>3</v>
      </c>
      <c r="K32" s="286">
        <v>6</v>
      </c>
      <c r="L32" s="287">
        <v>191439.61</v>
      </c>
      <c r="M32" s="287">
        <v>28304</v>
      </c>
      <c r="N32" s="284">
        <v>44554</v>
      </c>
      <c r="O32" s="283" t="s">
        <v>27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  <c r="AA32" s="8"/>
      <c r="AB32" s="278"/>
    </row>
    <row r="33" spans="1:28" ht="25.35" customHeight="1">
      <c r="A33" s="282">
        <v>19</v>
      </c>
      <c r="B33" s="91">
        <v>14</v>
      </c>
      <c r="C33" s="288" t="s">
        <v>453</v>
      </c>
      <c r="D33" s="287">
        <v>1763</v>
      </c>
      <c r="E33" s="286">
        <v>4225</v>
      </c>
      <c r="F33" s="291">
        <f>(D33-E33)/E33</f>
        <v>-0.58272189349112424</v>
      </c>
      <c r="G33" s="287">
        <v>375</v>
      </c>
      <c r="H33" s="286" t="s">
        <v>30</v>
      </c>
      <c r="I33" s="286" t="s">
        <v>30</v>
      </c>
      <c r="J33" s="286">
        <v>8</v>
      </c>
      <c r="K33" s="286">
        <v>3</v>
      </c>
      <c r="L33" s="287">
        <v>22873</v>
      </c>
      <c r="M33" s="287">
        <v>4840</v>
      </c>
      <c r="N33" s="284">
        <v>44575</v>
      </c>
      <c r="O33" s="283" t="s">
        <v>31</v>
      </c>
      <c r="P33" s="78"/>
      <c r="Q33" s="293"/>
      <c r="R33" s="293"/>
      <c r="S33" s="293"/>
      <c r="T33" s="293"/>
      <c r="U33" s="294"/>
      <c r="V33" s="294"/>
      <c r="W33" s="8"/>
      <c r="X33" s="294"/>
      <c r="Y33" s="295"/>
      <c r="Z33" s="278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428</v>
      </c>
      <c r="D34" s="287">
        <v>1380.65</v>
      </c>
      <c r="E34" s="286">
        <v>2224.4499999999998</v>
      </c>
      <c r="F34" s="291">
        <f>(D34-E34)/E34</f>
        <v>-0.37932972195374126</v>
      </c>
      <c r="G34" s="287">
        <v>196</v>
      </c>
      <c r="H34" s="286">
        <v>11</v>
      </c>
      <c r="I34" s="286">
        <f>G34/H34</f>
        <v>17.818181818181817</v>
      </c>
      <c r="J34" s="286">
        <v>3</v>
      </c>
      <c r="K34" s="286">
        <v>5</v>
      </c>
      <c r="L34" s="287">
        <v>60177</v>
      </c>
      <c r="M34" s="287">
        <v>9166</v>
      </c>
      <c r="N34" s="284">
        <v>44561</v>
      </c>
      <c r="O34" s="283" t="s">
        <v>32</v>
      </c>
      <c r="P34" s="78"/>
      <c r="Q34" s="293"/>
      <c r="R34" s="293"/>
      <c r="S34" s="293"/>
      <c r="T34" s="293"/>
      <c r="U34" s="294"/>
      <c r="V34" s="294"/>
      <c r="W34" s="8"/>
      <c r="X34" s="294"/>
      <c r="Y34" s="295"/>
      <c r="Z34" s="27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185568.34</v>
      </c>
      <c r="E35" s="280">
        <v>210001.70000000004</v>
      </c>
      <c r="F35" s="108">
        <f>(D35-E35)/E35</f>
        <v>-0.11634839146540261</v>
      </c>
      <c r="G35" s="280">
        <f t="shared" ref="G35" si="3">SUM(G23:G34)</f>
        <v>29884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368</v>
      </c>
      <c r="D37" s="287">
        <v>1254.79</v>
      </c>
      <c r="E37" s="287">
        <v>1561.67</v>
      </c>
      <c r="F37" s="291">
        <f>(D37-E37)/E37</f>
        <v>-0.19650758482906125</v>
      </c>
      <c r="G37" s="287">
        <v>240</v>
      </c>
      <c r="H37" s="286">
        <v>8</v>
      </c>
      <c r="I37" s="286">
        <f>G37/H37</f>
        <v>30</v>
      </c>
      <c r="J37" s="286">
        <v>3</v>
      </c>
      <c r="K37" s="286">
        <v>10</v>
      </c>
      <c r="L37" s="287">
        <v>183803</v>
      </c>
      <c r="M37" s="287">
        <v>36743</v>
      </c>
      <c r="N37" s="284">
        <v>44526</v>
      </c>
      <c r="O37" s="283" t="s">
        <v>32</v>
      </c>
      <c r="P37" s="279"/>
      <c r="Q37" s="293"/>
      <c r="R37" s="293"/>
      <c r="S37" s="293"/>
      <c r="T37" s="293"/>
      <c r="U37" s="294"/>
      <c r="V37" s="294"/>
      <c r="W37" s="294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10</v>
      </c>
      <c r="C38" s="288" t="s">
        <v>457</v>
      </c>
      <c r="D38" s="287">
        <v>836.15000000000009</v>
      </c>
      <c r="E38" s="286">
        <v>7462.4800000000005</v>
      </c>
      <c r="F38" s="291">
        <f>(D38-E38)/E38</f>
        <v>-0.88795279853346332</v>
      </c>
      <c r="G38" s="287">
        <v>142</v>
      </c>
      <c r="H38" s="286">
        <v>21</v>
      </c>
      <c r="I38" s="286">
        <f>G38/H38</f>
        <v>6.7619047619047619</v>
      </c>
      <c r="J38" s="286">
        <v>6</v>
      </c>
      <c r="K38" s="286">
        <v>2</v>
      </c>
      <c r="L38" s="287">
        <v>8298.6299999999992</v>
      </c>
      <c r="M38" s="287">
        <v>1273</v>
      </c>
      <c r="N38" s="284">
        <v>44582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82" t="s">
        <v>40</v>
      </c>
      <c r="C39" s="288" t="s">
        <v>467</v>
      </c>
      <c r="D39" s="287">
        <v>756</v>
      </c>
      <c r="E39" s="286" t="s">
        <v>30</v>
      </c>
      <c r="F39" s="286" t="s">
        <v>30</v>
      </c>
      <c r="G39" s="287">
        <v>189</v>
      </c>
      <c r="H39" s="286" t="s">
        <v>30</v>
      </c>
      <c r="I39" s="286" t="s">
        <v>30</v>
      </c>
      <c r="J39" s="286">
        <v>4</v>
      </c>
      <c r="K39" s="286">
        <v>0</v>
      </c>
      <c r="L39" s="287">
        <v>756</v>
      </c>
      <c r="M39" s="287">
        <v>189</v>
      </c>
      <c r="N39" s="284" t="s">
        <v>190</v>
      </c>
      <c r="O39" s="283" t="s">
        <v>31</v>
      </c>
      <c r="P39" s="279"/>
      <c r="Q39" s="293"/>
      <c r="R39" s="293"/>
      <c r="S39" s="293"/>
      <c r="T39" s="293"/>
      <c r="U39" s="294"/>
      <c r="V39" s="294"/>
      <c r="W39" s="8"/>
      <c r="X39" s="278"/>
      <c r="Y39" s="294"/>
      <c r="Z39" s="295"/>
      <c r="AA39" s="295"/>
      <c r="AB39" s="278"/>
    </row>
    <row r="40" spans="1:28" ht="25.35" customHeight="1">
      <c r="A40" s="282">
        <v>24</v>
      </c>
      <c r="B40" s="282">
        <v>20</v>
      </c>
      <c r="C40" s="288" t="s">
        <v>286</v>
      </c>
      <c r="D40" s="287">
        <v>600</v>
      </c>
      <c r="E40" s="287">
        <v>1005</v>
      </c>
      <c r="F40" s="291">
        <f>(D40-E40)/E40</f>
        <v>-0.40298507462686567</v>
      </c>
      <c r="G40" s="287">
        <v>101</v>
      </c>
      <c r="H40" s="286">
        <v>3</v>
      </c>
      <c r="I40" s="286">
        <f t="shared" ref="I40:I46" si="4">G40/H40</f>
        <v>33.666666666666664</v>
      </c>
      <c r="J40" s="286">
        <v>2</v>
      </c>
      <c r="K40" s="286">
        <v>20</v>
      </c>
      <c r="L40" s="287">
        <v>153668</v>
      </c>
      <c r="M40" s="287">
        <v>27166</v>
      </c>
      <c r="N40" s="284">
        <v>44456</v>
      </c>
      <c r="O40" s="283" t="s">
        <v>287</v>
      </c>
      <c r="P40" s="279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90" t="s">
        <v>30</v>
      </c>
      <c r="C41" s="288" t="s">
        <v>469</v>
      </c>
      <c r="D41" s="287">
        <v>432</v>
      </c>
      <c r="E41" s="286" t="s">
        <v>30</v>
      </c>
      <c r="F41" s="286" t="s">
        <v>30</v>
      </c>
      <c r="G41" s="287">
        <v>74</v>
      </c>
      <c r="H41" s="286">
        <v>1</v>
      </c>
      <c r="I41" s="286">
        <f t="shared" si="4"/>
        <v>74</v>
      </c>
      <c r="J41" s="286">
        <v>1</v>
      </c>
      <c r="K41" s="286" t="s">
        <v>30</v>
      </c>
      <c r="L41" s="287">
        <v>5727</v>
      </c>
      <c r="M41" s="287">
        <v>1805</v>
      </c>
      <c r="N41" s="284">
        <v>41957</v>
      </c>
      <c r="O41" s="283" t="s">
        <v>59</v>
      </c>
      <c r="P41" s="279"/>
      <c r="Q41" s="293"/>
      <c r="R41" s="293"/>
      <c r="S41" s="293"/>
      <c r="T41" s="293"/>
      <c r="U41" s="294"/>
      <c r="V41" s="294"/>
      <c r="W41" s="294"/>
      <c r="X41" s="295"/>
      <c r="Y41" s="295"/>
      <c r="Z41" s="8"/>
      <c r="AA41" s="278"/>
      <c r="AB41" s="278"/>
    </row>
    <row r="42" spans="1:28" ht="25.35" customHeight="1">
      <c r="A42" s="282">
        <v>26</v>
      </c>
      <c r="B42" s="290" t="s">
        <v>30</v>
      </c>
      <c r="C42" s="288" t="s">
        <v>444</v>
      </c>
      <c r="D42" s="287">
        <v>381</v>
      </c>
      <c r="E42" s="286" t="s">
        <v>30</v>
      </c>
      <c r="F42" s="286" t="s">
        <v>30</v>
      </c>
      <c r="G42" s="287">
        <v>65</v>
      </c>
      <c r="H42" s="286">
        <v>8</v>
      </c>
      <c r="I42" s="286">
        <f t="shared" si="4"/>
        <v>8.125</v>
      </c>
      <c r="J42" s="286">
        <v>4</v>
      </c>
      <c r="K42" s="286">
        <v>4</v>
      </c>
      <c r="L42" s="287">
        <v>1599.4</v>
      </c>
      <c r="M42" s="287">
        <v>288</v>
      </c>
      <c r="N42" s="284">
        <v>44568</v>
      </c>
      <c r="O42" s="283" t="s">
        <v>56</v>
      </c>
      <c r="P42" s="279"/>
      <c r="Q42" s="293"/>
      <c r="R42" s="293"/>
      <c r="S42" s="293"/>
      <c r="T42" s="293"/>
      <c r="U42" s="293"/>
      <c r="V42" s="294"/>
      <c r="W42" s="294"/>
      <c r="X42" s="278"/>
      <c r="Y42" s="295"/>
      <c r="Z42" s="295"/>
    </row>
    <row r="43" spans="1:28" ht="25.35" customHeight="1">
      <c r="A43" s="282">
        <v>27</v>
      </c>
      <c r="B43" s="282">
        <v>24</v>
      </c>
      <c r="C43" s="288" t="s">
        <v>360</v>
      </c>
      <c r="D43" s="287">
        <v>365</v>
      </c>
      <c r="E43" s="287">
        <v>322</v>
      </c>
      <c r="F43" s="291">
        <f t="shared" ref="F43" si="5">(D43-E43)/E43</f>
        <v>0.13354037267080746</v>
      </c>
      <c r="G43" s="287">
        <v>71</v>
      </c>
      <c r="H43" s="286">
        <v>6</v>
      </c>
      <c r="I43" s="286">
        <f t="shared" si="4"/>
        <v>11.833333333333334</v>
      </c>
      <c r="J43" s="286">
        <v>2</v>
      </c>
      <c r="K43" s="286">
        <v>10</v>
      </c>
      <c r="L43" s="287">
        <v>29391.25</v>
      </c>
      <c r="M43" s="287">
        <v>5209</v>
      </c>
      <c r="N43" s="284">
        <v>44519</v>
      </c>
      <c r="O43" s="283" t="s">
        <v>361</v>
      </c>
      <c r="P43" s="78"/>
      <c r="Q43" s="293"/>
      <c r="R43" s="293"/>
      <c r="S43" s="293"/>
      <c r="T43" s="293"/>
      <c r="U43" s="294"/>
      <c r="V43" s="294"/>
      <c r="W43" s="8"/>
      <c r="X43" s="278"/>
      <c r="Y43" s="294"/>
      <c r="Z43" s="295"/>
      <c r="AA43" s="295"/>
      <c r="AB43" s="278"/>
    </row>
    <row r="44" spans="1:28" ht="25.35" customHeight="1">
      <c r="A44" s="282">
        <v>28</v>
      </c>
      <c r="B44" s="282">
        <v>23</v>
      </c>
      <c r="C44" s="288" t="s">
        <v>390</v>
      </c>
      <c r="D44" s="287">
        <v>324</v>
      </c>
      <c r="E44" s="286">
        <v>438</v>
      </c>
      <c r="F44" s="291">
        <f>(D44-E44)/E44</f>
        <v>-0.26027397260273971</v>
      </c>
      <c r="G44" s="287">
        <v>59</v>
      </c>
      <c r="H44" s="286">
        <v>4</v>
      </c>
      <c r="I44" s="286">
        <f t="shared" si="4"/>
        <v>14.75</v>
      </c>
      <c r="J44" s="286">
        <v>1</v>
      </c>
      <c r="K44" s="286">
        <v>9</v>
      </c>
      <c r="L44" s="287">
        <v>10392</v>
      </c>
      <c r="M44" s="287">
        <v>2140</v>
      </c>
      <c r="N44" s="284">
        <v>44533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8"/>
      <c r="X44" s="278"/>
      <c r="Y44" s="294"/>
      <c r="Z44" s="295"/>
      <c r="AA44" s="295"/>
      <c r="AB44" s="278"/>
    </row>
    <row r="45" spans="1:28" ht="25.35" customHeight="1">
      <c r="A45" s="282">
        <v>29</v>
      </c>
      <c r="B45" s="282">
        <v>22</v>
      </c>
      <c r="C45" s="288" t="s">
        <v>482</v>
      </c>
      <c r="D45" s="287">
        <v>244</v>
      </c>
      <c r="E45" s="286">
        <v>472</v>
      </c>
      <c r="F45" s="291">
        <f>(D45-E45)/E45</f>
        <v>-0.48305084745762711</v>
      </c>
      <c r="G45" s="287">
        <v>38</v>
      </c>
      <c r="H45" s="286">
        <v>4</v>
      </c>
      <c r="I45" s="286">
        <f t="shared" si="4"/>
        <v>9.5</v>
      </c>
      <c r="J45" s="286">
        <v>1</v>
      </c>
      <c r="K45" s="286">
        <v>5</v>
      </c>
      <c r="L45" s="287">
        <v>7447</v>
      </c>
      <c r="M45" s="287">
        <v>1403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8"/>
      <c r="AA45" s="294"/>
      <c r="AB45" s="278"/>
    </row>
    <row r="46" spans="1:28" ht="25.35" customHeight="1">
      <c r="A46" s="282">
        <v>30</v>
      </c>
      <c r="B46" s="290" t="s">
        <v>30</v>
      </c>
      <c r="C46" s="288" t="s">
        <v>468</v>
      </c>
      <c r="D46" s="287">
        <v>173</v>
      </c>
      <c r="E46" s="286" t="s">
        <v>30</v>
      </c>
      <c r="F46" s="286" t="s">
        <v>30</v>
      </c>
      <c r="G46" s="287">
        <v>38</v>
      </c>
      <c r="H46" s="286">
        <v>2</v>
      </c>
      <c r="I46" s="286">
        <f t="shared" si="4"/>
        <v>19</v>
      </c>
      <c r="J46" s="286">
        <v>2</v>
      </c>
      <c r="K46" s="286" t="s">
        <v>30</v>
      </c>
      <c r="L46" s="287">
        <v>9523</v>
      </c>
      <c r="M46" s="287">
        <v>1721</v>
      </c>
      <c r="N46" s="284">
        <v>44484</v>
      </c>
      <c r="O46" s="283" t="s">
        <v>59</v>
      </c>
      <c r="P46" s="279"/>
      <c r="Q46" s="293"/>
      <c r="R46" s="293"/>
      <c r="S46" s="293"/>
      <c r="T46" s="293"/>
      <c r="U46" s="293"/>
      <c r="V46" s="293"/>
      <c r="W46" s="293"/>
      <c r="X46" s="293"/>
      <c r="Y46" s="294"/>
      <c r="Z46" s="295"/>
      <c r="AA46" s="295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190934.28</v>
      </c>
      <c r="E47" s="280">
        <v>213073.80000000005</v>
      </c>
      <c r="F47" s="108">
        <f>(D47-E47)/E47</f>
        <v>-0.10390540742221729</v>
      </c>
      <c r="G47" s="280">
        <f>SUM(G35:G46)</f>
        <v>30901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443</v>
      </c>
      <c r="D49" s="287">
        <v>90</v>
      </c>
      <c r="E49" s="286">
        <v>114</v>
      </c>
      <c r="F49" s="291">
        <f>(D49-E49)/E49</f>
        <v>-0.21052631578947367</v>
      </c>
      <c r="G49" s="287">
        <v>24</v>
      </c>
      <c r="H49" s="286">
        <v>1</v>
      </c>
      <c r="I49" s="286">
        <f>G49/H49</f>
        <v>24</v>
      </c>
      <c r="J49" s="286">
        <v>1</v>
      </c>
      <c r="K49" s="286">
        <v>3</v>
      </c>
      <c r="L49" s="287">
        <v>2862</v>
      </c>
      <c r="M49" s="287">
        <v>582</v>
      </c>
      <c r="N49" s="284">
        <v>44568</v>
      </c>
      <c r="O49" s="283" t="s">
        <v>59</v>
      </c>
      <c r="P49" s="279"/>
      <c r="Q49" s="293"/>
      <c r="R49" s="293"/>
      <c r="S49" s="293"/>
      <c r="T49" s="295"/>
      <c r="U49" s="295"/>
      <c r="V49" s="294"/>
      <c r="W49" s="295"/>
      <c r="X49" s="294"/>
      <c r="Y49" s="278"/>
      <c r="Z49" s="295"/>
      <c r="AA49" s="8"/>
      <c r="AB49" s="278"/>
    </row>
    <row r="50" spans="1:28" ht="25.35" customHeight="1">
      <c r="A50" s="282">
        <v>32</v>
      </c>
      <c r="B50" s="282">
        <v>25</v>
      </c>
      <c r="C50" s="288" t="s">
        <v>389</v>
      </c>
      <c r="D50" s="287">
        <v>74</v>
      </c>
      <c r="E50" s="287">
        <v>216.1</v>
      </c>
      <c r="F50" s="291">
        <f>(D50-E50)/E50</f>
        <v>-0.65756594169366034</v>
      </c>
      <c r="G50" s="287">
        <v>12</v>
      </c>
      <c r="H50" s="286">
        <v>1</v>
      </c>
      <c r="I50" s="286">
        <f>G50/H50</f>
        <v>12</v>
      </c>
      <c r="J50" s="286">
        <v>1</v>
      </c>
      <c r="K50" s="286">
        <v>9</v>
      </c>
      <c r="L50" s="287">
        <v>10478.41</v>
      </c>
      <c r="M50" s="287">
        <v>1871</v>
      </c>
      <c r="N50" s="284">
        <v>44533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78"/>
      <c r="X50" s="295"/>
      <c r="Y50" s="295"/>
      <c r="Z50" s="294"/>
      <c r="AA50" s="8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191098.28</v>
      </c>
      <c r="E51" s="280">
        <v>213124.80000000005</v>
      </c>
      <c r="F51" s="108">
        <f>(D51-E51)/E51</f>
        <v>-0.10335033745486233</v>
      </c>
      <c r="G51" s="280">
        <f>SUM(G47:G50)</f>
        <v>30937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6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4.85546875" style="277" customWidth="1"/>
    <col min="26" max="26" width="12.5703125" style="277" bestFit="1" customWidth="1"/>
    <col min="27" max="27" width="12" style="277" bestFit="1" customWidth="1"/>
    <col min="28" max="16384" width="8.85546875" style="277"/>
  </cols>
  <sheetData>
    <row r="1" spans="1:28" ht="19.5" customHeight="1">
      <c r="E1" s="235" t="s">
        <v>461</v>
      </c>
      <c r="F1" s="235"/>
      <c r="G1" s="235"/>
      <c r="H1" s="235"/>
      <c r="I1" s="235"/>
    </row>
    <row r="2" spans="1:28" ht="19.5" customHeight="1">
      <c r="E2" s="235" t="s">
        <v>462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8">
      <c r="A6" s="393"/>
      <c r="B6" s="393"/>
      <c r="C6" s="390"/>
      <c r="D6" s="237" t="s">
        <v>459</v>
      </c>
      <c r="E6" s="237" t="s">
        <v>448</v>
      </c>
      <c r="F6" s="390"/>
      <c r="G6" s="390" t="s">
        <v>459</v>
      </c>
      <c r="H6" s="390"/>
      <c r="I6" s="390"/>
      <c r="J6" s="390"/>
      <c r="K6" s="390"/>
      <c r="L6" s="390"/>
      <c r="M6" s="390"/>
      <c r="N6" s="390"/>
      <c r="O6" s="390"/>
    </row>
    <row r="7" spans="1:28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8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</row>
    <row r="9" spans="1:28" ht="15" customHeight="1">
      <c r="A9" s="392"/>
      <c r="B9" s="392"/>
      <c r="C9" s="389" t="s">
        <v>13</v>
      </c>
      <c r="D9" s="324"/>
      <c r="E9" s="324"/>
      <c r="F9" s="389" t="s">
        <v>15</v>
      </c>
      <c r="G9" s="324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</row>
    <row r="10" spans="1:28">
      <c r="A10" s="393"/>
      <c r="B10" s="393"/>
      <c r="C10" s="390"/>
      <c r="D10" s="325" t="s">
        <v>460</v>
      </c>
      <c r="E10" s="325" t="s">
        <v>449</v>
      </c>
      <c r="F10" s="390"/>
      <c r="G10" s="325" t="s">
        <v>460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</row>
    <row r="11" spans="1:28">
      <c r="A11" s="393"/>
      <c r="B11" s="393"/>
      <c r="C11" s="390"/>
      <c r="D11" s="325" t="s">
        <v>14</v>
      </c>
      <c r="E11" s="237" t="s">
        <v>14</v>
      </c>
      <c r="F11" s="390"/>
      <c r="G11" s="325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279"/>
      <c r="T11" s="279"/>
      <c r="U11" s="278"/>
    </row>
    <row r="12" spans="1:28" ht="15.6" customHeight="1" thickBot="1">
      <c r="A12" s="393"/>
      <c r="B12" s="394"/>
      <c r="C12" s="391"/>
      <c r="D12" s="326"/>
      <c r="E12" s="238" t="s">
        <v>2</v>
      </c>
      <c r="F12" s="391"/>
      <c r="G12" s="326" t="s">
        <v>17</v>
      </c>
      <c r="H12" s="263"/>
      <c r="I12" s="391"/>
      <c r="J12" s="263"/>
      <c r="K12" s="263"/>
      <c r="L12" s="263"/>
      <c r="M12" s="263"/>
      <c r="N12" s="263"/>
      <c r="O12" s="391"/>
      <c r="R12" s="279"/>
      <c r="T12" s="279"/>
      <c r="U12" s="278"/>
      <c r="V12" s="278"/>
      <c r="W12" s="278"/>
      <c r="X12" s="278"/>
      <c r="Y12" s="33"/>
      <c r="Z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44453.360000000008</v>
      </c>
      <c r="E13" s="286">
        <v>93771.98</v>
      </c>
      <c r="F13" s="291">
        <f>(D13-E13)/E13</f>
        <v>-0.52594197115172348</v>
      </c>
      <c r="G13" s="287">
        <v>5973</v>
      </c>
      <c r="H13" s="286">
        <v>236</v>
      </c>
      <c r="I13" s="286">
        <f t="shared" ref="I13:I19" si="0">G13/H13</f>
        <v>25.309322033898304</v>
      </c>
      <c r="J13" s="286">
        <v>14</v>
      </c>
      <c r="K13" s="286">
        <v>4</v>
      </c>
      <c r="L13" s="287">
        <v>526874.02</v>
      </c>
      <c r="M13" s="287">
        <v>73890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24842.05</v>
      </c>
      <c r="E14" s="287">
        <v>46779.57</v>
      </c>
      <c r="F14" s="291">
        <f>(D14-E14)/E14</f>
        <v>-0.46895514430765395</v>
      </c>
      <c r="G14" s="287">
        <v>3722</v>
      </c>
      <c r="H14" s="286">
        <v>155</v>
      </c>
      <c r="I14" s="286">
        <f t="shared" si="0"/>
        <v>24.012903225806451</v>
      </c>
      <c r="J14" s="286">
        <v>8</v>
      </c>
      <c r="K14" s="286">
        <v>6</v>
      </c>
      <c r="L14" s="287">
        <v>743167.19</v>
      </c>
      <c r="M14" s="287">
        <v>107638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8" ht="25.35" customHeight="1">
      <c r="A15" s="282">
        <v>3</v>
      </c>
      <c r="B15" s="282" t="s">
        <v>67</v>
      </c>
      <c r="C15" s="288" t="s">
        <v>454</v>
      </c>
      <c r="D15" s="287">
        <v>21200.97</v>
      </c>
      <c r="E15" s="286" t="s">
        <v>30</v>
      </c>
      <c r="F15" s="286" t="s">
        <v>30</v>
      </c>
      <c r="G15" s="287">
        <v>3386</v>
      </c>
      <c r="H15" s="286">
        <v>167</v>
      </c>
      <c r="I15" s="286">
        <f t="shared" si="0"/>
        <v>20.275449101796408</v>
      </c>
      <c r="J15" s="286">
        <v>18</v>
      </c>
      <c r="K15" s="286">
        <v>1</v>
      </c>
      <c r="L15" s="287">
        <v>21389</v>
      </c>
      <c r="M15" s="287">
        <v>3414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455</v>
      </c>
      <c r="D16" s="287">
        <v>17360.240000000002</v>
      </c>
      <c r="E16" s="286" t="s">
        <v>30</v>
      </c>
      <c r="F16" s="286" t="s">
        <v>30</v>
      </c>
      <c r="G16" s="287">
        <v>3191</v>
      </c>
      <c r="H16" s="286">
        <v>190</v>
      </c>
      <c r="I16" s="286">
        <f t="shared" si="0"/>
        <v>16.794736842105262</v>
      </c>
      <c r="J16" s="286">
        <v>15</v>
      </c>
      <c r="K16" s="286">
        <v>1</v>
      </c>
      <c r="L16" s="287">
        <v>17360.240000000002</v>
      </c>
      <c r="M16" s="287">
        <v>3191</v>
      </c>
      <c r="N16" s="284">
        <v>44582</v>
      </c>
      <c r="O16" s="283" t="s">
        <v>265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452</v>
      </c>
      <c r="D17" s="287">
        <v>16039.78</v>
      </c>
      <c r="E17" s="286">
        <v>39221.19</v>
      </c>
      <c r="F17" s="291">
        <f>(D17-E17)/E17</f>
        <v>-0.59104300506945362</v>
      </c>
      <c r="G17" s="287">
        <v>2326</v>
      </c>
      <c r="H17" s="286">
        <v>179</v>
      </c>
      <c r="I17" s="286">
        <f t="shared" si="0"/>
        <v>12.994413407821229</v>
      </c>
      <c r="J17" s="286">
        <v>10</v>
      </c>
      <c r="K17" s="286">
        <v>2</v>
      </c>
      <c r="L17" s="287">
        <v>55261</v>
      </c>
      <c r="M17" s="287">
        <v>7868</v>
      </c>
      <c r="N17" s="284">
        <v>44575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427</v>
      </c>
      <c r="D18" s="287">
        <v>15322.66</v>
      </c>
      <c r="E18" s="286">
        <v>41511.089999999997</v>
      </c>
      <c r="F18" s="291">
        <f>(D18-E18)/E18</f>
        <v>-0.63087791720236686</v>
      </c>
      <c r="G18" s="287">
        <v>2917</v>
      </c>
      <c r="H18" s="286">
        <v>179</v>
      </c>
      <c r="I18" s="286">
        <f t="shared" si="0"/>
        <v>16.296089385474861</v>
      </c>
      <c r="J18" s="286">
        <v>14</v>
      </c>
      <c r="K18" s="286">
        <v>3</v>
      </c>
      <c r="L18" s="287">
        <v>129152</v>
      </c>
      <c r="M18" s="287">
        <v>25329</v>
      </c>
      <c r="N18" s="284">
        <v>44568</v>
      </c>
      <c r="O18" s="283" t="s">
        <v>113</v>
      </c>
      <c r="P18" s="279"/>
      <c r="Q18" s="293"/>
      <c r="R18" s="293"/>
      <c r="S18" s="293"/>
      <c r="T18" s="293"/>
      <c r="U18" s="294"/>
      <c r="V18" s="294"/>
      <c r="W18" s="294"/>
      <c r="X18" s="8"/>
      <c r="Y18" s="295"/>
      <c r="Z18" s="278"/>
      <c r="AA18" s="295"/>
      <c r="AB18" s="278"/>
    </row>
    <row r="19" spans="1:28" ht="25.35" customHeight="1">
      <c r="A19" s="282">
        <v>7</v>
      </c>
      <c r="B19" s="282">
        <v>5</v>
      </c>
      <c r="C19" s="288" t="s">
        <v>411</v>
      </c>
      <c r="D19" s="287">
        <v>13080.96</v>
      </c>
      <c r="E19" s="287">
        <v>26107.37</v>
      </c>
      <c r="F19" s="291">
        <f>(D19-E19)/E19</f>
        <v>-0.49895527584739485</v>
      </c>
      <c r="G19" s="287">
        <v>2491</v>
      </c>
      <c r="H19" s="286">
        <v>128</v>
      </c>
      <c r="I19" s="286">
        <f t="shared" si="0"/>
        <v>19.4609375</v>
      </c>
      <c r="J19" s="286">
        <v>9</v>
      </c>
      <c r="K19" s="286">
        <v>5</v>
      </c>
      <c r="L19" s="287">
        <v>277090</v>
      </c>
      <c r="M19" s="287">
        <v>56537</v>
      </c>
      <c r="N19" s="284">
        <v>44554</v>
      </c>
      <c r="O19" s="283" t="s">
        <v>52</v>
      </c>
      <c r="P19" s="279"/>
      <c r="Q19" s="293"/>
      <c r="R19" s="293"/>
      <c r="S19" s="293"/>
      <c r="T19" s="293"/>
      <c r="U19" s="294"/>
      <c r="V19" s="294"/>
      <c r="W19" s="294"/>
      <c r="X19" s="8"/>
      <c r="Y19" s="295"/>
      <c r="Z19" s="278"/>
      <c r="AA19" s="295"/>
      <c r="AB19" s="278"/>
    </row>
    <row r="20" spans="1:28" ht="25.35" customHeight="1">
      <c r="A20" s="282">
        <v>8</v>
      </c>
      <c r="B20" s="282">
        <v>7</v>
      </c>
      <c r="C20" s="288" t="s">
        <v>447</v>
      </c>
      <c r="D20" s="287">
        <v>9353</v>
      </c>
      <c r="E20" s="286">
        <v>18725</v>
      </c>
      <c r="F20" s="291">
        <f>(D20-E20)/E20</f>
        <v>-0.50050734312416556</v>
      </c>
      <c r="G20" s="287">
        <v>1712</v>
      </c>
      <c r="H20" s="286" t="s">
        <v>30</v>
      </c>
      <c r="I20" s="286" t="s">
        <v>30</v>
      </c>
      <c r="J20" s="286">
        <v>18</v>
      </c>
      <c r="K20" s="286">
        <v>2</v>
      </c>
      <c r="L20" s="287">
        <v>33604</v>
      </c>
      <c r="M20" s="287">
        <v>5726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4"/>
      <c r="X20" s="8"/>
      <c r="Y20" s="295"/>
      <c r="Z20" s="278"/>
      <c r="AA20" s="295"/>
      <c r="AB20" s="278"/>
    </row>
    <row r="21" spans="1:28" ht="25.35" customHeight="1">
      <c r="A21" s="282">
        <v>9</v>
      </c>
      <c r="B21" s="282">
        <v>6</v>
      </c>
      <c r="C21" s="288" t="s">
        <v>367</v>
      </c>
      <c r="D21" s="287">
        <v>8451.66</v>
      </c>
      <c r="E21" s="287">
        <v>18798.52</v>
      </c>
      <c r="F21" s="291">
        <f>(D21-E21)/E21</f>
        <v>-0.5504082236261153</v>
      </c>
      <c r="G21" s="287">
        <v>1261</v>
      </c>
      <c r="H21" s="286">
        <v>48</v>
      </c>
      <c r="I21" s="286">
        <f>G21/H21</f>
        <v>26.270833333333332</v>
      </c>
      <c r="J21" s="286">
        <v>9</v>
      </c>
      <c r="K21" s="286">
        <v>9</v>
      </c>
      <c r="L21" s="287">
        <v>616184</v>
      </c>
      <c r="M21" s="287">
        <v>88723</v>
      </c>
      <c r="N21" s="284">
        <v>44526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457</v>
      </c>
      <c r="D22" s="287">
        <v>7462.4800000000005</v>
      </c>
      <c r="E22" s="286" t="s">
        <v>30</v>
      </c>
      <c r="F22" s="286" t="s">
        <v>30</v>
      </c>
      <c r="G22" s="287">
        <v>1131</v>
      </c>
      <c r="H22" s="286">
        <v>106</v>
      </c>
      <c r="I22" s="286">
        <f>G22/H22</f>
        <v>10.669811320754716</v>
      </c>
      <c r="J22" s="286">
        <v>17</v>
      </c>
      <c r="K22" s="286">
        <v>1</v>
      </c>
      <c r="L22" s="287">
        <v>7462.48</v>
      </c>
      <c r="M22" s="287">
        <v>1131</v>
      </c>
      <c r="N22" s="284">
        <v>44582</v>
      </c>
      <c r="O22" s="283" t="s">
        <v>43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7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177567.16</v>
      </c>
      <c r="E23" s="280">
        <v>325142.12999999995</v>
      </c>
      <c r="F23" s="108">
        <f t="shared" ref="F23" si="1">(D23-E23)/E23</f>
        <v>-0.45387833929734039</v>
      </c>
      <c r="G23" s="280">
        <f t="shared" ref="G23" si="2">SUM(G13:G22)</f>
        <v>28110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28" ht="25.35" customHeight="1">
      <c r="A25" s="282">
        <v>11</v>
      </c>
      <c r="B25" s="282" t="s">
        <v>67</v>
      </c>
      <c r="C25" s="288" t="s">
        <v>456</v>
      </c>
      <c r="D25" s="287">
        <v>7163.6</v>
      </c>
      <c r="E25" s="286" t="s">
        <v>30</v>
      </c>
      <c r="F25" s="286" t="s">
        <v>30</v>
      </c>
      <c r="G25" s="287">
        <v>1481</v>
      </c>
      <c r="H25" s="286">
        <v>192</v>
      </c>
      <c r="I25" s="286">
        <f>G25/H25</f>
        <v>7.713541666666667</v>
      </c>
      <c r="J25" s="286">
        <v>16</v>
      </c>
      <c r="K25" s="286">
        <v>1</v>
      </c>
      <c r="L25" s="287">
        <v>7163.6</v>
      </c>
      <c r="M25" s="287">
        <v>1481</v>
      </c>
      <c r="N25" s="284">
        <v>44582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94"/>
      <c r="X25" s="278"/>
      <c r="Y25" s="8"/>
      <c r="Z25" s="295"/>
      <c r="AA25" s="295"/>
      <c r="AB25" s="278"/>
    </row>
    <row r="26" spans="1:28" ht="25.35" customHeight="1">
      <c r="A26" s="282">
        <v>12</v>
      </c>
      <c r="B26" s="282">
        <v>9</v>
      </c>
      <c r="C26" s="288" t="s">
        <v>440</v>
      </c>
      <c r="D26" s="287">
        <v>5508.67</v>
      </c>
      <c r="E26" s="286">
        <v>12793.18</v>
      </c>
      <c r="F26" s="291">
        <f>(D26-E26)/E26</f>
        <v>-0.56940573024064389</v>
      </c>
      <c r="G26" s="287">
        <v>822</v>
      </c>
      <c r="H26" s="286">
        <v>37</v>
      </c>
      <c r="I26" s="286">
        <f>G26/H26</f>
        <v>22.216216216216218</v>
      </c>
      <c r="J26" s="286">
        <v>6</v>
      </c>
      <c r="K26" s="286">
        <v>3</v>
      </c>
      <c r="L26" s="287">
        <v>39080</v>
      </c>
      <c r="M26" s="287">
        <v>5645</v>
      </c>
      <c r="N26" s="284">
        <v>44568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8"/>
      <c r="Z26" s="295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458</v>
      </c>
      <c r="D27" s="287">
        <v>4555</v>
      </c>
      <c r="E27" s="286" t="s">
        <v>30</v>
      </c>
      <c r="F27" s="286" t="s">
        <v>30</v>
      </c>
      <c r="G27" s="287">
        <v>748</v>
      </c>
      <c r="H27" s="286" t="s">
        <v>30</v>
      </c>
      <c r="I27" s="286" t="s">
        <v>30</v>
      </c>
      <c r="J27" s="286">
        <v>6</v>
      </c>
      <c r="K27" s="286">
        <v>1</v>
      </c>
      <c r="L27" s="287">
        <v>4555</v>
      </c>
      <c r="M27" s="287">
        <v>748</v>
      </c>
      <c r="N27" s="284">
        <v>44582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78"/>
      <c r="X27" s="295"/>
      <c r="Y27" s="295"/>
      <c r="Z27" s="8"/>
      <c r="AA27" s="294"/>
      <c r="AB27" s="278"/>
    </row>
    <row r="28" spans="1:28" ht="25.35" customHeight="1">
      <c r="A28" s="282">
        <v>14</v>
      </c>
      <c r="B28" s="282">
        <v>8</v>
      </c>
      <c r="C28" s="288" t="s">
        <v>453</v>
      </c>
      <c r="D28" s="287">
        <v>4225</v>
      </c>
      <c r="E28" s="286">
        <v>16885</v>
      </c>
      <c r="F28" s="291">
        <f t="shared" ref="F28:F35" si="3">(D28-E28)/E28</f>
        <v>-0.74977790938702993</v>
      </c>
      <c r="G28" s="287">
        <v>904</v>
      </c>
      <c r="H28" s="286" t="s">
        <v>30</v>
      </c>
      <c r="I28" s="286" t="s">
        <v>30</v>
      </c>
      <c r="J28" s="286">
        <v>15</v>
      </c>
      <c r="K28" s="286">
        <v>2</v>
      </c>
      <c r="L28" s="287">
        <v>21110</v>
      </c>
      <c r="M28" s="287">
        <v>4465</v>
      </c>
      <c r="N28" s="284">
        <v>44575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294"/>
      <c r="X28" s="278"/>
      <c r="Y28" s="294"/>
      <c r="Z28" s="295"/>
      <c r="AA28" s="295"/>
      <c r="AB28" s="278"/>
    </row>
    <row r="29" spans="1:28" ht="25.35" customHeight="1">
      <c r="A29" s="282">
        <v>15</v>
      </c>
      <c r="B29" s="282">
        <v>10</v>
      </c>
      <c r="C29" s="288" t="s">
        <v>446</v>
      </c>
      <c r="D29" s="287">
        <v>2308.27</v>
      </c>
      <c r="E29" s="286">
        <v>10549.23</v>
      </c>
      <c r="F29" s="291">
        <f t="shared" si="3"/>
        <v>-0.78119066510067559</v>
      </c>
      <c r="G29" s="287">
        <v>344</v>
      </c>
      <c r="H29" s="286">
        <v>44</v>
      </c>
      <c r="I29" s="286">
        <f t="shared" ref="I29:I34" si="4">G29/H29</f>
        <v>7.8181818181818183</v>
      </c>
      <c r="J29" s="286">
        <v>7</v>
      </c>
      <c r="K29" s="286">
        <v>2</v>
      </c>
      <c r="L29" s="287">
        <v>13514.2</v>
      </c>
      <c r="M29" s="287">
        <v>2092</v>
      </c>
      <c r="N29" s="284">
        <v>44575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4"/>
      <c r="Z29" s="295"/>
      <c r="AA29" s="295"/>
      <c r="AB29" s="278"/>
    </row>
    <row r="30" spans="1:28" ht="25.35" customHeight="1">
      <c r="A30" s="282">
        <v>16</v>
      </c>
      <c r="B30" s="282">
        <v>12</v>
      </c>
      <c r="C30" s="288" t="s">
        <v>417</v>
      </c>
      <c r="D30" s="287">
        <v>2228.38</v>
      </c>
      <c r="E30" s="287">
        <v>7303.6</v>
      </c>
      <c r="F30" s="291">
        <f t="shared" si="3"/>
        <v>-0.69489292951421222</v>
      </c>
      <c r="G30" s="287">
        <v>321</v>
      </c>
      <c r="H30" s="286">
        <v>13</v>
      </c>
      <c r="I30" s="286">
        <f t="shared" si="4"/>
        <v>24.692307692307693</v>
      </c>
      <c r="J30" s="286">
        <v>3</v>
      </c>
      <c r="K30" s="286">
        <v>5</v>
      </c>
      <c r="L30" s="287">
        <v>189509.26</v>
      </c>
      <c r="M30" s="287">
        <v>28028</v>
      </c>
      <c r="N30" s="284">
        <v>44554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8"/>
      <c r="X30" s="278"/>
      <c r="Y30" s="294"/>
      <c r="Z30" s="295"/>
      <c r="AA30" s="295"/>
      <c r="AB30" s="278"/>
    </row>
    <row r="31" spans="1:28" ht="25.35" customHeight="1">
      <c r="A31" s="282">
        <v>17</v>
      </c>
      <c r="B31" s="282">
        <v>11</v>
      </c>
      <c r="C31" s="288" t="s">
        <v>428</v>
      </c>
      <c r="D31" s="287">
        <v>2224.4499999999998</v>
      </c>
      <c r="E31" s="286">
        <v>8008.15</v>
      </c>
      <c r="F31" s="291">
        <f t="shared" si="3"/>
        <v>-0.7222267315172668</v>
      </c>
      <c r="G31" s="287">
        <v>351</v>
      </c>
      <c r="H31" s="286">
        <v>17</v>
      </c>
      <c r="I31" s="286">
        <f t="shared" si="4"/>
        <v>20.647058823529413</v>
      </c>
      <c r="J31" s="286">
        <v>2</v>
      </c>
      <c r="K31" s="286">
        <v>4</v>
      </c>
      <c r="L31" s="287">
        <v>58797</v>
      </c>
      <c r="M31" s="287">
        <v>8970</v>
      </c>
      <c r="N31" s="284">
        <v>44561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8"/>
      <c r="X31" s="278"/>
      <c r="Y31" s="294"/>
      <c r="Z31" s="295"/>
      <c r="AA31" s="295"/>
      <c r="AB31" s="278"/>
    </row>
    <row r="32" spans="1:28" ht="25.35" customHeight="1">
      <c r="A32" s="282">
        <v>18</v>
      </c>
      <c r="B32" s="282" t="s">
        <v>40</v>
      </c>
      <c r="C32" s="288" t="s">
        <v>465</v>
      </c>
      <c r="D32" s="287">
        <v>1654.5</v>
      </c>
      <c r="E32" s="286" t="s">
        <v>30</v>
      </c>
      <c r="F32" s="286" t="s">
        <v>30</v>
      </c>
      <c r="G32" s="287">
        <v>244</v>
      </c>
      <c r="H32" s="286">
        <v>4</v>
      </c>
      <c r="I32" s="286">
        <f t="shared" si="4"/>
        <v>61</v>
      </c>
      <c r="J32" s="286">
        <v>4</v>
      </c>
      <c r="K32" s="286">
        <v>0</v>
      </c>
      <c r="L32" s="287">
        <v>1654.5</v>
      </c>
      <c r="M32" s="287">
        <v>244</v>
      </c>
      <c r="N32" s="284" t="s">
        <v>190</v>
      </c>
      <c r="O32" s="283" t="s">
        <v>59</v>
      </c>
      <c r="P32" s="279"/>
      <c r="Q32" s="293"/>
      <c r="R32" s="293"/>
      <c r="S32" s="293"/>
      <c r="T32" s="293"/>
      <c r="U32" s="294"/>
      <c r="V32" s="294"/>
      <c r="W32" s="8"/>
      <c r="X32" s="278"/>
      <c r="Y32" s="294"/>
      <c r="Z32" s="295"/>
      <c r="AA32" s="295"/>
      <c r="AB32" s="278"/>
    </row>
    <row r="33" spans="1:28" ht="25.35" customHeight="1">
      <c r="A33" s="282">
        <v>19</v>
      </c>
      <c r="B33" s="282">
        <v>14</v>
      </c>
      <c r="C33" s="288" t="s">
        <v>368</v>
      </c>
      <c r="D33" s="287">
        <v>1561.67</v>
      </c>
      <c r="E33" s="287">
        <v>2092.62</v>
      </c>
      <c r="F33" s="291">
        <f t="shared" si="3"/>
        <v>-0.25372499546023636</v>
      </c>
      <c r="G33" s="287">
        <v>298</v>
      </c>
      <c r="H33" s="286">
        <v>10</v>
      </c>
      <c r="I33" s="286">
        <f t="shared" si="4"/>
        <v>29.8</v>
      </c>
      <c r="J33" s="286">
        <v>2</v>
      </c>
      <c r="K33" s="286">
        <v>9</v>
      </c>
      <c r="L33" s="287">
        <v>182548</v>
      </c>
      <c r="M33" s="287">
        <v>36503</v>
      </c>
      <c r="N33" s="284">
        <v>44526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8"/>
      <c r="X33" s="278"/>
      <c r="Y33" s="294"/>
      <c r="Z33" s="295"/>
      <c r="AA33" s="295"/>
      <c r="AB33" s="278"/>
    </row>
    <row r="34" spans="1:28" ht="25.35" customHeight="1">
      <c r="A34" s="282">
        <v>20</v>
      </c>
      <c r="B34" s="282">
        <v>15</v>
      </c>
      <c r="C34" s="288" t="s">
        <v>286</v>
      </c>
      <c r="D34" s="287">
        <v>1005</v>
      </c>
      <c r="E34" s="287">
        <v>1394.5</v>
      </c>
      <c r="F34" s="291">
        <f t="shared" si="3"/>
        <v>-0.27931158121190391</v>
      </c>
      <c r="G34" s="287">
        <v>159</v>
      </c>
      <c r="H34" s="286">
        <v>6</v>
      </c>
      <c r="I34" s="286">
        <f t="shared" si="4"/>
        <v>26.5</v>
      </c>
      <c r="J34" s="286">
        <v>3</v>
      </c>
      <c r="K34" s="286">
        <v>19</v>
      </c>
      <c r="L34" s="287">
        <v>152748</v>
      </c>
      <c r="M34" s="287">
        <v>27001</v>
      </c>
      <c r="N34" s="284">
        <v>44456</v>
      </c>
      <c r="O34" s="283" t="s">
        <v>287</v>
      </c>
      <c r="P34" s="279"/>
      <c r="Q34" s="293"/>
      <c r="R34" s="293"/>
      <c r="S34" s="293"/>
      <c r="T34" s="293"/>
      <c r="U34" s="293"/>
      <c r="V34" s="294"/>
      <c r="W34" s="294"/>
      <c r="X34" s="278"/>
      <c r="Y34" s="295"/>
      <c r="AA34" s="295"/>
    </row>
    <row r="35" spans="1:28" ht="25.15" customHeight="1">
      <c r="A35" s="248"/>
      <c r="B35" s="248"/>
      <c r="C35" s="266" t="s">
        <v>85</v>
      </c>
      <c r="D35" s="280">
        <f>SUM(D23:D34)</f>
        <v>210001.70000000004</v>
      </c>
      <c r="E35" s="280">
        <v>353960.76999999996</v>
      </c>
      <c r="F35" s="108">
        <f t="shared" si="3"/>
        <v>-0.40670911072998267</v>
      </c>
      <c r="G35" s="280">
        <f>SUM(G23:G34)</f>
        <v>33782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13</v>
      </c>
      <c r="C37" s="288" t="s">
        <v>431</v>
      </c>
      <c r="D37" s="287">
        <v>994.5</v>
      </c>
      <c r="E37" s="286">
        <v>6774.84</v>
      </c>
      <c r="F37" s="291">
        <f>(D37-E37)/E37</f>
        <v>-0.85320686540198731</v>
      </c>
      <c r="G37" s="287">
        <v>194</v>
      </c>
      <c r="H37" s="286">
        <v>22</v>
      </c>
      <c r="I37" s="286">
        <f>G37/H37</f>
        <v>8.8181818181818183</v>
      </c>
      <c r="J37" s="286">
        <v>8</v>
      </c>
      <c r="K37" s="286">
        <v>4</v>
      </c>
      <c r="L37" s="287">
        <v>57619.91</v>
      </c>
      <c r="M37" s="287">
        <v>11860</v>
      </c>
      <c r="N37" s="284">
        <v>44561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8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482</v>
      </c>
      <c r="D38" s="287">
        <v>472</v>
      </c>
      <c r="E38" s="286">
        <v>750</v>
      </c>
      <c r="F38" s="291">
        <f t="shared" ref="F38:F45" si="5">(D38-E38)/E38</f>
        <v>-0.37066666666666664</v>
      </c>
      <c r="G38" s="287">
        <v>72</v>
      </c>
      <c r="H38" s="286">
        <v>3</v>
      </c>
      <c r="I38" s="286">
        <f t="shared" ref="I38:I44" si="6">G38/H38</f>
        <v>24</v>
      </c>
      <c r="J38" s="286">
        <v>2</v>
      </c>
      <c r="K38" s="286">
        <v>4</v>
      </c>
      <c r="L38" s="287">
        <v>7203</v>
      </c>
      <c r="M38" s="287">
        <v>1365</v>
      </c>
      <c r="N38" s="284">
        <v>44561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14">
        <v>16</v>
      </c>
      <c r="C39" s="288" t="s">
        <v>390</v>
      </c>
      <c r="D39" s="287">
        <v>438</v>
      </c>
      <c r="E39" s="286">
        <v>892</v>
      </c>
      <c r="F39" s="291">
        <f t="shared" si="5"/>
        <v>-0.50896860986547088</v>
      </c>
      <c r="G39" s="287">
        <v>101</v>
      </c>
      <c r="H39" s="286">
        <v>3</v>
      </c>
      <c r="I39" s="286">
        <f t="shared" si="6"/>
        <v>33.666666666666664</v>
      </c>
      <c r="J39" s="286">
        <v>2</v>
      </c>
      <c r="K39" s="286">
        <v>8</v>
      </c>
      <c r="L39" s="287">
        <v>10068</v>
      </c>
      <c r="M39" s="287">
        <v>2081</v>
      </c>
      <c r="N39" s="284">
        <v>44533</v>
      </c>
      <c r="O39" s="283" t="s">
        <v>59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  <c r="AA39" s="8"/>
      <c r="AB39" s="278"/>
    </row>
    <row r="40" spans="1:28" ht="25.35" customHeight="1">
      <c r="A40" s="282">
        <v>24</v>
      </c>
      <c r="B40" s="282">
        <v>19</v>
      </c>
      <c r="C40" s="288" t="s">
        <v>360</v>
      </c>
      <c r="D40" s="287">
        <v>322</v>
      </c>
      <c r="E40" s="287">
        <v>472.13</v>
      </c>
      <c r="F40" s="291">
        <f t="shared" si="5"/>
        <v>-0.31798445343443543</v>
      </c>
      <c r="G40" s="287">
        <v>51</v>
      </c>
      <c r="H40" s="286">
        <v>3</v>
      </c>
      <c r="I40" s="286">
        <f t="shared" si="6"/>
        <v>17</v>
      </c>
      <c r="J40" s="286">
        <v>1</v>
      </c>
      <c r="K40" s="286">
        <v>10</v>
      </c>
      <c r="L40" s="287">
        <v>29026.25</v>
      </c>
      <c r="M40" s="287">
        <v>5138</v>
      </c>
      <c r="N40" s="284">
        <v>44519</v>
      </c>
      <c r="O40" s="283" t="s">
        <v>361</v>
      </c>
      <c r="P40" s="78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82">
        <v>25</v>
      </c>
      <c r="C41" s="288" t="s">
        <v>389</v>
      </c>
      <c r="D41" s="287">
        <v>216.1</v>
      </c>
      <c r="E41" s="287">
        <v>186</v>
      </c>
      <c r="F41" s="291">
        <f t="shared" si="5"/>
        <v>0.16182795698924729</v>
      </c>
      <c r="G41" s="287">
        <v>35</v>
      </c>
      <c r="H41" s="286">
        <v>4</v>
      </c>
      <c r="I41" s="286">
        <f t="shared" si="6"/>
        <v>8.75</v>
      </c>
      <c r="J41" s="286">
        <v>2</v>
      </c>
      <c r="K41" s="286">
        <v>8</v>
      </c>
      <c r="L41" s="287">
        <v>10404.41</v>
      </c>
      <c r="M41" s="287">
        <v>1859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3"/>
      <c r="V41" s="293"/>
      <c r="W41" s="293"/>
      <c r="X41" s="293"/>
      <c r="Y41" s="294"/>
      <c r="Z41" s="295"/>
      <c r="AA41" s="295"/>
      <c r="AB41" s="278"/>
    </row>
    <row r="42" spans="1:28" ht="25.35" customHeight="1">
      <c r="A42" s="282">
        <v>26</v>
      </c>
      <c r="B42" s="91">
        <v>28</v>
      </c>
      <c r="C42" s="288" t="s">
        <v>423</v>
      </c>
      <c r="D42" s="287">
        <v>195.5</v>
      </c>
      <c r="E42" s="287">
        <v>100</v>
      </c>
      <c r="F42" s="291">
        <f t="shared" si="5"/>
        <v>0.95499999999999996</v>
      </c>
      <c r="G42" s="287">
        <v>41</v>
      </c>
      <c r="H42" s="286">
        <v>4</v>
      </c>
      <c r="I42" s="286">
        <f t="shared" si="6"/>
        <v>10.25</v>
      </c>
      <c r="J42" s="286">
        <v>4</v>
      </c>
      <c r="K42" s="286">
        <v>5</v>
      </c>
      <c r="L42" s="287">
        <v>3654.5</v>
      </c>
      <c r="M42" s="287">
        <v>810</v>
      </c>
      <c r="N42" s="284">
        <v>44554</v>
      </c>
      <c r="O42" s="283" t="s">
        <v>56</v>
      </c>
      <c r="P42" s="279"/>
      <c r="Q42" s="293"/>
      <c r="R42" s="293"/>
      <c r="S42" s="293"/>
      <c r="T42" s="293"/>
      <c r="U42" s="293"/>
      <c r="V42" s="293"/>
      <c r="W42" s="293"/>
      <c r="X42" s="278"/>
      <c r="Y42" s="295"/>
      <c r="Z42" s="295"/>
      <c r="AA42" s="8"/>
      <c r="AB42" s="278"/>
    </row>
    <row r="43" spans="1:28" ht="25.35" customHeight="1">
      <c r="A43" s="282">
        <v>27</v>
      </c>
      <c r="B43" s="282">
        <v>20</v>
      </c>
      <c r="C43" s="288" t="s">
        <v>481</v>
      </c>
      <c r="D43" s="287">
        <v>139</v>
      </c>
      <c r="E43" s="287">
        <v>418.5</v>
      </c>
      <c r="F43" s="291">
        <f t="shared" si="5"/>
        <v>-0.66786140979689368</v>
      </c>
      <c r="G43" s="287">
        <v>21</v>
      </c>
      <c r="H43" s="286">
        <v>1</v>
      </c>
      <c r="I43" s="286">
        <f t="shared" si="6"/>
        <v>21</v>
      </c>
      <c r="J43" s="286">
        <v>1</v>
      </c>
      <c r="K43" s="286">
        <v>11</v>
      </c>
      <c r="L43" s="287">
        <v>46150</v>
      </c>
      <c r="M43" s="287">
        <v>7800</v>
      </c>
      <c r="N43" s="284">
        <v>44512</v>
      </c>
      <c r="O43" s="283" t="s">
        <v>33</v>
      </c>
      <c r="P43" s="279"/>
      <c r="Q43" s="293"/>
      <c r="R43" s="293"/>
      <c r="S43" s="293"/>
      <c r="T43" s="295"/>
      <c r="U43" s="295"/>
      <c r="V43" s="294"/>
      <c r="W43" s="295"/>
      <c r="X43" s="294"/>
      <c r="Y43" s="278"/>
      <c r="Z43" s="8"/>
      <c r="AA43" s="295"/>
      <c r="AB43" s="278"/>
    </row>
    <row r="44" spans="1:28" ht="25.35" customHeight="1">
      <c r="A44" s="282">
        <v>28</v>
      </c>
      <c r="B44" s="282">
        <v>24</v>
      </c>
      <c r="C44" s="288" t="s">
        <v>443</v>
      </c>
      <c r="D44" s="287">
        <v>114</v>
      </c>
      <c r="E44" s="286">
        <v>249</v>
      </c>
      <c r="F44" s="291">
        <f t="shared" si="5"/>
        <v>-0.54216867469879515</v>
      </c>
      <c r="G44" s="287">
        <v>33</v>
      </c>
      <c r="H44" s="286">
        <v>2</v>
      </c>
      <c r="I44" s="286">
        <f t="shared" si="6"/>
        <v>16.5</v>
      </c>
      <c r="J44" s="286">
        <v>1</v>
      </c>
      <c r="K44" s="286">
        <v>2</v>
      </c>
      <c r="L44" s="287">
        <v>2772</v>
      </c>
      <c r="M44" s="287">
        <v>558</v>
      </c>
      <c r="N44" s="284">
        <v>44568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5"/>
      <c r="Z44" s="8"/>
      <c r="AA44" s="294"/>
      <c r="AB44" s="278"/>
    </row>
    <row r="45" spans="1:28" ht="25.35" customHeight="1">
      <c r="A45" s="282">
        <v>29</v>
      </c>
      <c r="B45" s="214">
        <v>27</v>
      </c>
      <c r="C45" s="288" t="s">
        <v>388</v>
      </c>
      <c r="D45" s="287">
        <v>98</v>
      </c>
      <c r="E45" s="286">
        <v>111</v>
      </c>
      <c r="F45" s="291">
        <f t="shared" si="5"/>
        <v>-0.11711711711711711</v>
      </c>
      <c r="G45" s="287">
        <v>29</v>
      </c>
      <c r="H45" s="286" t="s">
        <v>30</v>
      </c>
      <c r="I45" s="286" t="s">
        <v>30</v>
      </c>
      <c r="J45" s="286">
        <v>1</v>
      </c>
      <c r="K45" s="286" t="s">
        <v>30</v>
      </c>
      <c r="L45" s="287">
        <v>7452</v>
      </c>
      <c r="M45" s="287">
        <v>1634</v>
      </c>
      <c r="N45" s="284">
        <v>44533</v>
      </c>
      <c r="O45" s="283" t="s">
        <v>31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294"/>
      <c r="AA45" s="8"/>
      <c r="AB45" s="278"/>
    </row>
    <row r="46" spans="1:28" ht="25.35" customHeight="1">
      <c r="A46" s="282">
        <v>30</v>
      </c>
      <c r="B46" s="286" t="s">
        <v>30</v>
      </c>
      <c r="C46" s="288" t="s">
        <v>392</v>
      </c>
      <c r="D46" s="287">
        <v>83</v>
      </c>
      <c r="E46" s="286" t="s">
        <v>30</v>
      </c>
      <c r="F46" s="286" t="s">
        <v>30</v>
      </c>
      <c r="G46" s="287">
        <v>23</v>
      </c>
      <c r="H46" s="286">
        <v>1</v>
      </c>
      <c r="I46" s="286">
        <f>G46/H46</f>
        <v>23</v>
      </c>
      <c r="J46" s="286">
        <v>1</v>
      </c>
      <c r="K46" s="286" t="s">
        <v>30</v>
      </c>
      <c r="L46" s="287">
        <v>8076</v>
      </c>
      <c r="M46" s="287">
        <v>1404</v>
      </c>
      <c r="N46" s="284">
        <v>44540</v>
      </c>
      <c r="O46" s="283" t="s">
        <v>32</v>
      </c>
      <c r="P46" s="279"/>
      <c r="R46" s="285"/>
      <c r="T46" s="279"/>
      <c r="U46" s="278"/>
      <c r="V46" s="278"/>
      <c r="W46" s="295"/>
      <c r="X46" s="294"/>
      <c r="Y46" s="295"/>
      <c r="AA46" s="278"/>
    </row>
    <row r="47" spans="1:28" ht="25.15" customHeight="1">
      <c r="A47" s="248"/>
      <c r="B47" s="248"/>
      <c r="C47" s="266" t="s">
        <v>116</v>
      </c>
      <c r="D47" s="280">
        <f>SUM(D35:D46)</f>
        <v>213073.80000000005</v>
      </c>
      <c r="E47" s="280">
        <v>355804.43</v>
      </c>
      <c r="F47" s="108">
        <f>(D47-E47)/E47</f>
        <v>-0.40114910879552551</v>
      </c>
      <c r="G47" s="280">
        <f>SUM(G35:G46)</f>
        <v>34382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32</v>
      </c>
      <c r="C49" s="288" t="s">
        <v>393</v>
      </c>
      <c r="D49" s="287">
        <v>37</v>
      </c>
      <c r="E49" s="287">
        <v>39.799999999999997</v>
      </c>
      <c r="F49" s="291">
        <f>(D49-E49)/E49</f>
        <v>-7.0351758793969779E-2</v>
      </c>
      <c r="G49" s="287">
        <v>15</v>
      </c>
      <c r="H49" s="286">
        <v>1</v>
      </c>
      <c r="I49" s="286">
        <f>G49/H49</f>
        <v>15</v>
      </c>
      <c r="J49" s="286">
        <v>1</v>
      </c>
      <c r="K49" s="286">
        <v>7</v>
      </c>
      <c r="L49" s="287">
        <v>41793.26</v>
      </c>
      <c r="M49" s="287">
        <v>8864</v>
      </c>
      <c r="N49" s="284">
        <v>44540</v>
      </c>
      <c r="O49" s="283" t="s">
        <v>43</v>
      </c>
      <c r="P49" s="279"/>
      <c r="Q49" s="293"/>
      <c r="R49" s="293"/>
      <c r="S49" s="293"/>
      <c r="T49" s="293"/>
      <c r="U49" s="294"/>
      <c r="V49" s="294"/>
      <c r="W49" s="278"/>
      <c r="X49" s="294"/>
      <c r="Y49" s="295"/>
      <c r="Z49" s="295"/>
      <c r="AA49" s="8"/>
      <c r="AB49" s="278"/>
    </row>
    <row r="50" spans="1:28" ht="25.35" customHeight="1">
      <c r="A50" s="282">
        <v>32</v>
      </c>
      <c r="B50" s="120">
        <v>23</v>
      </c>
      <c r="C50" s="288" t="s">
        <v>424</v>
      </c>
      <c r="D50" s="287">
        <v>14</v>
      </c>
      <c r="E50" s="286">
        <v>250</v>
      </c>
      <c r="F50" s="291">
        <f>(D50-E50)/E50</f>
        <v>-0.94399999999999995</v>
      </c>
      <c r="G50" s="287">
        <v>6</v>
      </c>
      <c r="H50" s="286">
        <v>2</v>
      </c>
      <c r="I50" s="286">
        <f>G50/H50</f>
        <v>3</v>
      </c>
      <c r="J50" s="286">
        <v>1</v>
      </c>
      <c r="K50" s="286">
        <v>2</v>
      </c>
      <c r="L50" s="287">
        <v>2408.39</v>
      </c>
      <c r="M50" s="287">
        <v>465</v>
      </c>
      <c r="N50" s="284">
        <v>44554</v>
      </c>
      <c r="O50" s="283" t="s">
        <v>183</v>
      </c>
      <c r="P50" s="279"/>
      <c r="Q50" s="293"/>
      <c r="R50" s="293"/>
      <c r="S50" s="293"/>
      <c r="T50" s="293"/>
      <c r="U50" s="294"/>
      <c r="V50" s="294"/>
      <c r="W50" s="294"/>
      <c r="X50" s="278"/>
      <c r="Z50" s="295"/>
      <c r="AA50" s="295"/>
    </row>
    <row r="51" spans="1:28" ht="25.35" customHeight="1">
      <c r="A51" s="248"/>
      <c r="B51" s="248"/>
      <c r="C51" s="266" t="s">
        <v>117</v>
      </c>
      <c r="D51" s="280">
        <f>SUM(D47:D50)</f>
        <v>213124.80000000005</v>
      </c>
      <c r="E51" s="280">
        <v>355907.73</v>
      </c>
      <c r="F51" s="108">
        <f>(D51-E51)/E51</f>
        <v>-0.401179625966539</v>
      </c>
      <c r="G51" s="280">
        <f t="shared" ref="G51" si="7">SUM(G47:G50)</f>
        <v>34403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4.85546875" style="277" customWidth="1"/>
    <col min="25" max="25" width="12" style="277" bestFit="1" customWidth="1"/>
    <col min="26" max="26" width="10.85546875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450</v>
      </c>
      <c r="F1" s="235"/>
      <c r="G1" s="235"/>
      <c r="H1" s="235"/>
      <c r="I1" s="235"/>
    </row>
    <row r="2" spans="1:28" ht="19.5" customHeight="1">
      <c r="E2" s="235" t="s">
        <v>451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8">
      <c r="A6" s="393"/>
      <c r="B6" s="393"/>
      <c r="C6" s="390"/>
      <c r="D6" s="237" t="s">
        <v>448</v>
      </c>
      <c r="E6" s="237" t="s">
        <v>436</v>
      </c>
      <c r="F6" s="390"/>
      <c r="G6" s="390" t="s">
        <v>448</v>
      </c>
      <c r="H6" s="390"/>
      <c r="I6" s="390"/>
      <c r="J6" s="390"/>
      <c r="K6" s="390"/>
      <c r="L6" s="390"/>
      <c r="M6" s="390"/>
      <c r="N6" s="390"/>
      <c r="O6" s="390"/>
    </row>
    <row r="7" spans="1:28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8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</row>
    <row r="9" spans="1:28" ht="15" customHeight="1">
      <c r="A9" s="392"/>
      <c r="B9" s="392"/>
      <c r="C9" s="389" t="s">
        <v>13</v>
      </c>
      <c r="D9" s="321"/>
      <c r="E9" s="321"/>
      <c r="F9" s="389" t="s">
        <v>15</v>
      </c>
      <c r="G9" s="321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</row>
    <row r="10" spans="1:28">
      <c r="A10" s="393"/>
      <c r="B10" s="393"/>
      <c r="C10" s="390"/>
      <c r="D10" s="322" t="s">
        <v>449</v>
      </c>
      <c r="E10" s="322" t="s">
        <v>437</v>
      </c>
      <c r="F10" s="390"/>
      <c r="G10" s="322" t="s">
        <v>449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</row>
    <row r="11" spans="1:28">
      <c r="A11" s="393"/>
      <c r="B11" s="393"/>
      <c r="C11" s="390"/>
      <c r="D11" s="322" t="s">
        <v>14</v>
      </c>
      <c r="E11" s="237" t="s">
        <v>14</v>
      </c>
      <c r="F11" s="390"/>
      <c r="G11" s="322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279"/>
      <c r="T11" s="279"/>
      <c r="U11" s="278"/>
    </row>
    <row r="12" spans="1:28" ht="15.6" customHeight="1" thickBot="1">
      <c r="A12" s="393"/>
      <c r="B12" s="394"/>
      <c r="C12" s="391"/>
      <c r="D12" s="323"/>
      <c r="E12" s="238" t="s">
        <v>2</v>
      </c>
      <c r="F12" s="391"/>
      <c r="G12" s="323" t="s">
        <v>17</v>
      </c>
      <c r="H12" s="263"/>
      <c r="I12" s="391"/>
      <c r="J12" s="263"/>
      <c r="K12" s="263"/>
      <c r="L12" s="263"/>
      <c r="M12" s="263"/>
      <c r="N12" s="263"/>
      <c r="O12" s="391"/>
      <c r="R12" s="279"/>
      <c r="T12" s="279"/>
      <c r="U12" s="278"/>
      <c r="V12" s="278"/>
      <c r="W12" s="278"/>
      <c r="X12" s="33"/>
      <c r="Y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93771.98</v>
      </c>
      <c r="E13" s="286">
        <v>149529.79000000004</v>
      </c>
      <c r="F13" s="291">
        <f>(D13-E13)/E13</f>
        <v>-0.37288763663748892</v>
      </c>
      <c r="G13" s="287">
        <v>12279</v>
      </c>
      <c r="H13" s="286">
        <v>279</v>
      </c>
      <c r="I13" s="286">
        <f t="shared" ref="I13:I18" si="0">G13/H13</f>
        <v>44.01075268817204</v>
      </c>
      <c r="J13" s="286">
        <v>15</v>
      </c>
      <c r="K13" s="286">
        <v>3</v>
      </c>
      <c r="L13" s="287">
        <v>482420.66</v>
      </c>
      <c r="M13" s="287">
        <v>67917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46779.57</v>
      </c>
      <c r="E14" s="287">
        <v>67792.95</v>
      </c>
      <c r="F14" s="291">
        <f>(D14-E14)/E14</f>
        <v>-0.30996408918626489</v>
      </c>
      <c r="G14" s="287">
        <v>6748</v>
      </c>
      <c r="H14" s="286">
        <v>178</v>
      </c>
      <c r="I14" s="286">
        <f t="shared" si="0"/>
        <v>37.91011235955056</v>
      </c>
      <c r="J14" s="286">
        <v>10</v>
      </c>
      <c r="K14" s="286">
        <v>5</v>
      </c>
      <c r="L14" s="287">
        <v>718325.13</v>
      </c>
      <c r="M14" s="287">
        <v>103916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4"/>
      <c r="Z14" s="295"/>
      <c r="AA14" s="8"/>
      <c r="AB14" s="278"/>
    </row>
    <row r="15" spans="1:28" ht="25.35" customHeight="1">
      <c r="A15" s="282">
        <v>3</v>
      </c>
      <c r="B15" s="282">
        <v>3</v>
      </c>
      <c r="C15" s="288" t="s">
        <v>427</v>
      </c>
      <c r="D15" s="287">
        <v>41511.089999999997</v>
      </c>
      <c r="E15" s="286">
        <v>60408.88</v>
      </c>
      <c r="F15" s="291">
        <f>(D15-E15)/E15</f>
        <v>-0.31283132546076009</v>
      </c>
      <c r="G15" s="287">
        <v>7951</v>
      </c>
      <c r="H15" s="286">
        <v>244</v>
      </c>
      <c r="I15" s="286">
        <f t="shared" si="0"/>
        <v>32.58606557377049</v>
      </c>
      <c r="J15" s="286">
        <v>18</v>
      </c>
      <c r="K15" s="286">
        <v>2</v>
      </c>
      <c r="L15" s="287">
        <v>113829</v>
      </c>
      <c r="M15" s="287">
        <v>22412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28" ht="25.35" customHeight="1">
      <c r="A16" s="282">
        <v>4</v>
      </c>
      <c r="B16" s="282" t="s">
        <v>67</v>
      </c>
      <c r="C16" s="288" t="s">
        <v>452</v>
      </c>
      <c r="D16" s="287">
        <v>39221.19</v>
      </c>
      <c r="E16" s="286" t="s">
        <v>30</v>
      </c>
      <c r="F16" s="286" t="s">
        <v>30</v>
      </c>
      <c r="G16" s="287">
        <v>5542</v>
      </c>
      <c r="H16" s="286">
        <v>208</v>
      </c>
      <c r="I16" s="286">
        <f t="shared" si="0"/>
        <v>26.64423076923077</v>
      </c>
      <c r="J16" s="286">
        <v>15</v>
      </c>
      <c r="K16" s="286">
        <v>1</v>
      </c>
      <c r="L16" s="287">
        <v>39221</v>
      </c>
      <c r="M16" s="287">
        <v>5542</v>
      </c>
      <c r="N16" s="284">
        <v>44575</v>
      </c>
      <c r="O16" s="283" t="s">
        <v>113</v>
      </c>
      <c r="P16" s="279"/>
      <c r="Q16" s="293"/>
      <c r="R16" s="293"/>
      <c r="S16" s="293"/>
      <c r="T16" s="293"/>
      <c r="U16" s="294"/>
      <c r="V16" s="294"/>
      <c r="W16" s="294"/>
      <c r="X16" s="8"/>
      <c r="Y16" s="27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411</v>
      </c>
      <c r="D17" s="287">
        <v>26107.37</v>
      </c>
      <c r="E17" s="287">
        <v>40467.82</v>
      </c>
      <c r="F17" s="291">
        <f>(D17-E17)/E17</f>
        <v>-0.35486097348461076</v>
      </c>
      <c r="G17" s="287">
        <v>4934</v>
      </c>
      <c r="H17" s="286">
        <v>149</v>
      </c>
      <c r="I17" s="286">
        <f t="shared" si="0"/>
        <v>33.114093959731541</v>
      </c>
      <c r="J17" s="286">
        <v>10</v>
      </c>
      <c r="K17" s="286">
        <v>4</v>
      </c>
      <c r="L17" s="287">
        <v>264009</v>
      </c>
      <c r="M17" s="287">
        <v>54046</v>
      </c>
      <c r="N17" s="284">
        <v>44554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294"/>
      <c r="X17" s="8"/>
      <c r="Y17" s="278"/>
      <c r="Z17" s="295"/>
      <c r="AA17" s="295"/>
      <c r="AB17" s="278"/>
    </row>
    <row r="18" spans="1:28" ht="25.35" customHeight="1">
      <c r="A18" s="282">
        <v>6</v>
      </c>
      <c r="B18" s="282">
        <v>5</v>
      </c>
      <c r="C18" s="288" t="s">
        <v>367</v>
      </c>
      <c r="D18" s="287">
        <v>18798.52</v>
      </c>
      <c r="E18" s="287">
        <v>28785.65</v>
      </c>
      <c r="F18" s="291">
        <f>(D18-E18)/E18</f>
        <v>-0.34694821899105982</v>
      </c>
      <c r="G18" s="287">
        <v>2712</v>
      </c>
      <c r="H18" s="286">
        <v>70</v>
      </c>
      <c r="I18" s="286">
        <f t="shared" si="0"/>
        <v>38.74285714285714</v>
      </c>
      <c r="J18" s="286">
        <v>9</v>
      </c>
      <c r="K18" s="286">
        <v>8</v>
      </c>
      <c r="L18" s="287">
        <v>607733</v>
      </c>
      <c r="M18" s="287">
        <v>87462</v>
      </c>
      <c r="N18" s="284">
        <v>44526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8"/>
      <c r="Y18" s="278"/>
      <c r="Z18" s="295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447</v>
      </c>
      <c r="D19" s="287">
        <v>18725</v>
      </c>
      <c r="E19" s="286" t="s">
        <v>30</v>
      </c>
      <c r="F19" s="286" t="s">
        <v>30</v>
      </c>
      <c r="G19" s="287">
        <v>3024</v>
      </c>
      <c r="H19" s="286" t="s">
        <v>30</v>
      </c>
      <c r="I19" s="286" t="s">
        <v>30</v>
      </c>
      <c r="J19" s="286">
        <v>19</v>
      </c>
      <c r="K19" s="286">
        <v>1</v>
      </c>
      <c r="L19" s="287">
        <v>24251</v>
      </c>
      <c r="M19" s="287">
        <v>4014</v>
      </c>
      <c r="N19" s="284">
        <v>44575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4"/>
      <c r="X19" s="8"/>
      <c r="Y19" s="278"/>
      <c r="Z19" s="295"/>
      <c r="AA19" s="295"/>
      <c r="AB19" s="278"/>
    </row>
    <row r="20" spans="1:28" ht="25.35" customHeight="1">
      <c r="A20" s="282">
        <v>8</v>
      </c>
      <c r="B20" s="282" t="s">
        <v>67</v>
      </c>
      <c r="C20" s="288" t="s">
        <v>453</v>
      </c>
      <c r="D20" s="287">
        <v>16885</v>
      </c>
      <c r="E20" s="286" t="s">
        <v>30</v>
      </c>
      <c r="F20" s="286" t="s">
        <v>30</v>
      </c>
      <c r="G20" s="287">
        <v>3561</v>
      </c>
      <c r="H20" s="286" t="s">
        <v>30</v>
      </c>
      <c r="I20" s="286" t="s">
        <v>30</v>
      </c>
      <c r="J20" s="286">
        <v>18</v>
      </c>
      <c r="K20" s="286">
        <v>1</v>
      </c>
      <c r="L20" s="287">
        <v>16885</v>
      </c>
      <c r="M20" s="287">
        <v>3561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78"/>
      <c r="X20" s="295"/>
      <c r="Y20" s="295"/>
      <c r="Z20" s="294"/>
      <c r="AA20" s="8"/>
      <c r="AB20" s="278"/>
    </row>
    <row r="21" spans="1:28" ht="25.35" customHeight="1">
      <c r="A21" s="282">
        <v>9</v>
      </c>
      <c r="B21" s="282">
        <v>6</v>
      </c>
      <c r="C21" s="288" t="s">
        <v>440</v>
      </c>
      <c r="D21" s="287">
        <v>12793.18</v>
      </c>
      <c r="E21" s="286">
        <v>20777.68</v>
      </c>
      <c r="F21" s="291">
        <f>(D21-E21)/E21</f>
        <v>-0.38428255705160536</v>
      </c>
      <c r="G21" s="287">
        <v>1809</v>
      </c>
      <c r="H21" s="286">
        <v>76</v>
      </c>
      <c r="I21" s="286">
        <f>G21/H21</f>
        <v>23.80263157894737</v>
      </c>
      <c r="J21" s="286">
        <v>8</v>
      </c>
      <c r="K21" s="286">
        <v>2</v>
      </c>
      <c r="L21" s="287">
        <v>33571</v>
      </c>
      <c r="M21" s="287">
        <v>4823</v>
      </c>
      <c r="N21" s="284">
        <v>44568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8"/>
      <c r="X21" s="294"/>
      <c r="Y21" s="278"/>
      <c r="Z21" s="295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446</v>
      </c>
      <c r="D22" s="287">
        <v>10549.23</v>
      </c>
      <c r="E22" s="286" t="s">
        <v>30</v>
      </c>
      <c r="F22" s="286" t="s">
        <v>30</v>
      </c>
      <c r="G22" s="287">
        <v>1650</v>
      </c>
      <c r="H22" s="286">
        <v>141</v>
      </c>
      <c r="I22" s="286">
        <f>G22/H22</f>
        <v>11.702127659574469</v>
      </c>
      <c r="J22" s="286">
        <v>13</v>
      </c>
      <c r="K22" s="286">
        <v>1</v>
      </c>
      <c r="L22" s="287">
        <v>11205.93</v>
      </c>
      <c r="M22" s="287">
        <v>1748</v>
      </c>
      <c r="N22" s="284">
        <v>44575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8"/>
      <c r="X22" s="294"/>
      <c r="Y22" s="278"/>
      <c r="Z22" s="295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325142.12999999995</v>
      </c>
      <c r="E23" s="280">
        <v>426079.81000000006</v>
      </c>
      <c r="F23" s="108">
        <f t="shared" ref="F23" si="1">(D23-E23)/E23</f>
        <v>-0.23689852847052315</v>
      </c>
      <c r="G23" s="280">
        <f t="shared" ref="G23" si="2">SUM(G13:G22)</f>
        <v>50210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>
        <v>7</v>
      </c>
      <c r="C25" s="288" t="s">
        <v>428</v>
      </c>
      <c r="D25" s="287">
        <v>8008.15</v>
      </c>
      <c r="E25" s="286">
        <v>18106.93</v>
      </c>
      <c r="F25" s="291">
        <f t="shared" ref="F25:F35" si="3">(D25-E25)/E25</f>
        <v>-0.5577301066497744</v>
      </c>
      <c r="G25" s="287">
        <v>1186</v>
      </c>
      <c r="H25" s="286">
        <v>48</v>
      </c>
      <c r="I25" s="286">
        <f t="shared" ref="I25:I34" si="4">G25/H25</f>
        <v>24.708333333333332</v>
      </c>
      <c r="J25" s="286">
        <v>5</v>
      </c>
      <c r="K25" s="286">
        <v>3</v>
      </c>
      <c r="L25" s="287">
        <v>56572</v>
      </c>
      <c r="M25" s="287">
        <v>8619</v>
      </c>
      <c r="N25" s="284">
        <v>44561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8"/>
      <c r="X25" s="294"/>
      <c r="Y25" s="278"/>
      <c r="Z25" s="295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417</v>
      </c>
      <c r="D26" s="287">
        <v>7303.6</v>
      </c>
      <c r="E26" s="287">
        <v>17626.939999999999</v>
      </c>
      <c r="F26" s="291">
        <f t="shared" si="3"/>
        <v>-0.58565695463875178</v>
      </c>
      <c r="G26" s="287">
        <v>1065</v>
      </c>
      <c r="H26" s="286">
        <v>39</v>
      </c>
      <c r="I26" s="286">
        <f t="shared" si="4"/>
        <v>27.307692307692307</v>
      </c>
      <c r="J26" s="286">
        <v>7</v>
      </c>
      <c r="K26" s="286">
        <v>4</v>
      </c>
      <c r="L26" s="287">
        <v>187280.87</v>
      </c>
      <c r="M26" s="287">
        <v>27707</v>
      </c>
      <c r="N26" s="284">
        <v>44554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8"/>
      <c r="X26" s="294"/>
      <c r="Y26" s="278"/>
      <c r="Z26" s="295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431</v>
      </c>
      <c r="D27" s="287">
        <v>6774.84</v>
      </c>
      <c r="E27" s="286">
        <v>14803.3</v>
      </c>
      <c r="F27" s="291">
        <f t="shared" si="3"/>
        <v>-0.54234258577479344</v>
      </c>
      <c r="G27" s="287">
        <v>1327</v>
      </c>
      <c r="H27" s="286">
        <v>70</v>
      </c>
      <c r="I27" s="286">
        <f t="shared" si="4"/>
        <v>18.957142857142856</v>
      </c>
      <c r="J27" s="286">
        <v>15</v>
      </c>
      <c r="K27" s="286">
        <v>3</v>
      </c>
      <c r="L27" s="287">
        <v>57619.91</v>
      </c>
      <c r="M27" s="287">
        <v>11860</v>
      </c>
      <c r="N27" s="284">
        <v>44561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8"/>
      <c r="X27" s="294"/>
      <c r="Y27" s="278"/>
      <c r="Z27" s="295"/>
      <c r="AA27" s="295"/>
      <c r="AB27" s="278"/>
    </row>
    <row r="28" spans="1:28" ht="25.35" customHeight="1">
      <c r="A28" s="282">
        <v>14</v>
      </c>
      <c r="B28" s="282">
        <v>12</v>
      </c>
      <c r="C28" s="288" t="s">
        <v>368</v>
      </c>
      <c r="D28" s="287">
        <v>2092.62</v>
      </c>
      <c r="E28" s="287">
        <v>3840.26</v>
      </c>
      <c r="F28" s="291">
        <f t="shared" si="3"/>
        <v>-0.45508377036971459</v>
      </c>
      <c r="G28" s="287">
        <v>405</v>
      </c>
      <c r="H28" s="286">
        <v>11</v>
      </c>
      <c r="I28" s="286">
        <f t="shared" si="4"/>
        <v>36.81818181818182</v>
      </c>
      <c r="J28" s="286">
        <v>3</v>
      </c>
      <c r="K28" s="286">
        <v>8</v>
      </c>
      <c r="L28" s="287">
        <v>180986</v>
      </c>
      <c r="M28" s="287">
        <v>36205</v>
      </c>
      <c r="N28" s="284">
        <v>44526</v>
      </c>
      <c r="O28" s="283" t="s">
        <v>32</v>
      </c>
      <c r="P28" s="279"/>
      <c r="Q28" s="293"/>
      <c r="R28" s="293"/>
      <c r="S28" s="293"/>
      <c r="T28" s="293"/>
      <c r="U28" s="293"/>
      <c r="V28" s="294"/>
      <c r="W28" s="294"/>
      <c r="X28" s="295"/>
      <c r="Y28" s="278"/>
      <c r="Z28" s="295"/>
    </row>
    <row r="29" spans="1:28" ht="25.35" customHeight="1">
      <c r="A29" s="282">
        <v>15</v>
      </c>
      <c r="B29" s="282">
        <v>15</v>
      </c>
      <c r="C29" s="288" t="s">
        <v>286</v>
      </c>
      <c r="D29" s="287">
        <v>1394.5</v>
      </c>
      <c r="E29" s="287">
        <v>2022</v>
      </c>
      <c r="F29" s="291">
        <f t="shared" si="3"/>
        <v>-0.31033630069238377</v>
      </c>
      <c r="G29" s="287">
        <v>233</v>
      </c>
      <c r="H29" s="286">
        <v>4</v>
      </c>
      <c r="I29" s="286">
        <f t="shared" si="4"/>
        <v>58.25</v>
      </c>
      <c r="J29" s="286">
        <v>1</v>
      </c>
      <c r="K29" s="286">
        <v>18</v>
      </c>
      <c r="L29" s="287">
        <v>151161</v>
      </c>
      <c r="M29" s="287">
        <v>26748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78"/>
      <c r="Z29" s="295"/>
      <c r="AA29" s="295"/>
      <c r="AB29" s="278"/>
    </row>
    <row r="30" spans="1:28" ht="25.35" customHeight="1">
      <c r="A30" s="282">
        <v>16</v>
      </c>
      <c r="B30" s="120">
        <v>21</v>
      </c>
      <c r="C30" s="288" t="s">
        <v>390</v>
      </c>
      <c r="D30" s="287">
        <v>892</v>
      </c>
      <c r="E30" s="286">
        <v>647</v>
      </c>
      <c r="F30" s="291">
        <f t="shared" si="3"/>
        <v>0.37867078825347761</v>
      </c>
      <c r="G30" s="287">
        <v>168</v>
      </c>
      <c r="H30" s="286">
        <v>4</v>
      </c>
      <c r="I30" s="286">
        <f t="shared" si="4"/>
        <v>42</v>
      </c>
      <c r="J30" s="286">
        <v>2</v>
      </c>
      <c r="K30" s="286">
        <v>7</v>
      </c>
      <c r="L30" s="287">
        <v>9630</v>
      </c>
      <c r="M30" s="287">
        <v>1980</v>
      </c>
      <c r="N30" s="284">
        <v>44533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8"/>
      <c r="X30" s="294"/>
      <c r="Y30" s="278"/>
      <c r="Z30" s="295"/>
      <c r="AA30" s="295"/>
      <c r="AB30" s="278"/>
    </row>
    <row r="31" spans="1:28" ht="25.35" customHeight="1">
      <c r="A31" s="282">
        <v>17</v>
      </c>
      <c r="B31" s="282">
        <v>16</v>
      </c>
      <c r="C31" s="288" t="s">
        <v>482</v>
      </c>
      <c r="D31" s="287">
        <v>750</v>
      </c>
      <c r="E31" s="286">
        <v>1127</v>
      </c>
      <c r="F31" s="291">
        <f t="shared" si="3"/>
        <v>-0.33451641526175685</v>
      </c>
      <c r="G31" s="287">
        <v>137</v>
      </c>
      <c r="H31" s="286">
        <v>6</v>
      </c>
      <c r="I31" s="286">
        <f t="shared" si="4"/>
        <v>22.833333333333332</v>
      </c>
      <c r="J31" s="286">
        <v>2</v>
      </c>
      <c r="K31" s="286">
        <v>3</v>
      </c>
      <c r="L31" s="287">
        <v>6731</v>
      </c>
      <c r="M31" s="287">
        <v>1293</v>
      </c>
      <c r="N31" s="284">
        <v>44561</v>
      </c>
      <c r="O31" s="283" t="s">
        <v>59</v>
      </c>
      <c r="P31" s="78"/>
      <c r="Q31" s="293"/>
      <c r="R31" s="293"/>
      <c r="S31" s="293"/>
      <c r="T31" s="293"/>
      <c r="U31" s="294"/>
      <c r="V31" s="294"/>
      <c r="W31" s="8"/>
      <c r="X31" s="294"/>
      <c r="Y31" s="278"/>
      <c r="Z31" s="295"/>
      <c r="AA31" s="295"/>
      <c r="AB31" s="278"/>
    </row>
    <row r="32" spans="1:28" ht="25.35" customHeight="1">
      <c r="A32" s="282">
        <v>18</v>
      </c>
      <c r="B32" s="282">
        <v>10</v>
      </c>
      <c r="C32" s="288" t="s">
        <v>441</v>
      </c>
      <c r="D32" s="287">
        <v>712.3</v>
      </c>
      <c r="E32" s="286">
        <v>7779.87</v>
      </c>
      <c r="F32" s="291">
        <f t="shared" si="3"/>
        <v>-0.90844320020771552</v>
      </c>
      <c r="G32" s="287">
        <v>149</v>
      </c>
      <c r="H32" s="286">
        <v>10</v>
      </c>
      <c r="I32" s="286">
        <f t="shared" si="4"/>
        <v>14.9</v>
      </c>
      <c r="J32" s="286">
        <v>3</v>
      </c>
      <c r="K32" s="286">
        <v>2</v>
      </c>
      <c r="L32" s="287">
        <v>8492.17</v>
      </c>
      <c r="M32" s="287">
        <v>1464</v>
      </c>
      <c r="N32" s="284">
        <v>44568</v>
      </c>
      <c r="O32" s="283" t="s">
        <v>442</v>
      </c>
      <c r="P32" s="279"/>
      <c r="Q32" s="293"/>
      <c r="R32" s="293"/>
      <c r="S32" s="293"/>
      <c r="T32" s="293"/>
      <c r="U32" s="294"/>
      <c r="V32" s="294"/>
      <c r="W32" s="8"/>
      <c r="X32" s="294"/>
      <c r="Y32" s="278"/>
      <c r="Z32" s="295"/>
      <c r="AA32" s="295"/>
      <c r="AB32" s="278"/>
    </row>
    <row r="33" spans="1:28" ht="25.35" customHeight="1">
      <c r="A33" s="282">
        <v>19</v>
      </c>
      <c r="B33" s="282">
        <v>23</v>
      </c>
      <c r="C33" s="288" t="s">
        <v>360</v>
      </c>
      <c r="D33" s="287">
        <v>472.13</v>
      </c>
      <c r="E33" s="287">
        <v>325</v>
      </c>
      <c r="F33" s="291">
        <f t="shared" si="3"/>
        <v>0.45270769230769231</v>
      </c>
      <c r="G33" s="287">
        <v>77</v>
      </c>
      <c r="H33" s="286">
        <v>6</v>
      </c>
      <c r="I33" s="286">
        <f t="shared" si="4"/>
        <v>12.833333333333334</v>
      </c>
      <c r="J33" s="286">
        <v>2</v>
      </c>
      <c r="K33" s="286">
        <v>9</v>
      </c>
      <c r="L33" s="287">
        <v>28704.25</v>
      </c>
      <c r="M33" s="287">
        <v>5087</v>
      </c>
      <c r="N33" s="284">
        <v>44519</v>
      </c>
      <c r="O33" s="283" t="s">
        <v>361</v>
      </c>
      <c r="P33" s="279"/>
      <c r="Q33" s="293"/>
      <c r="R33" s="293"/>
      <c r="S33" s="293"/>
      <c r="T33" s="293"/>
      <c r="U33" s="294"/>
      <c r="V33" s="294"/>
      <c r="W33" s="8"/>
      <c r="X33" s="294"/>
      <c r="Y33" s="278"/>
      <c r="Z33" s="295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481</v>
      </c>
      <c r="D34" s="287">
        <v>418.5</v>
      </c>
      <c r="E34" s="287">
        <v>912.5</v>
      </c>
      <c r="F34" s="291">
        <f t="shared" si="3"/>
        <v>-0.5413698630136986</v>
      </c>
      <c r="G34" s="287">
        <v>89</v>
      </c>
      <c r="H34" s="286">
        <v>3</v>
      </c>
      <c r="I34" s="286">
        <f t="shared" si="4"/>
        <v>29.666666666666668</v>
      </c>
      <c r="J34" s="286">
        <v>2</v>
      </c>
      <c r="K34" s="286">
        <v>10</v>
      </c>
      <c r="L34" s="287">
        <v>46011</v>
      </c>
      <c r="M34" s="287">
        <v>7779</v>
      </c>
      <c r="N34" s="284">
        <v>44512</v>
      </c>
      <c r="O34" s="283" t="s">
        <v>33</v>
      </c>
      <c r="P34" s="279"/>
      <c r="Q34" s="293"/>
      <c r="R34" s="293"/>
      <c r="S34" s="293"/>
      <c r="T34" s="293"/>
      <c r="U34" s="294"/>
      <c r="V34" s="294"/>
      <c r="W34" s="294"/>
      <c r="X34" s="295"/>
      <c r="Y34" s="278"/>
      <c r="Z34" s="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353960.76999999996</v>
      </c>
      <c r="E35" s="280">
        <v>446228.77000000008</v>
      </c>
      <c r="F35" s="108">
        <f t="shared" si="3"/>
        <v>-0.20677286226972794</v>
      </c>
      <c r="G35" s="280">
        <f t="shared" ref="G35" si="5">SUM(G23:G34)</f>
        <v>55046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445</v>
      </c>
      <c r="D37" s="287">
        <v>372.2</v>
      </c>
      <c r="E37" s="286">
        <v>675.6</v>
      </c>
      <c r="F37" s="291">
        <f>(D37-E37)/E37</f>
        <v>-0.44908229721728837</v>
      </c>
      <c r="G37" s="287">
        <v>76</v>
      </c>
      <c r="H37" s="286">
        <v>9</v>
      </c>
      <c r="I37" s="286">
        <f>G37/H37</f>
        <v>8.4444444444444446</v>
      </c>
      <c r="J37" s="286">
        <v>3</v>
      </c>
      <c r="K37" s="286">
        <v>2</v>
      </c>
      <c r="L37" s="287">
        <v>1348</v>
      </c>
      <c r="M37" s="287">
        <v>264</v>
      </c>
      <c r="N37" s="284">
        <v>44568</v>
      </c>
      <c r="O37" s="283" t="s">
        <v>99</v>
      </c>
      <c r="P37" s="279"/>
      <c r="Q37" s="293"/>
      <c r="R37" s="293"/>
      <c r="S37" s="293"/>
      <c r="T37" s="293"/>
      <c r="U37" s="294"/>
      <c r="V37" s="294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282">
        <v>14</v>
      </c>
      <c r="C38" s="288" t="s">
        <v>413</v>
      </c>
      <c r="D38" s="287">
        <v>295</v>
      </c>
      <c r="E38" s="287">
        <v>2183</v>
      </c>
      <c r="F38" s="291">
        <f>(D38-E38)/E38</f>
        <v>-0.86486486486486491</v>
      </c>
      <c r="G38" s="287">
        <v>40</v>
      </c>
      <c r="H38" s="286" t="s">
        <v>30</v>
      </c>
      <c r="I38" s="286" t="s">
        <v>30</v>
      </c>
      <c r="J38" s="286">
        <v>1</v>
      </c>
      <c r="K38" s="286">
        <v>5</v>
      </c>
      <c r="L38" s="287">
        <v>66959</v>
      </c>
      <c r="M38" s="287">
        <v>10484</v>
      </c>
      <c r="N38" s="284">
        <v>44547</v>
      </c>
      <c r="O38" s="283" t="s">
        <v>31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  <c r="AA38" s="8"/>
      <c r="AB38" s="278"/>
    </row>
    <row r="39" spans="1:28" ht="25.35" customHeight="1">
      <c r="A39" s="282">
        <v>23</v>
      </c>
      <c r="B39" s="290" t="s">
        <v>30</v>
      </c>
      <c r="C39" s="288" t="s">
        <v>424</v>
      </c>
      <c r="D39" s="287">
        <v>250</v>
      </c>
      <c r="E39" s="286" t="s">
        <v>30</v>
      </c>
      <c r="F39" s="286" t="s">
        <v>30</v>
      </c>
      <c r="G39" s="287">
        <v>37</v>
      </c>
      <c r="H39" s="286">
        <v>3</v>
      </c>
      <c r="I39" s="286">
        <f>G39/H39</f>
        <v>12.333333333333334</v>
      </c>
      <c r="J39" s="286">
        <v>1</v>
      </c>
      <c r="K39" s="286">
        <v>2</v>
      </c>
      <c r="L39" s="287">
        <v>2352.39</v>
      </c>
      <c r="M39" s="287">
        <v>451</v>
      </c>
      <c r="N39" s="284">
        <v>44554</v>
      </c>
      <c r="O39" s="283" t="s">
        <v>183</v>
      </c>
      <c r="P39" s="279"/>
      <c r="Q39" s="293"/>
      <c r="R39" s="293"/>
      <c r="S39" s="293"/>
      <c r="T39" s="295"/>
      <c r="U39" s="295"/>
      <c r="V39" s="294"/>
      <c r="W39" s="295"/>
      <c r="X39" s="278"/>
      <c r="Y39" s="294"/>
      <c r="Z39" s="295"/>
      <c r="AA39" s="8"/>
      <c r="AB39" s="278"/>
    </row>
    <row r="40" spans="1:28" ht="25.35" customHeight="1">
      <c r="A40" s="282">
        <v>24</v>
      </c>
      <c r="B40" s="282">
        <v>13</v>
      </c>
      <c r="C40" s="288" t="s">
        <v>443</v>
      </c>
      <c r="D40" s="287">
        <v>249</v>
      </c>
      <c r="E40" s="286">
        <v>2409</v>
      </c>
      <c r="F40" s="291">
        <f>(D40-E40)/E40</f>
        <v>-0.89663760896637612</v>
      </c>
      <c r="G40" s="287">
        <v>54</v>
      </c>
      <c r="H40" s="286">
        <v>6</v>
      </c>
      <c r="I40" s="286">
        <f>G40/H40</f>
        <v>9</v>
      </c>
      <c r="J40" s="286">
        <v>2</v>
      </c>
      <c r="K40" s="286">
        <v>2</v>
      </c>
      <c r="L40" s="287">
        <v>2658</v>
      </c>
      <c r="M40" s="287">
        <v>525</v>
      </c>
      <c r="N40" s="284">
        <v>44568</v>
      </c>
      <c r="O40" s="283" t="s">
        <v>59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Z40" s="294"/>
      <c r="AA40" s="8"/>
      <c r="AB40" s="278"/>
    </row>
    <row r="41" spans="1:28" ht="25.35" customHeight="1">
      <c r="A41" s="282">
        <v>25</v>
      </c>
      <c r="B41" s="91">
        <v>24</v>
      </c>
      <c r="C41" s="288" t="s">
        <v>389</v>
      </c>
      <c r="D41" s="287">
        <v>186</v>
      </c>
      <c r="E41" s="287">
        <v>304.99</v>
      </c>
      <c r="F41" s="291">
        <f>(D41-E41)/E41</f>
        <v>-0.39014393914554579</v>
      </c>
      <c r="G41" s="287">
        <v>28</v>
      </c>
      <c r="H41" s="286">
        <v>2</v>
      </c>
      <c r="I41" s="286">
        <f>G41/H41</f>
        <v>14</v>
      </c>
      <c r="J41" s="286">
        <v>1</v>
      </c>
      <c r="K41" s="286">
        <v>7</v>
      </c>
      <c r="L41" s="287">
        <v>10188.31</v>
      </c>
      <c r="M41" s="287">
        <v>1824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5"/>
      <c r="X41" s="295"/>
      <c r="Y41" s="278"/>
      <c r="Z41" s="8"/>
      <c r="AA41" s="294"/>
      <c r="AB41" s="278"/>
    </row>
    <row r="42" spans="1:28" ht="25.35" customHeight="1">
      <c r="A42" s="282">
        <v>26</v>
      </c>
      <c r="B42" s="282" t="s">
        <v>40</v>
      </c>
      <c r="C42" s="288" t="s">
        <v>454</v>
      </c>
      <c r="D42" s="287">
        <v>118.46</v>
      </c>
      <c r="E42" s="286" t="s">
        <v>30</v>
      </c>
      <c r="F42" s="286" t="s">
        <v>30</v>
      </c>
      <c r="G42" s="287">
        <v>28</v>
      </c>
      <c r="H42" s="286">
        <v>2</v>
      </c>
      <c r="I42" s="286">
        <f>G42/H42</f>
        <v>14</v>
      </c>
      <c r="J42" s="286">
        <v>2</v>
      </c>
      <c r="K42" s="286">
        <v>0</v>
      </c>
      <c r="L42" s="287">
        <v>118</v>
      </c>
      <c r="M42" s="287">
        <v>28</v>
      </c>
      <c r="N42" s="284" t="s">
        <v>190</v>
      </c>
      <c r="O42" s="283" t="s">
        <v>32</v>
      </c>
      <c r="P42" s="279"/>
      <c r="Q42" s="293"/>
      <c r="R42" s="293"/>
      <c r="S42" s="293"/>
      <c r="T42" s="294"/>
      <c r="U42" s="293"/>
      <c r="V42" s="293"/>
      <c r="W42" s="278"/>
      <c r="X42" s="295"/>
      <c r="Y42" s="294"/>
      <c r="Z42" s="295"/>
      <c r="AA42" s="8"/>
      <c r="AB42" s="278"/>
    </row>
    <row r="43" spans="1:28" ht="25.35" customHeight="1">
      <c r="A43" s="282">
        <v>27</v>
      </c>
      <c r="B43" s="214">
        <v>30</v>
      </c>
      <c r="C43" s="288" t="s">
        <v>388</v>
      </c>
      <c r="D43" s="287">
        <v>111</v>
      </c>
      <c r="E43" s="286">
        <v>37</v>
      </c>
      <c r="F43" s="291">
        <f>(D43-E43)/E43</f>
        <v>2</v>
      </c>
      <c r="G43" s="287">
        <v>24</v>
      </c>
      <c r="H43" s="286" t="s">
        <v>30</v>
      </c>
      <c r="I43" s="286" t="s">
        <v>30</v>
      </c>
      <c r="J43" s="286">
        <v>1</v>
      </c>
      <c r="K43" s="286" t="s">
        <v>30</v>
      </c>
      <c r="L43" s="287">
        <v>7354</v>
      </c>
      <c r="M43" s="287">
        <v>1605</v>
      </c>
      <c r="N43" s="284">
        <v>44533</v>
      </c>
      <c r="O43" s="283" t="s">
        <v>31</v>
      </c>
      <c r="P43" s="279"/>
      <c r="R43" s="285"/>
      <c r="T43" s="279"/>
      <c r="U43" s="278"/>
      <c r="V43" s="278"/>
      <c r="W43" s="295"/>
      <c r="X43" s="295"/>
      <c r="Y43" s="294"/>
      <c r="Z43" s="278"/>
    </row>
    <row r="44" spans="1:28" ht="25.35" customHeight="1">
      <c r="A44" s="282">
        <v>28</v>
      </c>
      <c r="B44" s="282">
        <v>22</v>
      </c>
      <c r="C44" s="288" t="s">
        <v>423</v>
      </c>
      <c r="D44" s="287">
        <v>100</v>
      </c>
      <c r="E44" s="287">
        <v>499.5</v>
      </c>
      <c r="F44" s="291">
        <f>(D44-E44)/E44</f>
        <v>-0.79979979979979976</v>
      </c>
      <c r="G44" s="287">
        <v>19</v>
      </c>
      <c r="H44" s="286">
        <v>4</v>
      </c>
      <c r="I44" s="286">
        <f>G44/H44</f>
        <v>4.75</v>
      </c>
      <c r="J44" s="286">
        <v>1</v>
      </c>
      <c r="K44" s="286">
        <v>4</v>
      </c>
      <c r="L44" s="287">
        <v>3459</v>
      </c>
      <c r="M44" s="287">
        <v>769</v>
      </c>
      <c r="N44" s="284">
        <v>44554</v>
      </c>
      <c r="O44" s="283" t="s">
        <v>56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4"/>
      <c r="Z44" s="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350</v>
      </c>
      <c r="D45" s="287">
        <v>96</v>
      </c>
      <c r="E45" s="286" t="s">
        <v>30</v>
      </c>
      <c r="F45" s="286" t="s">
        <v>30</v>
      </c>
      <c r="G45" s="287">
        <v>24</v>
      </c>
      <c r="H45" s="286">
        <v>1</v>
      </c>
      <c r="I45" s="286">
        <f>G45/H45</f>
        <v>24</v>
      </c>
      <c r="J45" s="286">
        <v>1</v>
      </c>
      <c r="K45" s="286" t="s">
        <v>30</v>
      </c>
      <c r="L45" s="287">
        <v>17151</v>
      </c>
      <c r="M45" s="287">
        <v>3940</v>
      </c>
      <c r="N45" s="284">
        <v>44512</v>
      </c>
      <c r="O45" s="283" t="s">
        <v>33</v>
      </c>
      <c r="P45" s="279"/>
      <c r="Q45" s="293"/>
      <c r="W45" s="8"/>
      <c r="X45" s="278"/>
      <c r="Y45" s="33"/>
      <c r="Z45" s="278"/>
    </row>
    <row r="46" spans="1:28" ht="25.35" customHeight="1">
      <c r="A46" s="282">
        <v>30</v>
      </c>
      <c r="B46" s="91">
        <v>18</v>
      </c>
      <c r="C46" s="288" t="s">
        <v>444</v>
      </c>
      <c r="D46" s="287">
        <v>66</v>
      </c>
      <c r="E46" s="286">
        <v>797.9</v>
      </c>
      <c r="F46" s="291">
        <f>(D46-E46)/E46</f>
        <v>-0.91728286752725907</v>
      </c>
      <c r="G46" s="287">
        <v>10</v>
      </c>
      <c r="H46" s="286">
        <v>2</v>
      </c>
      <c r="I46" s="286">
        <f>G46/H46</f>
        <v>5</v>
      </c>
      <c r="J46" s="286">
        <v>1</v>
      </c>
      <c r="K46" s="286">
        <v>2</v>
      </c>
      <c r="L46" s="287">
        <v>863.9</v>
      </c>
      <c r="M46" s="287">
        <v>147</v>
      </c>
      <c r="N46" s="284">
        <v>44568</v>
      </c>
      <c r="O46" s="283" t="s">
        <v>56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</row>
    <row r="47" spans="1:28" ht="25.15" customHeight="1">
      <c r="A47" s="248"/>
      <c r="B47" s="248"/>
      <c r="C47" s="266" t="s">
        <v>116</v>
      </c>
      <c r="D47" s="280">
        <f>SUM(D35:D46)</f>
        <v>355804.43</v>
      </c>
      <c r="E47" s="280">
        <v>448665.66000000009</v>
      </c>
      <c r="F47" s="108">
        <f>(D47-E47)/E47</f>
        <v>-0.20697200227002013</v>
      </c>
      <c r="G47" s="280">
        <f t="shared" ref="G47" si="6">SUM(G35:G46)</f>
        <v>55386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91">
        <v>26</v>
      </c>
      <c r="C49" s="288" t="s">
        <v>374</v>
      </c>
      <c r="D49" s="287">
        <v>42.5</v>
      </c>
      <c r="E49" s="287">
        <v>107.5</v>
      </c>
      <c r="F49" s="291">
        <f>(D49-E49)/E49</f>
        <v>-0.60465116279069764</v>
      </c>
      <c r="G49" s="287">
        <v>11</v>
      </c>
      <c r="H49" s="286">
        <v>2</v>
      </c>
      <c r="I49" s="286">
        <f>G49/H49</f>
        <v>5.5</v>
      </c>
      <c r="J49" s="286">
        <v>1</v>
      </c>
      <c r="K49" s="286">
        <v>5</v>
      </c>
      <c r="L49" s="287">
        <v>4403.8</v>
      </c>
      <c r="M49" s="287">
        <v>909</v>
      </c>
      <c r="N49" s="284">
        <v>44526</v>
      </c>
      <c r="O49" s="283" t="s">
        <v>287</v>
      </c>
      <c r="P49" s="279"/>
      <c r="Q49" s="293"/>
      <c r="R49" s="293"/>
      <c r="S49" s="293"/>
      <c r="T49" s="293"/>
      <c r="U49" s="293"/>
      <c r="V49" s="294"/>
      <c r="W49" s="295"/>
      <c r="X49" s="295"/>
      <c r="Y49" s="294"/>
      <c r="Z49" s="278"/>
    </row>
    <row r="50" spans="1:28" ht="25.35" customHeight="1">
      <c r="A50" s="282">
        <v>32</v>
      </c>
      <c r="B50" s="282">
        <v>25</v>
      </c>
      <c r="C50" s="288" t="s">
        <v>393</v>
      </c>
      <c r="D50" s="287">
        <v>39.799999999999997</v>
      </c>
      <c r="E50" s="287">
        <v>302.39999999999998</v>
      </c>
      <c r="F50" s="291">
        <f>(D50-E50)/E50</f>
        <v>-0.86838624338624337</v>
      </c>
      <c r="G50" s="287">
        <v>11</v>
      </c>
      <c r="H50" s="286">
        <v>4</v>
      </c>
      <c r="I50" s="286">
        <f>G50/H50</f>
        <v>2.75</v>
      </c>
      <c r="J50" s="286">
        <v>1</v>
      </c>
      <c r="K50" s="286">
        <v>6</v>
      </c>
      <c r="L50" s="287">
        <v>41756.26</v>
      </c>
      <c r="M50" s="287">
        <v>8849</v>
      </c>
      <c r="N50" s="284">
        <v>44540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94"/>
      <c r="Y50" s="278"/>
      <c r="Z50" s="295"/>
      <c r="AA50" s="295"/>
    </row>
    <row r="51" spans="1:28" ht="25.35" customHeight="1">
      <c r="A51" s="282">
        <v>33</v>
      </c>
      <c r="B51" s="290" t="s">
        <v>30</v>
      </c>
      <c r="C51" s="288" t="s">
        <v>244</v>
      </c>
      <c r="D51" s="287">
        <v>21</v>
      </c>
      <c r="E51" s="286" t="s">
        <v>30</v>
      </c>
      <c r="F51" s="286" t="s">
        <v>30</v>
      </c>
      <c r="G51" s="287">
        <v>7</v>
      </c>
      <c r="H51" s="286">
        <v>1</v>
      </c>
      <c r="I51" s="286">
        <f>G51/H51</f>
        <v>7</v>
      </c>
      <c r="J51" s="286">
        <v>1</v>
      </c>
      <c r="K51" s="286" t="s">
        <v>30</v>
      </c>
      <c r="L51" s="287">
        <v>11662.86</v>
      </c>
      <c r="M51" s="287">
        <v>2461</v>
      </c>
      <c r="N51" s="284">
        <v>44421</v>
      </c>
      <c r="O51" s="283" t="s">
        <v>43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48"/>
      <c r="B52" s="248"/>
      <c r="C52" s="266" t="s">
        <v>154</v>
      </c>
      <c r="D52" s="280">
        <f>SUM(D47:D51)</f>
        <v>355907.73</v>
      </c>
      <c r="E52" s="280">
        <v>448693.36000000004</v>
      </c>
      <c r="F52" s="108">
        <f t="shared" ref="F52" si="7">(D52-E52)/E52</f>
        <v>-0.20679073565964973</v>
      </c>
      <c r="G52" s="280">
        <f t="shared" ref="G52" si="8">SUM(G47:G51)</f>
        <v>55415</v>
      </c>
      <c r="H52" s="280"/>
      <c r="I52" s="251"/>
      <c r="J52" s="250"/>
      <c r="K52" s="252"/>
      <c r="L52" s="253"/>
      <c r="M52" s="257"/>
      <c r="N52" s="254"/>
      <c r="O52" s="281"/>
      <c r="R52" s="279"/>
    </row>
    <row r="53" spans="1:28" ht="23.1" customHeight="1"/>
    <row r="54" spans="1:28" ht="17.25" customHeight="1"/>
    <row r="65" spans="16:18">
      <c r="R65" s="279"/>
    </row>
    <row r="70" spans="16:18">
      <c r="P70" s="279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4.85546875" style="277" customWidth="1"/>
    <col min="25" max="25" width="10.85546875" style="277" bestFit="1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438</v>
      </c>
      <c r="F1" s="235"/>
      <c r="G1" s="235"/>
      <c r="H1" s="235"/>
      <c r="I1" s="235"/>
    </row>
    <row r="2" spans="1:28" ht="19.5" customHeight="1">
      <c r="E2" s="235" t="s">
        <v>439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8" ht="19.5">
      <c r="A6" s="393"/>
      <c r="B6" s="393"/>
      <c r="C6" s="390"/>
      <c r="D6" s="237" t="s">
        <v>436</v>
      </c>
      <c r="E6" s="237" t="s">
        <v>434</v>
      </c>
      <c r="F6" s="390"/>
      <c r="G6" s="390" t="s">
        <v>436</v>
      </c>
      <c r="H6" s="390"/>
      <c r="I6" s="390"/>
      <c r="J6" s="390"/>
      <c r="K6" s="390"/>
      <c r="L6" s="390"/>
      <c r="M6" s="390"/>
      <c r="N6" s="390"/>
      <c r="O6" s="390"/>
    </row>
    <row r="7" spans="1:28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8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</row>
    <row r="9" spans="1:28" ht="15" customHeight="1">
      <c r="A9" s="392"/>
      <c r="B9" s="392"/>
      <c r="C9" s="389" t="s">
        <v>13</v>
      </c>
      <c r="D9" s="318"/>
      <c r="E9" s="318"/>
      <c r="F9" s="389" t="s">
        <v>15</v>
      </c>
      <c r="G9" s="318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</row>
    <row r="10" spans="1:28" ht="19.5">
      <c r="A10" s="393"/>
      <c r="B10" s="393"/>
      <c r="C10" s="390"/>
      <c r="D10" s="319" t="s">
        <v>437</v>
      </c>
      <c r="E10" s="319" t="s">
        <v>435</v>
      </c>
      <c r="F10" s="390"/>
      <c r="G10" s="319" t="s">
        <v>437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</row>
    <row r="11" spans="1:28">
      <c r="A11" s="393"/>
      <c r="B11" s="393"/>
      <c r="C11" s="390"/>
      <c r="D11" s="319" t="s">
        <v>14</v>
      </c>
      <c r="E11" s="237" t="s">
        <v>14</v>
      </c>
      <c r="F11" s="390"/>
      <c r="G11" s="319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279"/>
      <c r="T11" s="279"/>
      <c r="U11" s="278"/>
    </row>
    <row r="12" spans="1:28" ht="15.6" customHeight="1" thickBot="1">
      <c r="A12" s="393"/>
      <c r="B12" s="394"/>
      <c r="C12" s="391"/>
      <c r="D12" s="320"/>
      <c r="E12" s="238" t="s">
        <v>2</v>
      </c>
      <c r="F12" s="391"/>
      <c r="G12" s="320" t="s">
        <v>17</v>
      </c>
      <c r="H12" s="263"/>
      <c r="I12" s="391"/>
      <c r="J12" s="263"/>
      <c r="K12" s="263"/>
      <c r="L12" s="263"/>
      <c r="M12" s="263"/>
      <c r="N12" s="263"/>
      <c r="O12" s="391"/>
      <c r="R12" s="279"/>
      <c r="T12" s="279"/>
      <c r="U12" s="278"/>
      <c r="V12" s="278"/>
      <c r="W12" s="278"/>
      <c r="X12" s="33"/>
      <c r="Z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149529.79000000004</v>
      </c>
      <c r="E13" s="286">
        <v>201930.06999999998</v>
      </c>
      <c r="F13" s="291">
        <f>(D13-E13)/E13</f>
        <v>-0.25949716156687286</v>
      </c>
      <c r="G13" s="287">
        <v>20697</v>
      </c>
      <c r="H13" s="286">
        <v>400</v>
      </c>
      <c r="I13" s="286">
        <f t="shared" ref="I13:I22" si="0">G13/H13</f>
        <v>51.7425</v>
      </c>
      <c r="J13" s="286">
        <v>16</v>
      </c>
      <c r="K13" s="286">
        <v>2</v>
      </c>
      <c r="L13" s="287">
        <v>390375.13000000012</v>
      </c>
      <c r="M13" s="287">
        <v>55638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67792.95</v>
      </c>
      <c r="E14" s="287">
        <v>109860.76</v>
      </c>
      <c r="F14" s="291">
        <f>(D14-E14)/E14</f>
        <v>-0.38291934262970689</v>
      </c>
      <c r="G14" s="287">
        <v>9901</v>
      </c>
      <c r="H14" s="286">
        <v>206</v>
      </c>
      <c r="I14" s="286">
        <f t="shared" si="0"/>
        <v>48.063106796116507</v>
      </c>
      <c r="J14" s="286">
        <v>14</v>
      </c>
      <c r="K14" s="286">
        <v>4</v>
      </c>
      <c r="L14" s="287">
        <v>671560.96</v>
      </c>
      <c r="M14" s="287">
        <v>97170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5"/>
      <c r="Z14" s="294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427</v>
      </c>
      <c r="D15" s="287">
        <v>60408.88</v>
      </c>
      <c r="E15" s="286" t="s">
        <v>30</v>
      </c>
      <c r="F15" s="286" t="s">
        <v>30</v>
      </c>
      <c r="G15" s="287">
        <v>12080</v>
      </c>
      <c r="H15" s="286">
        <v>321</v>
      </c>
      <c r="I15" s="286">
        <f t="shared" si="0"/>
        <v>37.63239875389408</v>
      </c>
      <c r="J15" s="286">
        <v>18</v>
      </c>
      <c r="K15" s="286">
        <v>1</v>
      </c>
      <c r="L15" s="287">
        <v>72318</v>
      </c>
      <c r="M15" s="287">
        <v>14461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4"/>
      <c r="Z15" s="295"/>
      <c r="AA15" s="8"/>
      <c r="AB15" s="278"/>
    </row>
    <row r="16" spans="1:28" ht="25.35" customHeight="1">
      <c r="A16" s="282">
        <v>4</v>
      </c>
      <c r="B16" s="282">
        <v>3</v>
      </c>
      <c r="C16" s="288" t="s">
        <v>411</v>
      </c>
      <c r="D16" s="287">
        <v>40467.82</v>
      </c>
      <c r="E16" s="287">
        <v>85431.89</v>
      </c>
      <c r="F16" s="291">
        <f>(D16-E16)/E16</f>
        <v>-0.52631482225197168</v>
      </c>
      <c r="G16" s="287">
        <v>7825</v>
      </c>
      <c r="H16" s="286">
        <v>200</v>
      </c>
      <c r="I16" s="286">
        <f t="shared" si="0"/>
        <v>39.125</v>
      </c>
      <c r="J16" s="286">
        <v>16</v>
      </c>
      <c r="K16" s="286">
        <v>3</v>
      </c>
      <c r="L16" s="287">
        <v>237901</v>
      </c>
      <c r="M16" s="287">
        <v>49112</v>
      </c>
      <c r="N16" s="284">
        <v>44554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78"/>
      <c r="X16" s="295"/>
      <c r="Y16" s="294"/>
      <c r="Z16" s="295"/>
      <c r="AA16" s="8"/>
      <c r="AB16" s="278"/>
    </row>
    <row r="17" spans="1:28" ht="25.35" customHeight="1">
      <c r="A17" s="282">
        <v>5</v>
      </c>
      <c r="B17" s="282">
        <v>4</v>
      </c>
      <c r="C17" s="288" t="s">
        <v>367</v>
      </c>
      <c r="D17" s="287">
        <v>28785.65</v>
      </c>
      <c r="E17" s="287">
        <v>36343.86</v>
      </c>
      <c r="F17" s="291">
        <f>(D17-E17)/E17</f>
        <v>-0.20796387615404635</v>
      </c>
      <c r="G17" s="287">
        <v>4323</v>
      </c>
      <c r="H17" s="286">
        <v>90</v>
      </c>
      <c r="I17" s="286">
        <f t="shared" si="0"/>
        <v>48.033333333333331</v>
      </c>
      <c r="J17" s="286">
        <v>10</v>
      </c>
      <c r="K17" s="286">
        <v>7</v>
      </c>
      <c r="L17" s="287">
        <v>588934</v>
      </c>
      <c r="M17" s="287">
        <v>84750</v>
      </c>
      <c r="N17" s="284">
        <v>44526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8"/>
      <c r="X17" s="294"/>
      <c r="Y17" s="295"/>
      <c r="Z17" s="278"/>
      <c r="AA17" s="295"/>
      <c r="AB17" s="278"/>
    </row>
    <row r="18" spans="1:28" ht="25.35" customHeight="1">
      <c r="A18" s="282">
        <v>6</v>
      </c>
      <c r="B18" s="282" t="s">
        <v>67</v>
      </c>
      <c r="C18" s="288" t="s">
        <v>440</v>
      </c>
      <c r="D18" s="287">
        <v>20777.68</v>
      </c>
      <c r="E18" s="286" t="s">
        <v>30</v>
      </c>
      <c r="F18" s="286" t="s">
        <v>30</v>
      </c>
      <c r="G18" s="287">
        <v>3014</v>
      </c>
      <c r="H18" s="286">
        <v>93</v>
      </c>
      <c r="I18" s="286">
        <f t="shared" si="0"/>
        <v>32.408602150537632</v>
      </c>
      <c r="J18" s="286">
        <v>9</v>
      </c>
      <c r="K18" s="286">
        <v>1</v>
      </c>
      <c r="L18" s="287">
        <v>20778</v>
      </c>
      <c r="M18" s="287">
        <v>3014</v>
      </c>
      <c r="N18" s="284">
        <v>44568</v>
      </c>
      <c r="O18" s="283" t="s">
        <v>33</v>
      </c>
      <c r="P18" s="279"/>
      <c r="Q18" s="293"/>
      <c r="R18" s="293"/>
      <c r="S18" s="293"/>
      <c r="T18" s="293"/>
      <c r="U18" s="294"/>
      <c r="V18" s="294"/>
      <c r="W18" s="8"/>
      <c r="X18" s="294"/>
      <c r="Y18" s="295"/>
      <c r="Z18" s="278"/>
      <c r="AA18" s="295"/>
      <c r="AB18" s="278"/>
    </row>
    <row r="19" spans="1:28" ht="25.35" customHeight="1">
      <c r="A19" s="282">
        <v>7</v>
      </c>
      <c r="B19" s="282">
        <v>7</v>
      </c>
      <c r="C19" s="288" t="s">
        <v>428</v>
      </c>
      <c r="D19" s="287">
        <v>18106.93</v>
      </c>
      <c r="E19" s="286">
        <v>29696.27</v>
      </c>
      <c r="F19" s="291">
        <f>(D19-E19)/E19</f>
        <v>-0.39026248077620523</v>
      </c>
      <c r="G19" s="287">
        <v>2711</v>
      </c>
      <c r="H19" s="286">
        <v>108</v>
      </c>
      <c r="I19" s="286">
        <f t="shared" si="0"/>
        <v>25.101851851851851</v>
      </c>
      <c r="J19" s="286">
        <v>13</v>
      </c>
      <c r="K19" s="286">
        <v>2</v>
      </c>
      <c r="L19" s="287">
        <v>48564</v>
      </c>
      <c r="M19" s="287">
        <v>7433</v>
      </c>
      <c r="N19" s="284">
        <v>44561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8"/>
      <c r="X19" s="294"/>
      <c r="Y19" s="295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417</v>
      </c>
      <c r="D20" s="287">
        <v>17626.939999999999</v>
      </c>
      <c r="E20" s="287">
        <v>31979.05</v>
      </c>
      <c r="F20" s="291">
        <f>(D20-E20)/E20</f>
        <v>-0.44879725945580001</v>
      </c>
      <c r="G20" s="287">
        <v>2648</v>
      </c>
      <c r="H20" s="286">
        <v>108</v>
      </c>
      <c r="I20" s="286">
        <f t="shared" si="0"/>
        <v>24.518518518518519</v>
      </c>
      <c r="J20" s="286">
        <v>12</v>
      </c>
      <c r="K20" s="286">
        <v>3</v>
      </c>
      <c r="L20" s="287">
        <v>179977.27</v>
      </c>
      <c r="M20" s="287">
        <v>26642</v>
      </c>
      <c r="N20" s="284">
        <v>44554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8"/>
      <c r="X20" s="294"/>
      <c r="Y20" s="295"/>
      <c r="Z20" s="278"/>
      <c r="AA20" s="295"/>
      <c r="AB20" s="278"/>
    </row>
    <row r="21" spans="1:28" ht="25.35" customHeight="1">
      <c r="A21" s="282">
        <v>9</v>
      </c>
      <c r="B21" s="282">
        <v>5</v>
      </c>
      <c r="C21" s="288" t="s">
        <v>431</v>
      </c>
      <c r="D21" s="287">
        <v>14803.3</v>
      </c>
      <c r="E21" s="286">
        <v>36041.769999999997</v>
      </c>
      <c r="F21" s="291">
        <f>(D21-E21)/E21</f>
        <v>-0.58927377872951303</v>
      </c>
      <c r="G21" s="287">
        <v>2968</v>
      </c>
      <c r="H21" s="286">
        <v>137</v>
      </c>
      <c r="I21" s="286">
        <f t="shared" si="0"/>
        <v>21.664233576642335</v>
      </c>
      <c r="J21" s="286">
        <v>20</v>
      </c>
      <c r="K21" s="286">
        <v>2</v>
      </c>
      <c r="L21" s="287">
        <v>50845</v>
      </c>
      <c r="M21" s="287">
        <v>10533</v>
      </c>
      <c r="N21" s="284">
        <v>44561</v>
      </c>
      <c r="O21" s="283" t="s">
        <v>56</v>
      </c>
      <c r="P21" s="279"/>
      <c r="Q21" s="293"/>
      <c r="R21" s="293"/>
      <c r="S21" s="293"/>
      <c r="T21" s="293"/>
      <c r="U21" s="294"/>
      <c r="V21" s="294"/>
      <c r="W21" s="8"/>
      <c r="X21" s="294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441</v>
      </c>
      <c r="D22" s="287">
        <v>7779.87</v>
      </c>
      <c r="E22" s="286" t="s">
        <v>30</v>
      </c>
      <c r="F22" s="286" t="s">
        <v>30</v>
      </c>
      <c r="G22" s="287">
        <v>1315</v>
      </c>
      <c r="H22" s="286">
        <v>88</v>
      </c>
      <c r="I22" s="286">
        <f t="shared" si="0"/>
        <v>14.943181818181818</v>
      </c>
      <c r="J22" s="286">
        <v>5</v>
      </c>
      <c r="K22" s="286">
        <v>1</v>
      </c>
      <c r="L22" s="287">
        <v>7779.87</v>
      </c>
      <c r="M22" s="287">
        <v>1315</v>
      </c>
      <c r="N22" s="284">
        <v>44568</v>
      </c>
      <c r="O22" s="283" t="s">
        <v>442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426079.81000000006</v>
      </c>
      <c r="E23" s="280">
        <v>574209.32999999996</v>
      </c>
      <c r="F23" s="108">
        <f t="shared" ref="F23" si="1">(D23-E23)/E23</f>
        <v>-0.25797128723073853</v>
      </c>
      <c r="G23" s="280">
        <f t="shared" ref="G23" si="2">SUM(G13:G22)</f>
        <v>67482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 t="s">
        <v>40</v>
      </c>
      <c r="C25" s="288" t="s">
        <v>447</v>
      </c>
      <c r="D25" s="287">
        <v>5525</v>
      </c>
      <c r="E25" s="286" t="s">
        <v>30</v>
      </c>
      <c r="F25" s="286" t="s">
        <v>30</v>
      </c>
      <c r="G25" s="287">
        <v>990</v>
      </c>
      <c r="H25" s="286" t="s">
        <v>30</v>
      </c>
      <c r="I25" s="286" t="s">
        <v>30</v>
      </c>
      <c r="J25" s="286">
        <v>14</v>
      </c>
      <c r="K25" s="286">
        <v>0</v>
      </c>
      <c r="L25" s="287">
        <v>5525</v>
      </c>
      <c r="M25" s="287">
        <v>990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8"/>
      <c r="X25" s="294"/>
      <c r="Y25" s="295"/>
      <c r="Z25" s="278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368</v>
      </c>
      <c r="D26" s="287">
        <v>3840.26</v>
      </c>
      <c r="E26" s="287">
        <v>16588.61</v>
      </c>
      <c r="F26" s="291">
        <f>(D26-E26)/E26</f>
        <v>-0.76850019380767887</v>
      </c>
      <c r="G26" s="287">
        <v>781</v>
      </c>
      <c r="H26" s="286">
        <v>32</v>
      </c>
      <c r="I26" s="286">
        <f>G26/H26</f>
        <v>24.40625</v>
      </c>
      <c r="J26" s="286">
        <v>5</v>
      </c>
      <c r="K26" s="286">
        <v>7</v>
      </c>
      <c r="L26" s="287">
        <v>178894</v>
      </c>
      <c r="M26" s="287">
        <v>35800</v>
      </c>
      <c r="N26" s="284">
        <v>44526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8"/>
      <c r="X26" s="294"/>
      <c r="Y26" s="295"/>
      <c r="Z26" s="278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443</v>
      </c>
      <c r="D27" s="287">
        <v>2409</v>
      </c>
      <c r="E27" s="286" t="s">
        <v>30</v>
      </c>
      <c r="F27" s="286" t="s">
        <v>30</v>
      </c>
      <c r="G27" s="287">
        <v>471</v>
      </c>
      <c r="H27" s="286">
        <v>12</v>
      </c>
      <c r="I27" s="286">
        <f>G27/H27</f>
        <v>39.25</v>
      </c>
      <c r="J27" s="286">
        <v>5</v>
      </c>
      <c r="K27" s="286">
        <v>1</v>
      </c>
      <c r="L27" s="287">
        <v>2409</v>
      </c>
      <c r="M27" s="287">
        <v>471</v>
      </c>
      <c r="N27" s="284">
        <v>44568</v>
      </c>
      <c r="O27" s="283" t="s">
        <v>59</v>
      </c>
      <c r="P27" s="78"/>
      <c r="Q27" s="293"/>
      <c r="R27" s="293"/>
      <c r="S27" s="293"/>
      <c r="T27" s="293"/>
      <c r="U27" s="294"/>
      <c r="V27" s="294"/>
      <c r="W27" s="8"/>
      <c r="X27" s="294"/>
      <c r="Y27" s="295"/>
      <c r="Z27" s="278"/>
      <c r="AA27" s="295"/>
      <c r="AB27" s="278"/>
    </row>
    <row r="28" spans="1:28" ht="25.35" customHeight="1">
      <c r="A28" s="282">
        <v>14</v>
      </c>
      <c r="B28" s="282">
        <v>9</v>
      </c>
      <c r="C28" s="288" t="s">
        <v>413</v>
      </c>
      <c r="D28" s="287">
        <v>2183</v>
      </c>
      <c r="E28" s="287">
        <v>15028</v>
      </c>
      <c r="F28" s="291">
        <f>(D28-E28)/E28</f>
        <v>-0.85473782273090226</v>
      </c>
      <c r="G28" s="287">
        <v>324</v>
      </c>
      <c r="H28" s="286" t="s">
        <v>30</v>
      </c>
      <c r="I28" s="286" t="s">
        <v>30</v>
      </c>
      <c r="J28" s="286">
        <v>2</v>
      </c>
      <c r="K28" s="286">
        <v>4</v>
      </c>
      <c r="L28" s="287">
        <v>66664</v>
      </c>
      <c r="M28" s="287">
        <v>10444</v>
      </c>
      <c r="N28" s="284">
        <v>44547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8"/>
      <c r="X28" s="294"/>
      <c r="Y28" s="295"/>
      <c r="Z28" s="278"/>
      <c r="AA28" s="295"/>
      <c r="AB28" s="278"/>
    </row>
    <row r="29" spans="1:28" ht="25.35" customHeight="1">
      <c r="A29" s="282">
        <v>15</v>
      </c>
      <c r="B29" s="282">
        <v>18</v>
      </c>
      <c r="C29" s="288" t="s">
        <v>286</v>
      </c>
      <c r="D29" s="287">
        <v>2022</v>
      </c>
      <c r="E29" s="287">
        <v>751.9</v>
      </c>
      <c r="F29" s="291">
        <f>(D29-E29)/E29</f>
        <v>1.6891873919404174</v>
      </c>
      <c r="G29" s="287">
        <v>380</v>
      </c>
      <c r="H29" s="286">
        <v>6</v>
      </c>
      <c r="I29" s="286">
        <f>G29/H29</f>
        <v>63.333333333333336</v>
      </c>
      <c r="J29" s="286">
        <v>3</v>
      </c>
      <c r="K29" s="286">
        <v>17</v>
      </c>
      <c r="L29" s="287">
        <v>147472</v>
      </c>
      <c r="M29" s="287">
        <v>26041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95"/>
      <c r="Z29" s="278"/>
      <c r="AA29" s="295"/>
      <c r="AB29" s="278"/>
    </row>
    <row r="30" spans="1:28" ht="25.35" customHeight="1">
      <c r="A30" s="282">
        <v>16</v>
      </c>
      <c r="B30" s="282">
        <v>11</v>
      </c>
      <c r="C30" s="288" t="s">
        <v>482</v>
      </c>
      <c r="D30" s="287">
        <v>1127</v>
      </c>
      <c r="E30" s="286">
        <v>4854</v>
      </c>
      <c r="F30" s="291">
        <f>(D30-E30)/E30</f>
        <v>-0.76782035434693041</v>
      </c>
      <c r="G30" s="287">
        <v>235</v>
      </c>
      <c r="H30" s="286">
        <v>6</v>
      </c>
      <c r="I30" s="286">
        <f>G30/H30</f>
        <v>39.166666666666664</v>
      </c>
      <c r="J30" s="286">
        <v>2</v>
      </c>
      <c r="K30" s="286">
        <v>2</v>
      </c>
      <c r="L30" s="287">
        <v>5981</v>
      </c>
      <c r="M30" s="287">
        <v>1156</v>
      </c>
      <c r="N30" s="284">
        <v>44561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278"/>
      <c r="X30" s="295"/>
      <c r="Y30" s="294"/>
      <c r="Z30" s="295"/>
      <c r="AA30" s="8"/>
      <c r="AB30" s="278"/>
    </row>
    <row r="31" spans="1:28" ht="25.35" customHeight="1">
      <c r="A31" s="282">
        <v>17</v>
      </c>
      <c r="B31" s="282">
        <v>14</v>
      </c>
      <c r="C31" s="288" t="s">
        <v>481</v>
      </c>
      <c r="D31" s="287">
        <v>912.5</v>
      </c>
      <c r="E31" s="287">
        <v>1191</v>
      </c>
      <c r="F31" s="291">
        <f>(D31-E31)/E31</f>
        <v>-0.23383711167086482</v>
      </c>
      <c r="G31" s="287">
        <v>187</v>
      </c>
      <c r="H31" s="286">
        <v>6</v>
      </c>
      <c r="I31" s="286">
        <f>G31/H31</f>
        <v>31.166666666666668</v>
      </c>
      <c r="J31" s="286">
        <v>2</v>
      </c>
      <c r="K31" s="286">
        <v>9</v>
      </c>
      <c r="L31" s="287">
        <v>45592</v>
      </c>
      <c r="M31" s="287">
        <v>7690</v>
      </c>
      <c r="N31" s="284">
        <v>44512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4"/>
      <c r="Z31" s="295"/>
      <c r="AA31" s="8"/>
      <c r="AB31" s="278"/>
    </row>
    <row r="32" spans="1:28" ht="25.35" customHeight="1">
      <c r="A32" s="282">
        <v>18</v>
      </c>
      <c r="B32" s="282" t="s">
        <v>67</v>
      </c>
      <c r="C32" s="288" t="s">
        <v>444</v>
      </c>
      <c r="D32" s="287">
        <v>797.9</v>
      </c>
      <c r="E32" s="286" t="s">
        <v>30</v>
      </c>
      <c r="F32" s="286" t="s">
        <v>30</v>
      </c>
      <c r="G32" s="287">
        <v>137</v>
      </c>
      <c r="H32" s="286">
        <v>12</v>
      </c>
      <c r="I32" s="286">
        <f>G32/H32</f>
        <v>11.416666666666666</v>
      </c>
      <c r="J32" s="286">
        <v>3</v>
      </c>
      <c r="K32" s="286">
        <v>1</v>
      </c>
      <c r="L32" s="287">
        <v>797.9</v>
      </c>
      <c r="M32" s="287">
        <v>137</v>
      </c>
      <c r="N32" s="284">
        <v>44568</v>
      </c>
      <c r="O32" s="283" t="s">
        <v>56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4"/>
      <c r="Z32" s="295"/>
      <c r="AA32" s="8"/>
      <c r="AB32" s="278"/>
    </row>
    <row r="33" spans="1:28" ht="25.35" customHeight="1">
      <c r="A33" s="282">
        <v>19</v>
      </c>
      <c r="B33" s="91" t="s">
        <v>67</v>
      </c>
      <c r="C33" s="288" t="s">
        <v>445</v>
      </c>
      <c r="D33" s="287">
        <v>675.6</v>
      </c>
      <c r="E33" s="286" t="s">
        <v>30</v>
      </c>
      <c r="F33" s="286" t="s">
        <v>30</v>
      </c>
      <c r="G33" s="287">
        <v>137</v>
      </c>
      <c r="H33" s="286" t="s">
        <v>30</v>
      </c>
      <c r="I33" s="286" t="s">
        <v>30</v>
      </c>
      <c r="J33" s="286">
        <v>6</v>
      </c>
      <c r="K33" s="286">
        <v>1</v>
      </c>
      <c r="L33" s="287">
        <v>675.6</v>
      </c>
      <c r="M33" s="287">
        <v>137</v>
      </c>
      <c r="N33" s="284">
        <v>44568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95"/>
      <c r="X33" s="295"/>
      <c r="Y33" s="8"/>
      <c r="Z33" s="278"/>
      <c r="AA33" s="294"/>
      <c r="AB33" s="278"/>
    </row>
    <row r="34" spans="1:28" ht="25.35" customHeight="1">
      <c r="A34" s="282">
        <v>20</v>
      </c>
      <c r="B34" s="282" t="s">
        <v>40</v>
      </c>
      <c r="C34" s="288" t="s">
        <v>446</v>
      </c>
      <c r="D34" s="287">
        <v>656.7</v>
      </c>
      <c r="E34" s="286" t="s">
        <v>30</v>
      </c>
      <c r="F34" s="286" t="s">
        <v>30</v>
      </c>
      <c r="G34" s="287">
        <v>98</v>
      </c>
      <c r="H34" s="286">
        <v>7</v>
      </c>
      <c r="I34" s="286">
        <f>G34/H34</f>
        <v>14</v>
      </c>
      <c r="J34" s="286">
        <v>7</v>
      </c>
      <c r="K34" s="286">
        <v>0</v>
      </c>
      <c r="L34" s="287">
        <v>656.7</v>
      </c>
      <c r="M34" s="287">
        <v>98</v>
      </c>
      <c r="N34" s="284" t="s">
        <v>190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78"/>
      <c r="X34" s="295"/>
      <c r="Y34" s="295"/>
      <c r="Z34" s="294"/>
      <c r="AA34" s="8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446228.77000000008</v>
      </c>
      <c r="E35" s="280">
        <v>587341.40000000014</v>
      </c>
      <c r="F35" s="108">
        <f t="shared" ref="F35" si="3">(D35-E35)/E35</f>
        <v>-0.24025656968842998</v>
      </c>
      <c r="G35" s="280">
        <f t="shared" ref="G35" si="4">SUM(G23:G34)</f>
        <v>71222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17</v>
      </c>
      <c r="C37" s="288" t="s">
        <v>390</v>
      </c>
      <c r="D37" s="287">
        <v>647</v>
      </c>
      <c r="E37" s="286">
        <v>782</v>
      </c>
      <c r="F37" s="291">
        <f t="shared" ref="F37:F46" si="5">(D37-E37)/E37</f>
        <v>-0.17263427109974425</v>
      </c>
      <c r="G37" s="287">
        <v>143</v>
      </c>
      <c r="H37" s="286">
        <v>4</v>
      </c>
      <c r="I37" s="286">
        <f t="shared" ref="I37:I43" si="6">G37/H37</f>
        <v>35.75</v>
      </c>
      <c r="J37" s="286">
        <v>2</v>
      </c>
      <c r="K37" s="286">
        <v>6</v>
      </c>
      <c r="L37" s="287">
        <v>8738</v>
      </c>
      <c r="M37" s="287">
        <v>1812</v>
      </c>
      <c r="N37" s="284">
        <v>44533</v>
      </c>
      <c r="O37" s="283" t="s">
        <v>59</v>
      </c>
      <c r="P37" s="279"/>
      <c r="Q37" s="293"/>
      <c r="R37" s="293"/>
      <c r="S37" s="293"/>
      <c r="T37" s="294"/>
      <c r="U37" s="293"/>
      <c r="V37" s="293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91">
        <v>13</v>
      </c>
      <c r="C38" s="288" t="s">
        <v>423</v>
      </c>
      <c r="D38" s="287">
        <v>499.5</v>
      </c>
      <c r="E38" s="287">
        <v>1310.3</v>
      </c>
      <c r="F38" s="291">
        <f t="shared" si="5"/>
        <v>-0.61878959017018997</v>
      </c>
      <c r="G38" s="287">
        <v>88</v>
      </c>
      <c r="H38" s="286">
        <v>9</v>
      </c>
      <c r="I38" s="286">
        <f t="shared" si="6"/>
        <v>9.7777777777777786</v>
      </c>
      <c r="J38" s="286">
        <v>4</v>
      </c>
      <c r="K38" s="286">
        <v>3</v>
      </c>
      <c r="L38" s="287">
        <v>3359</v>
      </c>
      <c r="M38" s="287">
        <v>750</v>
      </c>
      <c r="N38" s="284">
        <v>44554</v>
      </c>
      <c r="O38" s="283" t="s">
        <v>56</v>
      </c>
      <c r="P38" s="279"/>
      <c r="R38" s="285"/>
      <c r="T38" s="279"/>
      <c r="U38" s="278"/>
      <c r="V38" s="278"/>
      <c r="W38" s="295"/>
      <c r="X38" s="295"/>
      <c r="Y38" s="278"/>
      <c r="Z38" s="294"/>
    </row>
    <row r="39" spans="1:28" ht="25.35" customHeight="1">
      <c r="A39" s="282">
        <v>23</v>
      </c>
      <c r="B39" s="282">
        <v>24</v>
      </c>
      <c r="C39" s="288" t="s">
        <v>360</v>
      </c>
      <c r="D39" s="287">
        <v>325</v>
      </c>
      <c r="E39" s="287">
        <v>175.5</v>
      </c>
      <c r="F39" s="291">
        <f t="shared" si="5"/>
        <v>0.85185185185185186</v>
      </c>
      <c r="G39" s="287">
        <v>55</v>
      </c>
      <c r="H39" s="286">
        <v>4</v>
      </c>
      <c r="I39" s="286">
        <f t="shared" si="6"/>
        <v>13.75</v>
      </c>
      <c r="J39" s="286">
        <v>1</v>
      </c>
      <c r="K39" s="286">
        <v>8</v>
      </c>
      <c r="L39" s="287">
        <v>28232.12</v>
      </c>
      <c r="M39" s="287">
        <v>5010</v>
      </c>
      <c r="N39" s="284">
        <v>44519</v>
      </c>
      <c r="O39" s="283" t="s">
        <v>361</v>
      </c>
      <c r="P39" s="279"/>
      <c r="Q39" s="293"/>
      <c r="R39" s="293"/>
      <c r="S39" s="293"/>
      <c r="T39" s="293"/>
      <c r="U39" s="294"/>
      <c r="V39" s="294"/>
      <c r="W39" s="278"/>
      <c r="X39" s="295"/>
      <c r="Y39" s="8"/>
      <c r="Z39" s="294"/>
      <c r="AA39" s="295"/>
      <c r="AB39" s="278"/>
    </row>
    <row r="40" spans="1:28" ht="25.35" customHeight="1">
      <c r="A40" s="282">
        <v>24</v>
      </c>
      <c r="B40" s="91">
        <v>16</v>
      </c>
      <c r="C40" s="288" t="s">
        <v>389</v>
      </c>
      <c r="D40" s="287">
        <v>304.99</v>
      </c>
      <c r="E40" s="287">
        <v>890</v>
      </c>
      <c r="F40" s="291">
        <f t="shared" si="5"/>
        <v>-0.65731460674157305</v>
      </c>
      <c r="G40" s="287">
        <v>54</v>
      </c>
      <c r="H40" s="286">
        <v>3</v>
      </c>
      <c r="I40" s="286">
        <f t="shared" si="6"/>
        <v>18</v>
      </c>
      <c r="J40" s="286">
        <v>3</v>
      </c>
      <c r="K40" s="286">
        <v>6</v>
      </c>
      <c r="L40" s="287">
        <v>10002.31</v>
      </c>
      <c r="M40" s="287">
        <v>1796</v>
      </c>
      <c r="N40" s="284">
        <v>44533</v>
      </c>
      <c r="O40" s="283" t="s">
        <v>43</v>
      </c>
      <c r="P40" s="279"/>
      <c r="Q40" s="293"/>
      <c r="R40" s="293"/>
      <c r="S40" s="293"/>
      <c r="T40" s="293"/>
      <c r="U40" s="294"/>
      <c r="V40" s="294"/>
      <c r="W40" s="294"/>
      <c r="X40" s="295"/>
      <c r="Y40" s="8"/>
      <c r="Z40" s="278"/>
      <c r="AA40" s="295"/>
    </row>
    <row r="41" spans="1:28" ht="25.35" customHeight="1">
      <c r="A41" s="282">
        <v>25</v>
      </c>
      <c r="B41" s="91">
        <v>12</v>
      </c>
      <c r="C41" s="288" t="s">
        <v>393</v>
      </c>
      <c r="D41" s="287">
        <v>302.39999999999998</v>
      </c>
      <c r="E41" s="287">
        <v>1462.06</v>
      </c>
      <c r="F41" s="291">
        <f t="shared" si="5"/>
        <v>-0.79316854301465045</v>
      </c>
      <c r="G41" s="287">
        <v>91</v>
      </c>
      <c r="H41" s="286">
        <v>6</v>
      </c>
      <c r="I41" s="286">
        <f t="shared" si="6"/>
        <v>15.166666666666666</v>
      </c>
      <c r="J41" s="286">
        <v>3</v>
      </c>
      <c r="K41" s="286">
        <v>5</v>
      </c>
      <c r="L41" s="287">
        <v>41716.46</v>
      </c>
      <c r="M41" s="287">
        <v>8838</v>
      </c>
      <c r="N41" s="284">
        <v>44540</v>
      </c>
      <c r="O41" s="283" t="s">
        <v>43</v>
      </c>
      <c r="P41" s="279"/>
      <c r="Q41" s="293"/>
      <c r="R41" s="293"/>
      <c r="S41" s="293"/>
      <c r="T41" s="293"/>
      <c r="U41" s="293"/>
      <c r="V41" s="294"/>
      <c r="W41" s="295"/>
      <c r="X41" s="295"/>
      <c r="Y41" s="278"/>
      <c r="Z41" s="294"/>
    </row>
    <row r="42" spans="1:28" ht="25.35" customHeight="1">
      <c r="A42" s="282">
        <v>26</v>
      </c>
      <c r="B42" s="282">
        <v>32</v>
      </c>
      <c r="C42" s="288" t="s">
        <v>374</v>
      </c>
      <c r="D42" s="287">
        <v>107.5</v>
      </c>
      <c r="E42" s="287">
        <v>47</v>
      </c>
      <c r="F42" s="291">
        <f>(D42-E42)/E42</f>
        <v>1.2872340425531914</v>
      </c>
      <c r="G42" s="287">
        <v>28</v>
      </c>
      <c r="H42" s="286">
        <v>1</v>
      </c>
      <c r="I42" s="286">
        <f>G42/H42</f>
        <v>28</v>
      </c>
      <c r="J42" s="286">
        <v>1</v>
      </c>
      <c r="K42" s="286">
        <v>4</v>
      </c>
      <c r="L42" s="287">
        <v>4361.3</v>
      </c>
      <c r="M42" s="287">
        <v>898</v>
      </c>
      <c r="N42" s="284">
        <v>44526</v>
      </c>
      <c r="O42" s="283" t="s">
        <v>287</v>
      </c>
      <c r="P42" s="279"/>
      <c r="Q42" s="293"/>
      <c r="R42" s="293"/>
      <c r="S42" s="293"/>
      <c r="T42" s="293"/>
      <c r="U42" s="294"/>
      <c r="V42" s="294"/>
      <c r="W42" s="294"/>
      <c r="Y42" s="295"/>
      <c r="Z42" s="278"/>
      <c r="AA42" s="295"/>
    </row>
    <row r="43" spans="1:28" ht="25.35" customHeight="1">
      <c r="A43" s="282">
        <v>27</v>
      </c>
      <c r="B43" s="91">
        <v>23</v>
      </c>
      <c r="C43" s="288" t="s">
        <v>392</v>
      </c>
      <c r="D43" s="287">
        <v>100.5</v>
      </c>
      <c r="E43" s="287">
        <v>204</v>
      </c>
      <c r="F43" s="291">
        <f t="shared" si="5"/>
        <v>-0.50735294117647056</v>
      </c>
      <c r="G43" s="287">
        <v>27</v>
      </c>
      <c r="H43" s="286">
        <v>1</v>
      </c>
      <c r="I43" s="286">
        <f t="shared" si="6"/>
        <v>27</v>
      </c>
      <c r="J43" s="286">
        <v>1</v>
      </c>
      <c r="K43" s="286">
        <v>5</v>
      </c>
      <c r="L43" s="287">
        <v>7993</v>
      </c>
      <c r="M43" s="287">
        <v>1381</v>
      </c>
      <c r="N43" s="284">
        <v>44540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5"/>
      <c r="X43" s="8"/>
      <c r="Y43" s="294"/>
      <c r="Z43" s="278"/>
      <c r="AA43" s="295"/>
      <c r="AB43" s="278"/>
    </row>
    <row r="44" spans="1:28" ht="25.35" customHeight="1">
      <c r="A44" s="282">
        <v>28</v>
      </c>
      <c r="B44" s="282">
        <v>27</v>
      </c>
      <c r="C44" s="288" t="s">
        <v>362</v>
      </c>
      <c r="D44" s="287">
        <v>75</v>
      </c>
      <c r="E44" s="287">
        <v>103.5</v>
      </c>
      <c r="F44" s="291">
        <f t="shared" si="5"/>
        <v>-0.27536231884057971</v>
      </c>
      <c r="G44" s="287">
        <v>12</v>
      </c>
      <c r="H44" s="286" t="s">
        <v>30</v>
      </c>
      <c r="I44" s="286" t="s">
        <v>30</v>
      </c>
      <c r="J44" s="286">
        <v>1</v>
      </c>
      <c r="K44" s="286">
        <v>8</v>
      </c>
      <c r="L44" s="287">
        <v>2665.41</v>
      </c>
      <c r="M44" s="287">
        <v>503</v>
      </c>
      <c r="N44" s="284">
        <v>44519</v>
      </c>
      <c r="O44" s="283" t="s">
        <v>99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8"/>
      <c r="Z44" s="294"/>
      <c r="AA44" s="295"/>
      <c r="AB44" s="278"/>
    </row>
    <row r="45" spans="1:28" ht="25.35" customHeight="1">
      <c r="A45" s="282">
        <v>29</v>
      </c>
      <c r="B45" s="282">
        <v>30</v>
      </c>
      <c r="C45" s="288" t="s">
        <v>415</v>
      </c>
      <c r="D45" s="287">
        <v>38</v>
      </c>
      <c r="E45" s="287">
        <v>82</v>
      </c>
      <c r="F45" s="291">
        <f t="shared" si="5"/>
        <v>-0.53658536585365857</v>
      </c>
      <c r="G45" s="287">
        <v>9</v>
      </c>
      <c r="H45" s="286" t="s">
        <v>30</v>
      </c>
      <c r="I45" s="286" t="s">
        <v>30</v>
      </c>
      <c r="J45" s="286">
        <v>2</v>
      </c>
      <c r="K45" s="286">
        <v>4</v>
      </c>
      <c r="L45" s="287">
        <v>1172</v>
      </c>
      <c r="M45" s="287">
        <v>234</v>
      </c>
      <c r="N45" s="284">
        <v>44547</v>
      </c>
      <c r="O45" s="283" t="s">
        <v>231</v>
      </c>
      <c r="P45" s="279"/>
      <c r="Q45" s="293"/>
      <c r="R45" s="293"/>
      <c r="S45" s="293"/>
      <c r="T45" s="293"/>
      <c r="U45" s="294"/>
      <c r="V45" s="294"/>
      <c r="W45" s="295"/>
      <c r="X45" s="295"/>
      <c r="Y45" s="294"/>
      <c r="Z45" s="278"/>
    </row>
    <row r="46" spans="1:28" ht="25.35" customHeight="1">
      <c r="A46" s="282">
        <v>30</v>
      </c>
      <c r="B46" s="120">
        <v>34</v>
      </c>
      <c r="C46" s="288" t="s">
        <v>388</v>
      </c>
      <c r="D46" s="287">
        <v>37</v>
      </c>
      <c r="E46" s="286">
        <v>12</v>
      </c>
      <c r="F46" s="291">
        <f t="shared" si="5"/>
        <v>2.0833333333333335</v>
      </c>
      <c r="G46" s="287">
        <v>20</v>
      </c>
      <c r="H46" s="286" t="s">
        <v>30</v>
      </c>
      <c r="I46" s="286" t="s">
        <v>30</v>
      </c>
      <c r="J46" s="286">
        <v>1</v>
      </c>
      <c r="K46" s="286" t="s">
        <v>30</v>
      </c>
      <c r="L46" s="287">
        <v>7243</v>
      </c>
      <c r="M46" s="287">
        <v>1581</v>
      </c>
      <c r="N46" s="284">
        <v>44533</v>
      </c>
      <c r="O46" s="283" t="s">
        <v>31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295"/>
      <c r="AA46" s="8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448665.66000000009</v>
      </c>
      <c r="E47" s="280">
        <v>589107.06000000017</v>
      </c>
      <c r="F47" s="108">
        <f t="shared" ref="F47:F51" si="7">(D47-E47)/E47</f>
        <v>-0.23839707505797</v>
      </c>
      <c r="G47" s="280">
        <f>SUM(G35:G46)</f>
        <v>71749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90" t="s">
        <v>30</v>
      </c>
      <c r="C49" s="288" t="s">
        <v>387</v>
      </c>
      <c r="D49" s="287">
        <v>16.600000000000001</v>
      </c>
      <c r="E49" s="286" t="s">
        <v>30</v>
      </c>
      <c r="F49" s="286" t="s">
        <v>30</v>
      </c>
      <c r="G49" s="287">
        <v>4</v>
      </c>
      <c r="H49" s="286">
        <v>2</v>
      </c>
      <c r="I49" s="286">
        <f>G49/H49</f>
        <v>2</v>
      </c>
      <c r="J49" s="286">
        <v>1</v>
      </c>
      <c r="K49" s="286" t="s">
        <v>30</v>
      </c>
      <c r="L49" s="287">
        <v>17974.82</v>
      </c>
      <c r="M49" s="287">
        <v>3765</v>
      </c>
      <c r="N49" s="284">
        <v>44533</v>
      </c>
      <c r="O49" s="283" t="s">
        <v>27</v>
      </c>
      <c r="P49" s="279"/>
      <c r="Q49" s="293"/>
      <c r="R49" s="293"/>
      <c r="S49" s="293"/>
      <c r="T49" s="293"/>
      <c r="U49" s="294"/>
      <c r="V49" s="294"/>
      <c r="W49" s="278"/>
      <c r="X49" s="294"/>
      <c r="Y49" s="8"/>
      <c r="Z49" s="294"/>
      <c r="AA49" s="295"/>
      <c r="AB49" s="278"/>
    </row>
    <row r="50" spans="1:28" ht="25.35" customHeight="1">
      <c r="A50" s="282">
        <v>32</v>
      </c>
      <c r="B50" s="290" t="s">
        <v>30</v>
      </c>
      <c r="C50" s="288" t="s">
        <v>341</v>
      </c>
      <c r="D50" s="287">
        <v>11.1</v>
      </c>
      <c r="E50" s="286" t="s">
        <v>30</v>
      </c>
      <c r="F50" s="286" t="s">
        <v>30</v>
      </c>
      <c r="G50" s="287">
        <v>2</v>
      </c>
      <c r="H50" s="286">
        <v>1</v>
      </c>
      <c r="I50" s="286">
        <f>G50/H50</f>
        <v>2</v>
      </c>
      <c r="J50" s="286">
        <v>1</v>
      </c>
      <c r="K50" s="286" t="s">
        <v>30</v>
      </c>
      <c r="L50" s="287">
        <v>41487.31</v>
      </c>
      <c r="M50" s="287">
        <v>8734</v>
      </c>
      <c r="N50" s="284">
        <v>44505</v>
      </c>
      <c r="O50" s="283" t="s">
        <v>27</v>
      </c>
      <c r="P50" s="279"/>
      <c r="Q50" s="293"/>
      <c r="R50" s="293"/>
      <c r="S50" s="293"/>
      <c r="T50" s="293"/>
      <c r="U50" s="293"/>
      <c r="V50" s="294"/>
      <c r="W50" s="295"/>
      <c r="X50" s="294"/>
      <c r="Y50" s="278"/>
      <c r="Z50" s="295"/>
    </row>
    <row r="51" spans="1:28" ht="25.35" customHeight="1">
      <c r="A51" s="248"/>
      <c r="B51" s="248"/>
      <c r="C51" s="266" t="s">
        <v>154</v>
      </c>
      <c r="D51" s="280">
        <f>SUM(D47:D50)</f>
        <v>448693.36000000004</v>
      </c>
      <c r="E51" s="280">
        <v>589218.06000000017</v>
      </c>
      <c r="F51" s="108">
        <f t="shared" si="7"/>
        <v>-0.23849353836846088</v>
      </c>
      <c r="G51" s="280">
        <f t="shared" ref="G51" si="8">SUM(G47:G50)</f>
        <v>71755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3.7109375" style="277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432</v>
      </c>
      <c r="F1" s="235"/>
      <c r="G1" s="235"/>
      <c r="H1" s="235"/>
      <c r="I1" s="235"/>
    </row>
    <row r="2" spans="1:28" ht="19.5" customHeight="1">
      <c r="E2" s="235" t="s">
        <v>433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8" ht="19.5">
      <c r="A6" s="393"/>
      <c r="B6" s="393"/>
      <c r="C6" s="390"/>
      <c r="D6" s="237" t="s">
        <v>434</v>
      </c>
      <c r="E6" s="237" t="s">
        <v>421</v>
      </c>
      <c r="F6" s="390"/>
      <c r="G6" s="390" t="s">
        <v>434</v>
      </c>
      <c r="H6" s="390"/>
      <c r="I6" s="390"/>
      <c r="J6" s="390"/>
      <c r="K6" s="390"/>
      <c r="L6" s="390"/>
      <c r="M6" s="390"/>
      <c r="N6" s="390"/>
      <c r="O6" s="390"/>
    </row>
    <row r="7" spans="1:28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8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</row>
    <row r="9" spans="1:28" ht="15" customHeight="1">
      <c r="A9" s="392"/>
      <c r="B9" s="392"/>
      <c r="C9" s="389" t="s">
        <v>13</v>
      </c>
      <c r="D9" s="315"/>
      <c r="E9" s="315"/>
      <c r="F9" s="389" t="s">
        <v>15</v>
      </c>
      <c r="G9" s="315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</row>
    <row r="10" spans="1:28" ht="19.5">
      <c r="A10" s="393"/>
      <c r="B10" s="393"/>
      <c r="C10" s="390"/>
      <c r="D10" s="316" t="s">
        <v>435</v>
      </c>
      <c r="E10" s="316" t="s">
        <v>422</v>
      </c>
      <c r="F10" s="390"/>
      <c r="G10" s="316" t="s">
        <v>435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</row>
    <row r="11" spans="1:28">
      <c r="A11" s="393"/>
      <c r="B11" s="393"/>
      <c r="C11" s="390"/>
      <c r="D11" s="316" t="s">
        <v>14</v>
      </c>
      <c r="E11" s="237" t="s">
        <v>14</v>
      </c>
      <c r="F11" s="390"/>
      <c r="G11" s="316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279"/>
      <c r="T11" s="279"/>
      <c r="U11" s="278"/>
    </row>
    <row r="12" spans="1:28" ht="15.6" customHeight="1" thickBot="1">
      <c r="A12" s="393"/>
      <c r="B12" s="394"/>
      <c r="C12" s="391"/>
      <c r="D12" s="317"/>
      <c r="E12" s="238" t="s">
        <v>2</v>
      </c>
      <c r="F12" s="391"/>
      <c r="G12" s="317" t="s">
        <v>17</v>
      </c>
      <c r="H12" s="263"/>
      <c r="I12" s="391"/>
      <c r="J12" s="263"/>
      <c r="K12" s="263"/>
      <c r="L12" s="263"/>
      <c r="M12" s="263"/>
      <c r="N12" s="263"/>
      <c r="O12" s="391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429</v>
      </c>
      <c r="D13" s="287">
        <v>201930.06999999998</v>
      </c>
      <c r="E13" s="286" t="s">
        <v>30</v>
      </c>
      <c r="F13" s="286" t="s">
        <v>30</v>
      </c>
      <c r="G13" s="287">
        <v>28999</v>
      </c>
      <c r="H13" s="286">
        <v>350</v>
      </c>
      <c r="I13" s="286">
        <f t="shared" ref="I13:I20" si="0">G13/H13</f>
        <v>82.854285714285709</v>
      </c>
      <c r="J13" s="286">
        <v>19</v>
      </c>
      <c r="K13" s="286">
        <v>1</v>
      </c>
      <c r="L13" s="287">
        <v>237685.66</v>
      </c>
      <c r="M13" s="287">
        <v>34261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>
        <v>1</v>
      </c>
      <c r="C14" s="288" t="s">
        <v>412</v>
      </c>
      <c r="D14" s="287">
        <v>109860.76</v>
      </c>
      <c r="E14" s="287">
        <v>162611.88</v>
      </c>
      <c r="F14" s="291">
        <f>(D14-E14)/E14</f>
        <v>-0.32439893075462878</v>
      </c>
      <c r="G14" s="287">
        <v>16150</v>
      </c>
      <c r="H14" s="286">
        <v>212</v>
      </c>
      <c r="I14" s="286">
        <f t="shared" si="0"/>
        <v>76.179245283018872</v>
      </c>
      <c r="J14" s="286">
        <v>13</v>
      </c>
      <c r="K14" s="286">
        <v>3</v>
      </c>
      <c r="L14" s="287">
        <v>603768.01</v>
      </c>
      <c r="M14" s="287">
        <v>87269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78"/>
      <c r="Z14" s="294"/>
      <c r="AA14" s="8"/>
      <c r="AB14" s="278"/>
    </row>
    <row r="15" spans="1:28" ht="25.35" customHeight="1">
      <c r="A15" s="282">
        <v>3</v>
      </c>
      <c r="B15" s="282">
        <v>2</v>
      </c>
      <c r="C15" s="288" t="s">
        <v>411</v>
      </c>
      <c r="D15" s="287">
        <v>85431.89</v>
      </c>
      <c r="E15" s="287">
        <v>83508.75</v>
      </c>
      <c r="F15" s="291">
        <f>(D15-E15)/E15</f>
        <v>2.3029203526576548E-2</v>
      </c>
      <c r="G15" s="287">
        <v>17547</v>
      </c>
      <c r="H15" s="286">
        <v>283</v>
      </c>
      <c r="I15" s="286">
        <f t="shared" si="0"/>
        <v>62.003533568904594</v>
      </c>
      <c r="J15" s="286">
        <v>19</v>
      </c>
      <c r="K15" s="286">
        <v>2</v>
      </c>
      <c r="L15" s="287">
        <v>197434</v>
      </c>
      <c r="M15" s="287">
        <v>41287</v>
      </c>
      <c r="N15" s="284">
        <v>44554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82">
        <v>4</v>
      </c>
      <c r="C16" s="288" t="s">
        <v>367</v>
      </c>
      <c r="D16" s="287">
        <v>36343.86</v>
      </c>
      <c r="E16" s="287">
        <v>41562.1</v>
      </c>
      <c r="F16" s="291">
        <f>(D16-E16)/E16</f>
        <v>-0.1255528474259</v>
      </c>
      <c r="G16" s="287">
        <v>5588</v>
      </c>
      <c r="H16" s="286">
        <v>83</v>
      </c>
      <c r="I16" s="286">
        <f t="shared" si="0"/>
        <v>67.325301204819283</v>
      </c>
      <c r="J16" s="286">
        <v>12</v>
      </c>
      <c r="K16" s="286">
        <v>6</v>
      </c>
      <c r="L16" s="287">
        <v>560148</v>
      </c>
      <c r="M16" s="287">
        <v>80427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431</v>
      </c>
      <c r="D17" s="287">
        <v>36041.769999999997</v>
      </c>
      <c r="E17" s="286" t="s">
        <v>30</v>
      </c>
      <c r="F17" s="286" t="s">
        <v>30</v>
      </c>
      <c r="G17" s="287">
        <v>7565</v>
      </c>
      <c r="H17" s="286">
        <v>209</v>
      </c>
      <c r="I17" s="286">
        <f t="shared" si="0"/>
        <v>36.196172248803826</v>
      </c>
      <c r="J17" s="286">
        <v>15</v>
      </c>
      <c r="K17" s="286">
        <v>1</v>
      </c>
      <c r="L17" s="287">
        <v>36041.769999999997</v>
      </c>
      <c r="M17" s="287">
        <v>7565</v>
      </c>
      <c r="N17" s="284">
        <v>44561</v>
      </c>
      <c r="O17" s="283" t="s">
        <v>56</v>
      </c>
      <c r="P17" s="279"/>
      <c r="Q17" s="293"/>
      <c r="R17" s="293"/>
      <c r="S17" s="293"/>
      <c r="T17" s="293"/>
      <c r="U17" s="294"/>
      <c r="V17" s="294"/>
      <c r="W17" s="294"/>
      <c r="X17" s="295"/>
      <c r="Y17" s="8"/>
      <c r="Z17" s="27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417</v>
      </c>
      <c r="D18" s="287">
        <v>31979.05</v>
      </c>
      <c r="E18" s="287">
        <v>80984</v>
      </c>
      <c r="F18" s="291">
        <f>(D18-E18)/E18</f>
        <v>-0.60511891237775361</v>
      </c>
      <c r="G18" s="287">
        <v>4984</v>
      </c>
      <c r="H18" s="286">
        <v>162</v>
      </c>
      <c r="I18" s="286">
        <f t="shared" si="0"/>
        <v>30.765432098765434</v>
      </c>
      <c r="J18" s="286">
        <v>14</v>
      </c>
      <c r="K18" s="286">
        <v>2</v>
      </c>
      <c r="L18" s="287">
        <v>162350.32</v>
      </c>
      <c r="M18" s="287">
        <v>23994</v>
      </c>
      <c r="N18" s="284">
        <v>44554</v>
      </c>
      <c r="O18" s="283" t="s">
        <v>27</v>
      </c>
      <c r="P18" s="279"/>
      <c r="Q18" s="293"/>
      <c r="R18" s="293"/>
      <c r="S18" s="293"/>
      <c r="T18" s="293"/>
      <c r="U18" s="294"/>
      <c r="V18" s="294"/>
      <c r="W18" s="294"/>
      <c r="X18" s="295"/>
      <c r="Y18" s="8"/>
      <c r="Z18" s="27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428</v>
      </c>
      <c r="D19" s="287">
        <v>29696.27</v>
      </c>
      <c r="E19" s="286" t="s">
        <v>30</v>
      </c>
      <c r="F19" s="286" t="s">
        <v>30</v>
      </c>
      <c r="G19" s="287">
        <v>4598</v>
      </c>
      <c r="H19" s="286">
        <v>180</v>
      </c>
      <c r="I19" s="286">
        <f t="shared" si="0"/>
        <v>25.544444444444444</v>
      </c>
      <c r="J19" s="286">
        <v>16</v>
      </c>
      <c r="K19" s="286">
        <v>1</v>
      </c>
      <c r="L19" s="287">
        <v>30457</v>
      </c>
      <c r="M19" s="287">
        <v>4722</v>
      </c>
      <c r="N19" s="284">
        <v>44561</v>
      </c>
      <c r="O19" s="283" t="s">
        <v>32</v>
      </c>
      <c r="P19" s="78"/>
      <c r="Q19" s="293"/>
      <c r="R19" s="293"/>
      <c r="S19" s="293"/>
      <c r="T19" s="293"/>
      <c r="U19" s="294"/>
      <c r="V19" s="294"/>
      <c r="W19" s="294"/>
      <c r="X19" s="295"/>
      <c r="Y19" s="8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368</v>
      </c>
      <c r="D20" s="287">
        <v>16588.61</v>
      </c>
      <c r="E20" s="287">
        <v>24550.94</v>
      </c>
      <c r="F20" s="291">
        <f>(D20-E20)/E20</f>
        <v>-0.32431874298906677</v>
      </c>
      <c r="G20" s="287">
        <v>3395</v>
      </c>
      <c r="H20" s="286">
        <v>60</v>
      </c>
      <c r="I20" s="286">
        <f t="shared" si="0"/>
        <v>56.583333333333336</v>
      </c>
      <c r="J20" s="286">
        <v>10</v>
      </c>
      <c r="K20" s="286">
        <v>6</v>
      </c>
      <c r="L20" s="287">
        <v>175054</v>
      </c>
      <c r="M20" s="287">
        <v>35019</v>
      </c>
      <c r="N20" s="284">
        <v>44526</v>
      </c>
      <c r="O20" s="283" t="s">
        <v>32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8"/>
      <c r="Z20" s="278"/>
      <c r="AA20" s="295"/>
      <c r="AB20" s="278"/>
    </row>
    <row r="21" spans="1:28" ht="25.35" customHeight="1">
      <c r="A21" s="282">
        <v>9</v>
      </c>
      <c r="B21" s="282">
        <v>7</v>
      </c>
      <c r="C21" s="288" t="s">
        <v>413</v>
      </c>
      <c r="D21" s="287">
        <v>15028</v>
      </c>
      <c r="E21" s="287">
        <v>24345</v>
      </c>
      <c r="F21" s="291">
        <f>(D21-E21)/E21</f>
        <v>-0.38270692133908402</v>
      </c>
      <c r="G21" s="287">
        <v>2367</v>
      </c>
      <c r="H21" s="286" t="s">
        <v>30</v>
      </c>
      <c r="I21" s="286" t="s">
        <v>30</v>
      </c>
      <c r="J21" s="286">
        <v>6</v>
      </c>
      <c r="K21" s="286">
        <v>3</v>
      </c>
      <c r="L21" s="287">
        <v>64481</v>
      </c>
      <c r="M21" s="287">
        <v>10120</v>
      </c>
      <c r="N21" s="284">
        <v>44547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4"/>
      <c r="X21" s="295"/>
      <c r="Y21" s="8"/>
      <c r="Z21" s="278"/>
      <c r="AA21" s="295"/>
      <c r="AB21" s="278"/>
    </row>
    <row r="22" spans="1:28" ht="25.35" customHeight="1">
      <c r="A22" s="282">
        <v>10</v>
      </c>
      <c r="B22" s="296" t="s">
        <v>40</v>
      </c>
      <c r="C22" s="288" t="s">
        <v>427</v>
      </c>
      <c r="D22" s="287">
        <v>11309.05</v>
      </c>
      <c r="E22" s="286" t="s">
        <v>30</v>
      </c>
      <c r="F22" s="286" t="s">
        <v>30</v>
      </c>
      <c r="G22" s="287">
        <v>2261</v>
      </c>
      <c r="H22" s="286">
        <v>31</v>
      </c>
      <c r="I22" s="286">
        <f>G22/H22</f>
        <v>72.935483870967744</v>
      </c>
      <c r="J22" s="286">
        <v>8</v>
      </c>
      <c r="K22" s="286">
        <v>0</v>
      </c>
      <c r="L22" s="287">
        <v>11909</v>
      </c>
      <c r="M22" s="287">
        <v>2381</v>
      </c>
      <c r="N22" s="284" t="s">
        <v>190</v>
      </c>
      <c r="O22" s="283" t="s">
        <v>113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78"/>
      <c r="Z22" s="295"/>
      <c r="AA22" s="8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574209.32999999996</v>
      </c>
      <c r="E23" s="280">
        <v>466357.30000000005</v>
      </c>
      <c r="F23" s="108">
        <f t="shared" ref="F23" si="1">(D23-E23)/E23</f>
        <v>0.23126480490387927</v>
      </c>
      <c r="G23" s="280">
        <f t="shared" ref="G23" si="2">SUM(G13:G22)</f>
        <v>93454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W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W24" s="279"/>
    </row>
    <row r="25" spans="1:28" ht="25.35" customHeight="1">
      <c r="A25" s="282">
        <v>11</v>
      </c>
      <c r="B25" s="282" t="s">
        <v>67</v>
      </c>
      <c r="C25" s="288" t="s">
        <v>482</v>
      </c>
      <c r="D25" s="287">
        <v>4854</v>
      </c>
      <c r="E25" s="286" t="s">
        <v>30</v>
      </c>
      <c r="F25" s="286" t="s">
        <v>30</v>
      </c>
      <c r="G25" s="287">
        <v>921</v>
      </c>
      <c r="H25" s="286">
        <v>18</v>
      </c>
      <c r="I25" s="286">
        <f t="shared" ref="I25:I33" si="3">G25/H25</f>
        <v>51.166666666666664</v>
      </c>
      <c r="J25" s="286">
        <v>5</v>
      </c>
      <c r="K25" s="286">
        <v>1</v>
      </c>
      <c r="L25" s="287">
        <v>4854</v>
      </c>
      <c r="M25" s="287">
        <v>921</v>
      </c>
      <c r="N25" s="284">
        <v>44561</v>
      </c>
      <c r="O25" s="283" t="s">
        <v>59</v>
      </c>
      <c r="P25" s="279"/>
      <c r="Q25" s="293"/>
      <c r="R25" s="293"/>
      <c r="S25" s="293"/>
      <c r="T25" s="293"/>
      <c r="U25" s="294"/>
      <c r="V25" s="294"/>
      <c r="W25" s="295"/>
      <c r="X25" s="294"/>
      <c r="Y25" s="278"/>
      <c r="Z25" s="295"/>
      <c r="AA25" s="8"/>
      <c r="AB25" s="278"/>
    </row>
    <row r="26" spans="1:28" ht="25.35" customHeight="1">
      <c r="A26" s="282">
        <v>12</v>
      </c>
      <c r="B26" s="91">
        <v>8</v>
      </c>
      <c r="C26" s="288" t="s">
        <v>393</v>
      </c>
      <c r="D26" s="287">
        <v>1462.06</v>
      </c>
      <c r="E26" s="287">
        <v>8429.6299999999992</v>
      </c>
      <c r="F26" s="291">
        <f>(D26-E26)/E26</f>
        <v>-0.82655703749749398</v>
      </c>
      <c r="G26" s="287">
        <v>336</v>
      </c>
      <c r="H26" s="286">
        <v>17</v>
      </c>
      <c r="I26" s="286">
        <f>G26/H26</f>
        <v>19.764705882352942</v>
      </c>
      <c r="J26" s="286">
        <v>4</v>
      </c>
      <c r="K26" s="286">
        <v>4</v>
      </c>
      <c r="L26" s="287">
        <v>41414.06</v>
      </c>
      <c r="M26" s="287">
        <v>8747</v>
      </c>
      <c r="N26" s="284">
        <v>44540</v>
      </c>
      <c r="O26" s="283" t="s">
        <v>43</v>
      </c>
      <c r="P26" s="279"/>
      <c r="Q26" s="293"/>
      <c r="R26" s="293"/>
      <c r="S26" s="293"/>
      <c r="T26" s="293"/>
      <c r="U26" s="294"/>
      <c r="V26" s="294"/>
      <c r="W26" s="295"/>
      <c r="X26" s="8"/>
      <c r="Y26" s="295"/>
      <c r="Z26" s="278"/>
      <c r="AA26" s="294"/>
      <c r="AB26" s="278"/>
    </row>
    <row r="27" spans="1:28" ht="25.35" customHeight="1">
      <c r="A27" s="282">
        <v>13</v>
      </c>
      <c r="B27" s="282">
        <v>10</v>
      </c>
      <c r="C27" s="288" t="s">
        <v>423</v>
      </c>
      <c r="D27" s="287">
        <v>1310.3</v>
      </c>
      <c r="E27" s="287">
        <v>1549.2</v>
      </c>
      <c r="F27" s="291">
        <f>(D27-E27)/E27</f>
        <v>-0.15420862380583533</v>
      </c>
      <c r="G27" s="287">
        <v>255</v>
      </c>
      <c r="H27" s="286">
        <v>32</v>
      </c>
      <c r="I27" s="286">
        <f t="shared" si="3"/>
        <v>7.96875</v>
      </c>
      <c r="J27" s="286">
        <v>8</v>
      </c>
      <c r="K27" s="286">
        <v>2</v>
      </c>
      <c r="L27" s="287">
        <v>2859.5</v>
      </c>
      <c r="M27" s="287">
        <v>662</v>
      </c>
      <c r="N27" s="284">
        <v>44554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295"/>
      <c r="X27" s="295"/>
      <c r="Y27" s="278"/>
      <c r="Z27" s="294"/>
      <c r="AA27" s="8"/>
      <c r="AB27" s="278"/>
    </row>
    <row r="28" spans="1:28" ht="25.35" customHeight="1">
      <c r="A28" s="282">
        <v>14</v>
      </c>
      <c r="B28" s="282">
        <v>22</v>
      </c>
      <c r="C28" s="288" t="s">
        <v>481</v>
      </c>
      <c r="D28" s="287">
        <v>1191</v>
      </c>
      <c r="E28" s="287">
        <v>181.74</v>
      </c>
      <c r="F28" s="291">
        <f>(D28-E28)/E28</f>
        <v>5.553317926708484</v>
      </c>
      <c r="G28" s="287">
        <v>262</v>
      </c>
      <c r="H28" s="286">
        <v>3</v>
      </c>
      <c r="I28" s="286">
        <f t="shared" si="3"/>
        <v>87.333333333333329</v>
      </c>
      <c r="J28" s="286">
        <v>2</v>
      </c>
      <c r="K28" s="286">
        <v>8</v>
      </c>
      <c r="L28" s="287">
        <v>44680</v>
      </c>
      <c r="M28" s="287">
        <v>7503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3"/>
      <c r="V28" s="293"/>
      <c r="W28" s="295"/>
      <c r="X28" s="295"/>
      <c r="Y28" s="278"/>
      <c r="Z28" s="294"/>
      <c r="AA28" s="8"/>
      <c r="AB28" s="278"/>
    </row>
    <row r="29" spans="1:28" ht="25.35" customHeight="1">
      <c r="A29" s="282">
        <v>15</v>
      </c>
      <c r="B29" s="290" t="s">
        <v>30</v>
      </c>
      <c r="C29" s="288" t="s">
        <v>306</v>
      </c>
      <c r="D29" s="287">
        <v>1011.81</v>
      </c>
      <c r="E29" s="286" t="s">
        <v>30</v>
      </c>
      <c r="F29" s="286" t="s">
        <v>30</v>
      </c>
      <c r="G29" s="287">
        <v>191</v>
      </c>
      <c r="H29" s="286">
        <v>7</v>
      </c>
      <c r="I29" s="286">
        <f t="shared" si="3"/>
        <v>27.285714285714285</v>
      </c>
      <c r="J29" s="286">
        <v>2</v>
      </c>
      <c r="K29" s="286" t="s">
        <v>30</v>
      </c>
      <c r="L29" s="287">
        <v>415638</v>
      </c>
      <c r="M29" s="287">
        <v>61681</v>
      </c>
      <c r="N29" s="284">
        <v>44470</v>
      </c>
      <c r="O29" s="283" t="s">
        <v>52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28" ht="25.35" customHeight="1">
      <c r="A30" s="282">
        <v>16</v>
      </c>
      <c r="B30" s="282">
        <v>16</v>
      </c>
      <c r="C30" s="288" t="s">
        <v>389</v>
      </c>
      <c r="D30" s="287">
        <v>890</v>
      </c>
      <c r="E30" s="287">
        <v>468.33</v>
      </c>
      <c r="F30" s="291">
        <f>(D30-E30)/E30</f>
        <v>0.90036939764695845</v>
      </c>
      <c r="G30" s="287">
        <v>164</v>
      </c>
      <c r="H30" s="286">
        <v>6</v>
      </c>
      <c r="I30" s="286">
        <f>G30/H30</f>
        <v>27.333333333333332</v>
      </c>
      <c r="J30" s="286">
        <v>2</v>
      </c>
      <c r="K30" s="286">
        <v>5</v>
      </c>
      <c r="L30" s="287">
        <v>9697.32</v>
      </c>
      <c r="M30" s="287">
        <v>1742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6" t="s">
        <v>30</v>
      </c>
      <c r="C31" s="288" t="s">
        <v>390</v>
      </c>
      <c r="D31" s="287">
        <v>782</v>
      </c>
      <c r="E31" s="286" t="s">
        <v>30</v>
      </c>
      <c r="F31" s="286" t="s">
        <v>30</v>
      </c>
      <c r="G31" s="287">
        <v>168</v>
      </c>
      <c r="H31" s="286">
        <v>4</v>
      </c>
      <c r="I31" s="286">
        <f t="shared" si="3"/>
        <v>42</v>
      </c>
      <c r="J31" s="286">
        <v>1</v>
      </c>
      <c r="K31" s="286">
        <v>5</v>
      </c>
      <c r="L31" s="287">
        <v>8091.08</v>
      </c>
      <c r="M31" s="287">
        <v>1669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8"/>
      <c r="Y31" s="294"/>
      <c r="Z31" s="278"/>
      <c r="AA31" s="295"/>
    </row>
    <row r="32" spans="1:28" ht="25.35" customHeight="1">
      <c r="A32" s="282">
        <v>18</v>
      </c>
      <c r="B32" s="91">
        <v>18</v>
      </c>
      <c r="C32" s="288" t="s">
        <v>286</v>
      </c>
      <c r="D32" s="287">
        <v>751.9</v>
      </c>
      <c r="E32" s="287">
        <v>369.5</v>
      </c>
      <c r="F32" s="291">
        <f>(D32-E32)/E32</f>
        <v>1.0349120433017591</v>
      </c>
      <c r="G32" s="287">
        <v>142</v>
      </c>
      <c r="H32" s="286">
        <v>4</v>
      </c>
      <c r="I32" s="286">
        <f t="shared" si="3"/>
        <v>35.5</v>
      </c>
      <c r="J32" s="286">
        <v>2</v>
      </c>
      <c r="K32" s="286">
        <v>16</v>
      </c>
      <c r="L32" s="287">
        <v>140437</v>
      </c>
      <c r="M32" s="287">
        <v>25187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3"/>
      <c r="V32" s="294"/>
      <c r="W32" s="295"/>
      <c r="X32" s="278"/>
      <c r="Y32" s="295"/>
      <c r="Z32" s="294"/>
    </row>
    <row r="33" spans="1:28" ht="24.75" customHeight="1">
      <c r="A33" s="282">
        <v>19</v>
      </c>
      <c r="B33" s="286" t="s">
        <v>30</v>
      </c>
      <c r="C33" s="289" t="s">
        <v>483</v>
      </c>
      <c r="D33" s="287">
        <v>504</v>
      </c>
      <c r="E33" s="286" t="s">
        <v>30</v>
      </c>
      <c r="F33" s="286" t="s">
        <v>30</v>
      </c>
      <c r="G33" s="287">
        <v>56</v>
      </c>
      <c r="H33" s="165">
        <v>1</v>
      </c>
      <c r="I33" s="286">
        <f t="shared" si="3"/>
        <v>56</v>
      </c>
      <c r="J33" s="165">
        <v>1</v>
      </c>
      <c r="K33" s="286" t="s">
        <v>30</v>
      </c>
      <c r="L33" s="287">
        <v>119971</v>
      </c>
      <c r="M33" s="287">
        <v>26757</v>
      </c>
      <c r="N33" s="284">
        <v>41712</v>
      </c>
      <c r="O33" s="283" t="s">
        <v>397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</row>
    <row r="34" spans="1:28" ht="25.35" customHeight="1">
      <c r="A34" s="282">
        <v>20</v>
      </c>
      <c r="B34" s="282">
        <v>28</v>
      </c>
      <c r="C34" s="288" t="s">
        <v>313</v>
      </c>
      <c r="D34" s="287">
        <v>375</v>
      </c>
      <c r="E34" s="286">
        <v>37.19</v>
      </c>
      <c r="F34" s="291">
        <f t="shared" ref="F34:F35" si="4">(D34-E34)/E34</f>
        <v>9.0833557407905356</v>
      </c>
      <c r="G34" s="287">
        <v>70</v>
      </c>
      <c r="H34" s="286">
        <v>2</v>
      </c>
      <c r="I34" s="286">
        <f>G34/H34</f>
        <v>35</v>
      </c>
      <c r="J34" s="286">
        <v>2</v>
      </c>
      <c r="K34" s="286" t="s">
        <v>30</v>
      </c>
      <c r="L34" s="287">
        <v>14471.17</v>
      </c>
      <c r="M34" s="287">
        <v>2658</v>
      </c>
      <c r="N34" s="284">
        <v>44477</v>
      </c>
      <c r="O34" s="283" t="s">
        <v>43</v>
      </c>
      <c r="P34" s="78"/>
      <c r="Q34" s="293"/>
      <c r="R34" s="293"/>
      <c r="S34" s="293"/>
      <c r="T34" s="293"/>
      <c r="U34" s="294"/>
      <c r="V34" s="294"/>
      <c r="W34" s="295"/>
      <c r="X34" s="8"/>
      <c r="Y34" s="294"/>
      <c r="Z34" s="27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587341.40000000014</v>
      </c>
      <c r="E35" s="280">
        <v>472276.51000000007</v>
      </c>
      <c r="F35" s="108">
        <f t="shared" si="4"/>
        <v>0.24363881659072997</v>
      </c>
      <c r="G35" s="280">
        <f t="shared" ref="G35" si="5">SUM(G23:G34)</f>
        <v>96019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21</v>
      </c>
      <c r="C37" s="288" t="s">
        <v>424</v>
      </c>
      <c r="D37" s="287">
        <v>359</v>
      </c>
      <c r="E37" s="287">
        <v>319.77999999999997</v>
      </c>
      <c r="F37" s="291">
        <f>(D37-E37)/E37</f>
        <v>0.12264681968853597</v>
      </c>
      <c r="G37" s="287">
        <v>74</v>
      </c>
      <c r="H37" s="286">
        <v>5</v>
      </c>
      <c r="I37" s="286">
        <f t="shared" ref="I37:I42" si="6">G37/H37</f>
        <v>14.8</v>
      </c>
      <c r="J37" s="286">
        <v>2</v>
      </c>
      <c r="K37" s="286">
        <v>2</v>
      </c>
      <c r="L37" s="287">
        <v>1685.69</v>
      </c>
      <c r="M37" s="287">
        <v>333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78"/>
      <c r="Z37" s="8"/>
      <c r="AA37" s="295"/>
      <c r="AB37" s="278"/>
    </row>
    <row r="38" spans="1:28" ht="25.35" customHeight="1">
      <c r="A38" s="282">
        <v>22</v>
      </c>
      <c r="B38" s="282">
        <v>9</v>
      </c>
      <c r="C38" s="288" t="s">
        <v>404</v>
      </c>
      <c r="D38" s="287">
        <v>339.66</v>
      </c>
      <c r="E38" s="287">
        <v>3060.21</v>
      </c>
      <c r="F38" s="291">
        <f>(D38-E38)/E38</f>
        <v>-0.88900761712431509</v>
      </c>
      <c r="G38" s="287">
        <v>78</v>
      </c>
      <c r="H38" s="286">
        <v>12</v>
      </c>
      <c r="I38" s="286">
        <f t="shared" si="6"/>
        <v>6.5</v>
      </c>
      <c r="J38" s="286">
        <v>5</v>
      </c>
      <c r="K38" s="286">
        <v>3</v>
      </c>
      <c r="L38" s="287">
        <v>17836.3</v>
      </c>
      <c r="M38" s="287">
        <v>3938</v>
      </c>
      <c r="N38" s="284">
        <v>44547</v>
      </c>
      <c r="O38" s="283" t="s">
        <v>27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</row>
    <row r="39" spans="1:28" ht="25.35" customHeight="1">
      <c r="A39" s="282">
        <v>23</v>
      </c>
      <c r="B39" s="282">
        <v>30</v>
      </c>
      <c r="C39" s="288" t="s">
        <v>392</v>
      </c>
      <c r="D39" s="287">
        <v>204</v>
      </c>
      <c r="E39" s="287">
        <v>32</v>
      </c>
      <c r="F39" s="291">
        <f>(D39-E39)/E39</f>
        <v>5.375</v>
      </c>
      <c r="G39" s="287">
        <v>43</v>
      </c>
      <c r="H39" s="286">
        <v>2</v>
      </c>
      <c r="I39" s="286">
        <f t="shared" si="6"/>
        <v>21.5</v>
      </c>
      <c r="J39" s="286">
        <v>2</v>
      </c>
      <c r="K39" s="286">
        <v>4</v>
      </c>
      <c r="L39" s="287">
        <v>7893</v>
      </c>
      <c r="M39" s="287">
        <v>1354</v>
      </c>
      <c r="N39" s="284">
        <v>44540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8"/>
      <c r="Y39" s="278"/>
      <c r="Z39" s="294"/>
      <c r="AA39" s="295"/>
      <c r="AB39" s="278"/>
    </row>
    <row r="40" spans="1:28" ht="25.35" customHeight="1">
      <c r="A40" s="282">
        <v>24</v>
      </c>
      <c r="B40" s="282">
        <v>17</v>
      </c>
      <c r="C40" s="288" t="s">
        <v>360</v>
      </c>
      <c r="D40" s="287">
        <v>175.5</v>
      </c>
      <c r="E40" s="287">
        <v>393.66</v>
      </c>
      <c r="F40" s="291">
        <f>(D40-E40)/E40</f>
        <v>-0.55418381344307277</v>
      </c>
      <c r="G40" s="287">
        <v>42</v>
      </c>
      <c r="H40" s="286">
        <v>1</v>
      </c>
      <c r="I40" s="286">
        <f t="shared" si="6"/>
        <v>42</v>
      </c>
      <c r="J40" s="286">
        <v>1</v>
      </c>
      <c r="K40" s="286">
        <v>7</v>
      </c>
      <c r="L40" s="287">
        <v>27907.119999999999</v>
      </c>
      <c r="M40" s="287">
        <v>4955</v>
      </c>
      <c r="N40" s="284">
        <v>44519</v>
      </c>
      <c r="O40" s="283" t="s">
        <v>361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95"/>
      <c r="Z40" s="278"/>
    </row>
    <row r="41" spans="1:28" ht="25.35" customHeight="1">
      <c r="A41" s="282">
        <v>25</v>
      </c>
      <c r="B41" s="290" t="s">
        <v>30</v>
      </c>
      <c r="C41" s="288" t="s">
        <v>285</v>
      </c>
      <c r="D41" s="287">
        <v>175</v>
      </c>
      <c r="E41" s="286" t="s">
        <v>30</v>
      </c>
      <c r="F41" s="286" t="s">
        <v>30</v>
      </c>
      <c r="G41" s="287">
        <v>47</v>
      </c>
      <c r="H41" s="286">
        <v>1</v>
      </c>
      <c r="I41" s="286">
        <f t="shared" si="6"/>
        <v>47</v>
      </c>
      <c r="J41" s="286">
        <v>1</v>
      </c>
      <c r="K41" s="286" t="s">
        <v>30</v>
      </c>
      <c r="L41" s="287">
        <v>450472.25</v>
      </c>
      <c r="M41" s="287">
        <v>67485</v>
      </c>
      <c r="N41" s="284">
        <v>44456</v>
      </c>
      <c r="O41" s="283" t="s">
        <v>34</v>
      </c>
      <c r="P41" s="279"/>
      <c r="Q41" s="293"/>
      <c r="R41" s="293"/>
      <c r="S41" s="293"/>
      <c r="T41" s="293"/>
      <c r="U41" s="294"/>
      <c r="V41" s="294"/>
      <c r="W41" s="295"/>
      <c r="X41" s="278"/>
      <c r="Y41" s="294"/>
      <c r="Z41" s="295"/>
      <c r="AA41" s="8"/>
      <c r="AB41" s="278"/>
    </row>
    <row r="42" spans="1:28" ht="25.35" customHeight="1">
      <c r="A42" s="282">
        <v>26</v>
      </c>
      <c r="B42" s="290" t="s">
        <v>30</v>
      </c>
      <c r="C42" s="288" t="s">
        <v>350</v>
      </c>
      <c r="D42" s="287">
        <v>129</v>
      </c>
      <c r="E42" s="286" t="s">
        <v>30</v>
      </c>
      <c r="F42" s="286" t="s">
        <v>30</v>
      </c>
      <c r="G42" s="287">
        <v>25</v>
      </c>
      <c r="H42" s="286">
        <v>2</v>
      </c>
      <c r="I42" s="286">
        <f t="shared" si="6"/>
        <v>12.5</v>
      </c>
      <c r="J42" s="286">
        <v>1</v>
      </c>
      <c r="K42" s="286" t="s">
        <v>30</v>
      </c>
      <c r="L42" s="287">
        <v>17055</v>
      </c>
      <c r="M42" s="287">
        <v>3916</v>
      </c>
      <c r="N42" s="284">
        <v>44512</v>
      </c>
      <c r="O42" s="283" t="s">
        <v>33</v>
      </c>
      <c r="P42" s="279"/>
      <c r="Q42" s="293"/>
      <c r="R42" s="293"/>
      <c r="S42" s="293"/>
      <c r="T42" s="295"/>
      <c r="U42" s="295"/>
      <c r="V42" s="294"/>
      <c r="W42" s="295"/>
      <c r="X42" s="278"/>
      <c r="Y42" s="294"/>
      <c r="Z42" s="295"/>
      <c r="AA42" s="8"/>
      <c r="AB42" s="278"/>
    </row>
    <row r="43" spans="1:28" ht="25.35" customHeight="1">
      <c r="A43" s="282">
        <v>27</v>
      </c>
      <c r="B43" s="282">
        <v>24</v>
      </c>
      <c r="C43" s="288" t="s">
        <v>362</v>
      </c>
      <c r="D43" s="287">
        <v>103.5</v>
      </c>
      <c r="E43" s="287">
        <v>130</v>
      </c>
      <c r="F43" s="291">
        <f>(D43-E43)/E43</f>
        <v>-0.20384615384615384</v>
      </c>
      <c r="G43" s="287">
        <v>27</v>
      </c>
      <c r="H43" s="286" t="s">
        <v>30</v>
      </c>
      <c r="I43" s="286" t="s">
        <v>30</v>
      </c>
      <c r="J43" s="286">
        <v>2</v>
      </c>
      <c r="K43" s="286">
        <v>7</v>
      </c>
      <c r="L43" s="287">
        <v>2590.41</v>
      </c>
      <c r="M43" s="287">
        <v>491</v>
      </c>
      <c r="N43" s="284">
        <v>44519</v>
      </c>
      <c r="O43" s="283" t="s">
        <v>99</v>
      </c>
      <c r="P43" s="279"/>
      <c r="Q43" s="293"/>
      <c r="R43" s="293"/>
      <c r="S43" s="293"/>
      <c r="T43" s="293"/>
      <c r="U43" s="294"/>
      <c r="V43" s="294"/>
      <c r="W43" s="295"/>
      <c r="X43" s="278"/>
      <c r="Y43" s="294"/>
      <c r="Z43" s="295"/>
      <c r="AA43" s="8"/>
      <c r="AB43" s="278"/>
    </row>
    <row r="44" spans="1:28" ht="25.35" customHeight="1">
      <c r="A44" s="282">
        <v>28</v>
      </c>
      <c r="B44" s="290" t="s">
        <v>30</v>
      </c>
      <c r="C44" s="288" t="s">
        <v>244</v>
      </c>
      <c r="D44" s="287">
        <v>102</v>
      </c>
      <c r="E44" s="286" t="s">
        <v>30</v>
      </c>
      <c r="F44" s="286" t="s">
        <v>30</v>
      </c>
      <c r="G44" s="287">
        <v>18</v>
      </c>
      <c r="H44" s="286">
        <v>1</v>
      </c>
      <c r="I44" s="286">
        <f>G44/H44</f>
        <v>18</v>
      </c>
      <c r="J44" s="286">
        <v>1</v>
      </c>
      <c r="K44" s="286" t="s">
        <v>30</v>
      </c>
      <c r="L44" s="287">
        <v>11641.86</v>
      </c>
      <c r="M44" s="287">
        <v>2454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8" ht="25.35" customHeight="1">
      <c r="A45" s="282">
        <v>29</v>
      </c>
      <c r="B45" s="290" t="s">
        <v>30</v>
      </c>
      <c r="C45" s="170" t="s">
        <v>75</v>
      </c>
      <c r="D45" s="287">
        <v>96</v>
      </c>
      <c r="E45" s="286" t="s">
        <v>30</v>
      </c>
      <c r="F45" s="286" t="s">
        <v>30</v>
      </c>
      <c r="G45" s="287">
        <v>25</v>
      </c>
      <c r="H45" s="286">
        <v>1</v>
      </c>
      <c r="I45" s="286">
        <f>G45/H45</f>
        <v>25</v>
      </c>
      <c r="J45" s="286">
        <v>1</v>
      </c>
      <c r="K45" s="286" t="s">
        <v>30</v>
      </c>
      <c r="L45" s="287">
        <v>24280</v>
      </c>
      <c r="M45" s="287">
        <v>4305</v>
      </c>
      <c r="N45" s="284">
        <v>44323</v>
      </c>
      <c r="O45" s="283" t="s">
        <v>32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8" ht="25.35" customHeight="1">
      <c r="A46" s="282">
        <v>30</v>
      </c>
      <c r="B46" s="282">
        <v>20</v>
      </c>
      <c r="C46" s="288" t="s">
        <v>415</v>
      </c>
      <c r="D46" s="287">
        <v>82</v>
      </c>
      <c r="E46" s="287">
        <v>338.5</v>
      </c>
      <c r="F46" s="291">
        <f>(D46-E46)/E46</f>
        <v>-0.75775480059084199</v>
      </c>
      <c r="G46" s="287">
        <v>21</v>
      </c>
      <c r="H46" s="286" t="s">
        <v>30</v>
      </c>
      <c r="I46" s="286" t="s">
        <v>30</v>
      </c>
      <c r="J46" s="286">
        <v>3</v>
      </c>
      <c r="K46" s="286">
        <v>3</v>
      </c>
      <c r="L46" s="287">
        <v>1134</v>
      </c>
      <c r="M46" s="287">
        <v>225</v>
      </c>
      <c r="N46" s="284">
        <v>44547</v>
      </c>
      <c r="O46" s="283" t="s">
        <v>231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4"/>
      <c r="AA46" s="295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589107.06000000017</v>
      </c>
      <c r="E47" s="280">
        <v>473399.22000000009</v>
      </c>
      <c r="F47" s="108">
        <f>(D47-E47)/E47</f>
        <v>0.24441916063993527</v>
      </c>
      <c r="G47" s="280">
        <f t="shared" ref="G47" si="7">SUM(G35:G46)</f>
        <v>96419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25</v>
      </c>
      <c r="C49" s="289" t="s">
        <v>98</v>
      </c>
      <c r="D49" s="287">
        <v>59</v>
      </c>
      <c r="E49" s="287">
        <v>113</v>
      </c>
      <c r="F49" s="291">
        <f>(D49-E49)/E49</f>
        <v>-0.47787610619469029</v>
      </c>
      <c r="G49" s="287">
        <v>12</v>
      </c>
      <c r="H49" s="286" t="s">
        <v>30</v>
      </c>
      <c r="I49" s="286" t="s">
        <v>30</v>
      </c>
      <c r="J49" s="286">
        <v>1</v>
      </c>
      <c r="K49" s="286">
        <v>34</v>
      </c>
      <c r="L49" s="287">
        <v>17746.05</v>
      </c>
      <c r="M49" s="287">
        <v>3189</v>
      </c>
      <c r="N49" s="284">
        <v>44330</v>
      </c>
      <c r="O49" s="283" t="s">
        <v>99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4"/>
      <c r="AA49" s="295"/>
      <c r="AB49" s="278"/>
    </row>
    <row r="50" spans="1:28" ht="25.35" customHeight="1">
      <c r="A50" s="282">
        <v>32</v>
      </c>
      <c r="B50" s="282">
        <v>32</v>
      </c>
      <c r="C50" s="288" t="s">
        <v>374</v>
      </c>
      <c r="D50" s="287">
        <v>47</v>
      </c>
      <c r="E50" s="287">
        <v>23</v>
      </c>
      <c r="F50" s="291">
        <f>(D50-E50)/E50</f>
        <v>1.0434782608695652</v>
      </c>
      <c r="G50" s="287">
        <v>9</v>
      </c>
      <c r="H50" s="286">
        <v>1</v>
      </c>
      <c r="I50" s="286">
        <f>G50/H50</f>
        <v>9</v>
      </c>
      <c r="J50" s="286">
        <v>1</v>
      </c>
      <c r="K50" s="286">
        <v>4</v>
      </c>
      <c r="L50" s="287">
        <v>4253.8</v>
      </c>
      <c r="M50" s="287">
        <v>870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8" ht="25.35" customHeight="1">
      <c r="A51" s="282">
        <v>33</v>
      </c>
      <c r="B51" s="282">
        <v>27</v>
      </c>
      <c r="C51" s="288" t="s">
        <v>425</v>
      </c>
      <c r="D51" s="287">
        <v>36</v>
      </c>
      <c r="E51" s="287">
        <v>42</v>
      </c>
      <c r="F51" s="291">
        <f>(D51-E51)/E51</f>
        <v>-0.14285714285714285</v>
      </c>
      <c r="G51" s="287">
        <v>6</v>
      </c>
      <c r="H51" s="286">
        <v>1</v>
      </c>
      <c r="I51" s="286">
        <f>G51/H51</f>
        <v>6</v>
      </c>
      <c r="J51" s="286">
        <v>1</v>
      </c>
      <c r="K51" s="286" t="s">
        <v>30</v>
      </c>
      <c r="L51" s="287">
        <v>1235161</v>
      </c>
      <c r="M51" s="287">
        <v>210020</v>
      </c>
      <c r="N51" s="284">
        <v>43406</v>
      </c>
      <c r="O51" s="283" t="s">
        <v>426</v>
      </c>
      <c r="P51" s="279"/>
      <c r="Q51" s="293"/>
      <c r="R51" s="293"/>
      <c r="S51" s="293"/>
      <c r="T51" s="293"/>
      <c r="U51" s="294"/>
      <c r="V51" s="294"/>
      <c r="W51" s="294"/>
      <c r="X51" s="8"/>
      <c r="Y51" s="294"/>
      <c r="Z51" s="294"/>
      <c r="AA51" s="295"/>
      <c r="AB51" s="278"/>
    </row>
    <row r="52" spans="1:28" ht="25.35" customHeight="1">
      <c r="A52" s="282">
        <v>34</v>
      </c>
      <c r="B52" s="290" t="s">
        <v>30</v>
      </c>
      <c r="C52" s="288" t="s">
        <v>388</v>
      </c>
      <c r="D52" s="287">
        <v>12</v>
      </c>
      <c r="E52" s="286" t="s">
        <v>30</v>
      </c>
      <c r="F52" s="286" t="s">
        <v>30</v>
      </c>
      <c r="G52" s="287">
        <v>3</v>
      </c>
      <c r="H52" s="286" t="s">
        <v>30</v>
      </c>
      <c r="I52" s="286" t="s">
        <v>30</v>
      </c>
      <c r="J52" s="286">
        <v>1</v>
      </c>
      <c r="K52" s="286" t="s">
        <v>30</v>
      </c>
      <c r="L52" s="287">
        <v>7206</v>
      </c>
      <c r="M52" s="287">
        <v>1561</v>
      </c>
      <c r="N52" s="284">
        <v>44533</v>
      </c>
      <c r="O52" s="283" t="s">
        <v>31</v>
      </c>
      <c r="P52" s="279"/>
      <c r="Q52" s="293"/>
      <c r="R52" s="293"/>
      <c r="S52" s="293"/>
      <c r="T52" s="293"/>
      <c r="U52" s="293"/>
      <c r="V52" s="294"/>
      <c r="W52" s="294"/>
      <c r="X52" s="278"/>
      <c r="Y52" s="295"/>
      <c r="Z52" s="295"/>
    </row>
    <row r="53" spans="1:28" ht="25.35" customHeight="1">
      <c r="A53" s="282">
        <v>25</v>
      </c>
      <c r="B53" s="282">
        <v>31</v>
      </c>
      <c r="C53" s="288" t="s">
        <v>416</v>
      </c>
      <c r="D53" s="287">
        <v>4</v>
      </c>
      <c r="E53" s="287">
        <v>25</v>
      </c>
      <c r="F53" s="291">
        <f>(D53-E53)/E53</f>
        <v>-0.84</v>
      </c>
      <c r="G53" s="287">
        <v>1</v>
      </c>
      <c r="H53" s="286" t="s">
        <v>30</v>
      </c>
      <c r="I53" s="286" t="s">
        <v>30</v>
      </c>
      <c r="J53" s="286">
        <v>1</v>
      </c>
      <c r="K53" s="286">
        <v>0</v>
      </c>
      <c r="L53" s="287">
        <v>222</v>
      </c>
      <c r="M53" s="287">
        <v>79</v>
      </c>
      <c r="N53" s="284" t="s">
        <v>190</v>
      </c>
      <c r="O53" s="283" t="s">
        <v>31</v>
      </c>
      <c r="P53" s="78"/>
      <c r="Q53" s="293"/>
      <c r="R53" s="293"/>
      <c r="S53" s="295"/>
      <c r="T53" s="295"/>
      <c r="U53" s="294"/>
      <c r="V53" s="294"/>
      <c r="W53" s="278"/>
      <c r="Y53" s="295"/>
      <c r="Z53" s="295"/>
      <c r="AA53" s="294"/>
    </row>
    <row r="54" spans="1:28" ht="25.35" customHeight="1">
      <c r="A54" s="248"/>
      <c r="B54" s="248"/>
      <c r="C54" s="266" t="s">
        <v>219</v>
      </c>
      <c r="D54" s="280">
        <f>SUM(D47:D53)</f>
        <v>589265.06000000017</v>
      </c>
      <c r="E54" s="280">
        <v>473447.22000000009</v>
      </c>
      <c r="F54" s="108">
        <f>(D54-E54)/E54</f>
        <v>0.2446267188980433</v>
      </c>
      <c r="G54" s="280">
        <f t="shared" ref="G54" si="8">SUM(G47:G53)</f>
        <v>96450</v>
      </c>
      <c r="H54" s="280"/>
      <c r="I54" s="251"/>
      <c r="J54" s="250"/>
      <c r="K54" s="252"/>
      <c r="L54" s="253"/>
      <c r="M54" s="257"/>
      <c r="N54" s="254"/>
      <c r="O54" s="281"/>
      <c r="R54" s="279"/>
    </row>
    <row r="55" spans="1:28" ht="23.1" customHeight="1"/>
    <row r="56" spans="1:28" ht="17.25" customHeight="1"/>
    <row r="67" spans="16:18">
      <c r="R67" s="279"/>
    </row>
    <row r="72" spans="16:18">
      <c r="P72" s="279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2" style="277" bestFit="1" customWidth="1"/>
    <col min="26" max="26" width="13.7109375" style="277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419</v>
      </c>
      <c r="F1" s="235"/>
      <c r="G1" s="235"/>
      <c r="H1" s="235"/>
      <c r="I1" s="235"/>
    </row>
    <row r="2" spans="1:28" ht="19.5" customHeight="1">
      <c r="E2" s="235" t="s">
        <v>420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8">
      <c r="A6" s="393"/>
      <c r="B6" s="393"/>
      <c r="C6" s="390"/>
      <c r="D6" s="237" t="s">
        <v>421</v>
      </c>
      <c r="E6" s="237" t="s">
        <v>407</v>
      </c>
      <c r="F6" s="390"/>
      <c r="G6" s="390" t="s">
        <v>421</v>
      </c>
      <c r="H6" s="390"/>
      <c r="I6" s="390"/>
      <c r="J6" s="390"/>
      <c r="K6" s="390"/>
      <c r="L6" s="390"/>
      <c r="M6" s="390"/>
      <c r="N6" s="390"/>
      <c r="O6" s="390"/>
    </row>
    <row r="7" spans="1:28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8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</row>
    <row r="9" spans="1:28" ht="15" customHeight="1">
      <c r="A9" s="392"/>
      <c r="B9" s="392"/>
      <c r="C9" s="389" t="s">
        <v>13</v>
      </c>
      <c r="D9" s="312"/>
      <c r="E9" s="312"/>
      <c r="F9" s="389" t="s">
        <v>15</v>
      </c>
      <c r="G9" s="312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</row>
    <row r="10" spans="1:28" ht="19.5">
      <c r="A10" s="393"/>
      <c r="B10" s="393"/>
      <c r="C10" s="390"/>
      <c r="D10" s="313" t="s">
        <v>422</v>
      </c>
      <c r="E10" s="313" t="s">
        <v>408</v>
      </c>
      <c r="F10" s="390"/>
      <c r="G10" s="313" t="s">
        <v>422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</row>
    <row r="11" spans="1:28">
      <c r="A11" s="393"/>
      <c r="B11" s="393"/>
      <c r="C11" s="390"/>
      <c r="D11" s="313" t="s">
        <v>14</v>
      </c>
      <c r="E11" s="237" t="s">
        <v>14</v>
      </c>
      <c r="F11" s="390"/>
      <c r="G11" s="313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279"/>
      <c r="T11" s="279"/>
      <c r="U11" s="278"/>
    </row>
    <row r="12" spans="1:28" ht="15.6" customHeight="1" thickBot="1">
      <c r="A12" s="393"/>
      <c r="B12" s="394"/>
      <c r="C12" s="391"/>
      <c r="D12" s="314"/>
      <c r="E12" s="238" t="s">
        <v>2</v>
      </c>
      <c r="F12" s="391"/>
      <c r="G12" s="314" t="s">
        <v>17</v>
      </c>
      <c r="H12" s="263"/>
      <c r="I12" s="391"/>
      <c r="J12" s="263"/>
      <c r="K12" s="263"/>
      <c r="L12" s="263"/>
      <c r="M12" s="263"/>
      <c r="N12" s="263"/>
      <c r="O12" s="391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96">
        <v>1</v>
      </c>
      <c r="C13" s="288" t="s">
        <v>412</v>
      </c>
      <c r="D13" s="287">
        <v>162611.88</v>
      </c>
      <c r="E13" s="286">
        <v>302635.02</v>
      </c>
      <c r="F13" s="291">
        <f>(D13-E13)/E13</f>
        <v>-0.46267989738927107</v>
      </c>
      <c r="G13" s="287">
        <v>23838</v>
      </c>
      <c r="H13" s="286">
        <v>248</v>
      </c>
      <c r="I13" s="286">
        <f t="shared" ref="I13:I18" si="0">G13/H13</f>
        <v>96.120967741935488</v>
      </c>
      <c r="J13" s="286">
        <v>13</v>
      </c>
      <c r="K13" s="286">
        <v>2</v>
      </c>
      <c r="L13" s="287">
        <v>492004.57</v>
      </c>
      <c r="M13" s="287">
        <v>70892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5"/>
      <c r="Z13" s="294"/>
      <c r="AA13" s="295"/>
    </row>
    <row r="14" spans="1:28" ht="25.35" customHeight="1">
      <c r="A14" s="282">
        <v>2</v>
      </c>
      <c r="B14" s="282" t="s">
        <v>67</v>
      </c>
      <c r="C14" s="288" t="s">
        <v>411</v>
      </c>
      <c r="D14" s="287">
        <v>83508.75</v>
      </c>
      <c r="E14" s="291" t="s">
        <v>30</v>
      </c>
      <c r="F14" s="291" t="s">
        <v>30</v>
      </c>
      <c r="G14" s="287">
        <v>17395</v>
      </c>
      <c r="H14" s="286">
        <v>371</v>
      </c>
      <c r="I14" s="286">
        <f t="shared" si="0"/>
        <v>46.886792452830186</v>
      </c>
      <c r="J14" s="286">
        <v>19</v>
      </c>
      <c r="K14" s="286">
        <v>1</v>
      </c>
      <c r="L14" s="287">
        <v>112002</v>
      </c>
      <c r="M14" s="287">
        <v>23740</v>
      </c>
      <c r="N14" s="284">
        <v>44554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417</v>
      </c>
      <c r="D15" s="287">
        <v>80984</v>
      </c>
      <c r="E15" s="291" t="s">
        <v>30</v>
      </c>
      <c r="F15" s="291" t="s">
        <v>30</v>
      </c>
      <c r="G15" s="287">
        <v>11921</v>
      </c>
      <c r="H15" s="286">
        <v>247</v>
      </c>
      <c r="I15" s="286">
        <f t="shared" si="0"/>
        <v>48.263157894736842</v>
      </c>
      <c r="J15" s="286">
        <v>18</v>
      </c>
      <c r="K15" s="286">
        <v>1</v>
      </c>
      <c r="L15" s="287">
        <v>130059.29</v>
      </c>
      <c r="M15" s="287">
        <v>18900</v>
      </c>
      <c r="N15" s="284">
        <v>44554</v>
      </c>
      <c r="O15" s="283" t="s">
        <v>27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95"/>
      <c r="Z15" s="278"/>
      <c r="AA15" s="8"/>
      <c r="AB15" s="278"/>
    </row>
    <row r="16" spans="1:28" ht="25.35" customHeight="1">
      <c r="A16" s="282">
        <v>4</v>
      </c>
      <c r="B16" s="296">
        <v>3</v>
      </c>
      <c r="C16" s="288" t="s">
        <v>367</v>
      </c>
      <c r="D16" s="287">
        <v>41562.1</v>
      </c>
      <c r="E16" s="286">
        <v>46638.61</v>
      </c>
      <c r="F16" s="291">
        <f>(D16-E16)/E16</f>
        <v>-0.10884779799397971</v>
      </c>
      <c r="G16" s="287">
        <v>6497</v>
      </c>
      <c r="H16" s="286">
        <v>125</v>
      </c>
      <c r="I16" s="286">
        <f t="shared" si="0"/>
        <v>51.975999999999999</v>
      </c>
      <c r="J16" s="286">
        <v>12</v>
      </c>
      <c r="K16" s="286">
        <v>5</v>
      </c>
      <c r="L16" s="287">
        <v>523262</v>
      </c>
      <c r="M16" s="287">
        <v>74763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95"/>
      <c r="Z16" s="278"/>
      <c r="AA16" s="8"/>
      <c r="AB16" s="278"/>
    </row>
    <row r="17" spans="1:28" ht="25.35" customHeight="1">
      <c r="A17" s="282">
        <v>5</v>
      </c>
      <c r="B17" s="296" t="s">
        <v>40</v>
      </c>
      <c r="C17" s="288" t="s">
        <v>429</v>
      </c>
      <c r="D17" s="287">
        <v>35755.590000000004</v>
      </c>
      <c r="E17" s="291" t="s">
        <v>30</v>
      </c>
      <c r="F17" s="291" t="s">
        <v>30</v>
      </c>
      <c r="G17" s="287">
        <v>5262</v>
      </c>
      <c r="H17" s="286">
        <v>48</v>
      </c>
      <c r="I17" s="286">
        <f t="shared" si="0"/>
        <v>109.625</v>
      </c>
      <c r="J17" s="286">
        <v>12</v>
      </c>
      <c r="K17" s="286">
        <v>0</v>
      </c>
      <c r="L17" s="287">
        <v>35755.590000000004</v>
      </c>
      <c r="M17" s="287">
        <v>5262</v>
      </c>
      <c r="N17" s="284" t="s">
        <v>190</v>
      </c>
      <c r="O17" s="283" t="s">
        <v>430</v>
      </c>
      <c r="P17" s="279"/>
      <c r="Q17" s="293"/>
      <c r="R17" s="293"/>
      <c r="S17" s="293"/>
      <c r="T17" s="293"/>
      <c r="U17" s="294"/>
      <c r="V17" s="294"/>
      <c r="W17" s="295"/>
      <c r="X17" s="294"/>
      <c r="Y17" s="295"/>
      <c r="Z17" s="278"/>
      <c r="AA17" s="8"/>
      <c r="AB17" s="278"/>
    </row>
    <row r="18" spans="1:28" ht="25.35" customHeight="1">
      <c r="A18" s="282">
        <v>6</v>
      </c>
      <c r="B18" s="296">
        <v>6</v>
      </c>
      <c r="C18" s="288" t="s">
        <v>368</v>
      </c>
      <c r="D18" s="287">
        <v>24550.94</v>
      </c>
      <c r="E18" s="286">
        <v>23783.53</v>
      </c>
      <c r="F18" s="291">
        <f>(D18-E18)/E18</f>
        <v>3.2266446570378741E-2</v>
      </c>
      <c r="G18" s="287">
        <v>5103</v>
      </c>
      <c r="H18" s="286">
        <v>106</v>
      </c>
      <c r="I18" s="286">
        <f t="shared" si="0"/>
        <v>48.141509433962263</v>
      </c>
      <c r="J18" s="286">
        <v>11</v>
      </c>
      <c r="K18" s="286">
        <v>5</v>
      </c>
      <c r="L18" s="287">
        <v>158343</v>
      </c>
      <c r="M18" s="287">
        <v>31602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95"/>
      <c r="Z18" s="278"/>
      <c r="AA18" s="8"/>
      <c r="AB18" s="278"/>
    </row>
    <row r="19" spans="1:28" ht="25.35" customHeight="1">
      <c r="A19" s="282">
        <v>7</v>
      </c>
      <c r="B19" s="296">
        <v>5</v>
      </c>
      <c r="C19" s="288" t="s">
        <v>413</v>
      </c>
      <c r="D19" s="287">
        <v>24345</v>
      </c>
      <c r="E19" s="286">
        <v>25108</v>
      </c>
      <c r="F19" s="291">
        <f>(D19-E19)/E19</f>
        <v>-3.0388720726461687E-2</v>
      </c>
      <c r="G19" s="287">
        <v>3836</v>
      </c>
      <c r="H19" s="286" t="s">
        <v>30</v>
      </c>
      <c r="I19" s="286" t="s">
        <v>30</v>
      </c>
      <c r="J19" s="286">
        <v>6</v>
      </c>
      <c r="K19" s="286">
        <v>2</v>
      </c>
      <c r="L19" s="287">
        <v>49453</v>
      </c>
      <c r="M19" s="287">
        <v>7753</v>
      </c>
      <c r="N19" s="284">
        <v>44547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  <c r="AA19" s="8"/>
      <c r="AB19" s="278"/>
    </row>
    <row r="20" spans="1:28" ht="25.35" customHeight="1">
      <c r="A20" s="282">
        <v>8</v>
      </c>
      <c r="B20" s="296">
        <v>7</v>
      </c>
      <c r="C20" s="288" t="s">
        <v>393</v>
      </c>
      <c r="D20" s="287">
        <v>8429.6299999999992</v>
      </c>
      <c r="E20" s="286">
        <v>13645.58</v>
      </c>
      <c r="F20" s="291">
        <f>(D20-E20)/E20</f>
        <v>-0.38224465358013371</v>
      </c>
      <c r="G20" s="287">
        <v>1799</v>
      </c>
      <c r="H20" s="286">
        <v>84</v>
      </c>
      <c r="I20" s="286">
        <f>G20/H20</f>
        <v>21.416666666666668</v>
      </c>
      <c r="J20" s="286">
        <v>13</v>
      </c>
      <c r="K20" s="286">
        <v>3</v>
      </c>
      <c r="L20" s="287">
        <v>40044</v>
      </c>
      <c r="M20" s="287">
        <v>8433</v>
      </c>
      <c r="N20" s="284">
        <v>44540</v>
      </c>
      <c r="O20" s="283" t="s">
        <v>43</v>
      </c>
      <c r="P20" s="279"/>
      <c r="Q20" s="293"/>
      <c r="R20" s="293"/>
      <c r="S20" s="293"/>
      <c r="T20" s="293"/>
      <c r="U20" s="294"/>
      <c r="V20" s="294"/>
      <c r="W20" s="295"/>
      <c r="X20" s="295"/>
      <c r="Y20" s="294"/>
      <c r="Z20" s="278"/>
      <c r="AA20" s="8"/>
      <c r="AB20" s="278"/>
    </row>
    <row r="21" spans="1:28" ht="25.35" customHeight="1">
      <c r="A21" s="282">
        <v>9</v>
      </c>
      <c r="B21" s="296">
        <v>8</v>
      </c>
      <c r="C21" s="288" t="s">
        <v>404</v>
      </c>
      <c r="D21" s="287">
        <v>3060.21</v>
      </c>
      <c r="E21" s="286">
        <v>12635.45</v>
      </c>
      <c r="F21" s="291">
        <f>(D21-E21)/E21</f>
        <v>-0.75780759688020616</v>
      </c>
      <c r="G21" s="287">
        <v>639</v>
      </c>
      <c r="H21" s="286">
        <v>56</v>
      </c>
      <c r="I21" s="286">
        <f>G21/H21</f>
        <v>11.410714285714286</v>
      </c>
      <c r="J21" s="286">
        <v>13</v>
      </c>
      <c r="K21" s="286">
        <v>2</v>
      </c>
      <c r="L21" s="287">
        <v>16251.91</v>
      </c>
      <c r="M21" s="287">
        <v>3762</v>
      </c>
      <c r="N21" s="284">
        <v>44547</v>
      </c>
      <c r="O21" s="283" t="s">
        <v>27</v>
      </c>
      <c r="P21" s="279"/>
      <c r="Q21" s="293"/>
      <c r="R21" s="293"/>
      <c r="S21" s="293"/>
      <c r="T21" s="293"/>
      <c r="U21" s="293"/>
      <c r="V21" s="293"/>
      <c r="W21" s="295"/>
      <c r="X21" s="295"/>
      <c r="Y21" s="294"/>
      <c r="Z21" s="278"/>
      <c r="AA21" s="8"/>
      <c r="AB21" s="278"/>
    </row>
    <row r="22" spans="1:28" ht="25.35" customHeight="1">
      <c r="A22" s="282">
        <v>10</v>
      </c>
      <c r="B22" s="282" t="s">
        <v>67</v>
      </c>
      <c r="C22" s="288" t="s">
        <v>423</v>
      </c>
      <c r="D22" s="287">
        <v>1549.2</v>
      </c>
      <c r="E22" s="286" t="s">
        <v>30</v>
      </c>
      <c r="F22" s="286" t="s">
        <v>30</v>
      </c>
      <c r="G22" s="287">
        <v>407</v>
      </c>
      <c r="H22" s="286">
        <v>10</v>
      </c>
      <c r="I22" s="286">
        <f>G22/H22</f>
        <v>40.700000000000003</v>
      </c>
      <c r="J22" s="286">
        <v>6</v>
      </c>
      <c r="K22" s="286">
        <v>1</v>
      </c>
      <c r="L22" s="287">
        <v>1549.2</v>
      </c>
      <c r="M22" s="287">
        <v>407</v>
      </c>
      <c r="N22" s="284">
        <v>44554</v>
      </c>
      <c r="O22" s="283" t="s">
        <v>56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466357.30000000005</v>
      </c>
      <c r="E23" s="280">
        <v>512257.18</v>
      </c>
      <c r="F23" s="292">
        <f>(D23-E23)/E23</f>
        <v>-8.9603195020126314E-2</v>
      </c>
      <c r="G23" s="280">
        <f>SUM(G13:G22)</f>
        <v>76697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394</v>
      </c>
      <c r="D25" s="287">
        <v>1366</v>
      </c>
      <c r="E25" s="286">
        <v>5458</v>
      </c>
      <c r="F25" s="291">
        <f>(D25-E25)/E25</f>
        <v>-0.74972517405643091</v>
      </c>
      <c r="G25" s="287">
        <v>192</v>
      </c>
      <c r="H25" s="286" t="s">
        <v>30</v>
      </c>
      <c r="I25" s="286" t="s">
        <v>30</v>
      </c>
      <c r="J25" s="286">
        <v>3</v>
      </c>
      <c r="K25" s="286">
        <v>3</v>
      </c>
      <c r="L25" s="287">
        <v>18621</v>
      </c>
      <c r="M25" s="287">
        <v>2831</v>
      </c>
      <c r="N25" s="284">
        <v>44540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5"/>
      <c r="Z25" s="294"/>
    </row>
    <row r="26" spans="1:28" ht="25.35" customHeight="1">
      <c r="A26" s="282">
        <v>12</v>
      </c>
      <c r="B26" s="296" t="s">
        <v>40</v>
      </c>
      <c r="C26" s="288" t="s">
        <v>428</v>
      </c>
      <c r="D26" s="287">
        <v>761.02</v>
      </c>
      <c r="E26" s="286" t="s">
        <v>30</v>
      </c>
      <c r="F26" s="286" t="s">
        <v>30</v>
      </c>
      <c r="G26" s="287">
        <v>124</v>
      </c>
      <c r="H26" s="286">
        <v>4</v>
      </c>
      <c r="I26" s="286">
        <f t="shared" ref="I26:I33" si="1">G26/H26</f>
        <v>31</v>
      </c>
      <c r="J26" s="286">
        <v>4</v>
      </c>
      <c r="K26" s="286">
        <v>0</v>
      </c>
      <c r="L26" s="287">
        <v>761</v>
      </c>
      <c r="M26" s="287">
        <v>124</v>
      </c>
      <c r="N26" s="284" t="s">
        <v>190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94"/>
      <c r="Z26" s="278"/>
      <c r="AA26" s="8"/>
      <c r="AB26" s="278"/>
    </row>
    <row r="27" spans="1:28" ht="25.35" customHeight="1">
      <c r="A27" s="282">
        <v>13</v>
      </c>
      <c r="B27" s="296">
        <v>10</v>
      </c>
      <c r="C27" s="288" t="s">
        <v>377</v>
      </c>
      <c r="D27" s="287">
        <v>669.5</v>
      </c>
      <c r="E27" s="286">
        <v>4935.92</v>
      </c>
      <c r="F27" s="291">
        <f>(D27-E27)/E27</f>
        <v>-0.86436165902202633</v>
      </c>
      <c r="G27" s="287">
        <v>102</v>
      </c>
      <c r="H27" s="286">
        <v>3</v>
      </c>
      <c r="I27" s="286">
        <f t="shared" si="1"/>
        <v>34</v>
      </c>
      <c r="J27" s="286">
        <v>1</v>
      </c>
      <c r="K27" s="286">
        <v>4</v>
      </c>
      <c r="L27" s="287">
        <v>24810.93</v>
      </c>
      <c r="M27" s="287">
        <v>3865</v>
      </c>
      <c r="N27" s="284">
        <v>44533</v>
      </c>
      <c r="O27" s="283" t="s">
        <v>27</v>
      </c>
      <c r="P27" s="279"/>
      <c r="Q27" s="293"/>
      <c r="R27" s="293"/>
      <c r="S27" s="293"/>
      <c r="T27" s="295"/>
      <c r="U27" s="294"/>
      <c r="V27" s="294"/>
      <c r="W27" s="295"/>
      <c r="X27" s="295"/>
      <c r="Y27" s="294"/>
      <c r="Z27" s="278"/>
      <c r="AA27" s="8"/>
      <c r="AB27" s="278"/>
    </row>
    <row r="28" spans="1:28" ht="25.35" customHeight="1">
      <c r="A28" s="282">
        <v>14</v>
      </c>
      <c r="B28" s="296" t="s">
        <v>40</v>
      </c>
      <c r="C28" s="288" t="s">
        <v>427</v>
      </c>
      <c r="D28" s="287">
        <v>600</v>
      </c>
      <c r="E28" s="286" t="s">
        <v>30</v>
      </c>
      <c r="F28" s="286" t="s">
        <v>30</v>
      </c>
      <c r="G28" s="287">
        <v>120</v>
      </c>
      <c r="H28" s="286">
        <v>1</v>
      </c>
      <c r="I28" s="286">
        <f t="shared" si="1"/>
        <v>120</v>
      </c>
      <c r="J28" s="286">
        <v>1</v>
      </c>
      <c r="K28" s="286">
        <v>0</v>
      </c>
      <c r="L28" s="287">
        <v>600</v>
      </c>
      <c r="M28" s="287">
        <v>120</v>
      </c>
      <c r="N28" s="284" t="s">
        <v>190</v>
      </c>
      <c r="O28" s="283" t="s">
        <v>113</v>
      </c>
      <c r="P28" s="279"/>
      <c r="Q28" s="293"/>
      <c r="R28" s="293"/>
      <c r="S28" s="293"/>
      <c r="T28" s="293"/>
      <c r="U28" s="294"/>
      <c r="V28" s="294"/>
      <c r="W28" s="295"/>
      <c r="X28" s="8"/>
      <c r="Y28" s="278"/>
      <c r="Z28" s="295"/>
      <c r="AA28" s="294"/>
      <c r="AB28" s="278"/>
    </row>
    <row r="29" spans="1:28" ht="25.35" customHeight="1">
      <c r="A29" s="282">
        <v>15</v>
      </c>
      <c r="B29" s="296">
        <v>15</v>
      </c>
      <c r="C29" s="288" t="s">
        <v>387</v>
      </c>
      <c r="D29" s="287">
        <v>586.04999999999995</v>
      </c>
      <c r="E29" s="286">
        <v>1669.41</v>
      </c>
      <c r="F29" s="291">
        <f t="shared" ref="F29:F35" si="2">(D29-E29)/E29</f>
        <v>-0.64894783186874405</v>
      </c>
      <c r="G29" s="287">
        <v>125</v>
      </c>
      <c r="H29" s="286">
        <v>6</v>
      </c>
      <c r="I29" s="286">
        <f t="shared" si="1"/>
        <v>20.833333333333332</v>
      </c>
      <c r="J29" s="286">
        <v>1</v>
      </c>
      <c r="K29" s="286">
        <v>4</v>
      </c>
      <c r="L29" s="287">
        <v>18005.63</v>
      </c>
      <c r="M29" s="287">
        <v>3761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5"/>
      <c r="X29" s="8"/>
      <c r="Y29" s="294"/>
      <c r="Z29" s="278"/>
      <c r="AA29" s="295"/>
      <c r="AB29" s="278"/>
    </row>
    <row r="30" spans="1:28" ht="25.35" customHeight="1">
      <c r="A30" s="282">
        <v>16</v>
      </c>
      <c r="B30" s="296">
        <v>26</v>
      </c>
      <c r="C30" s="288" t="s">
        <v>389</v>
      </c>
      <c r="D30" s="287">
        <v>468.33</v>
      </c>
      <c r="E30" s="286">
        <v>312.7</v>
      </c>
      <c r="F30" s="291">
        <f t="shared" si="2"/>
        <v>0.49769747361688521</v>
      </c>
      <c r="G30" s="287">
        <v>83</v>
      </c>
      <c r="H30" s="286">
        <v>3</v>
      </c>
      <c r="I30" s="286">
        <f t="shared" si="1"/>
        <v>27.666666666666668</v>
      </c>
      <c r="J30" s="286">
        <v>3</v>
      </c>
      <c r="K30" s="286">
        <v>4</v>
      </c>
      <c r="L30" s="287">
        <v>8807.32</v>
      </c>
      <c r="M30" s="287">
        <v>1578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94"/>
      <c r="Z30" s="278"/>
      <c r="AA30" s="295"/>
      <c r="AB30" s="278"/>
    </row>
    <row r="31" spans="1:28" ht="25.35" customHeight="1">
      <c r="A31" s="282">
        <v>17</v>
      </c>
      <c r="B31" s="296">
        <v>20</v>
      </c>
      <c r="C31" s="288" t="s">
        <v>360</v>
      </c>
      <c r="D31" s="287">
        <v>393.66</v>
      </c>
      <c r="E31" s="286">
        <v>746.5</v>
      </c>
      <c r="F31" s="291">
        <f t="shared" si="2"/>
        <v>-0.47265907568653714</v>
      </c>
      <c r="G31" s="287">
        <v>87</v>
      </c>
      <c r="H31" s="286">
        <v>4</v>
      </c>
      <c r="I31" s="286">
        <f>G31/H31</f>
        <v>21.75</v>
      </c>
      <c r="J31" s="286">
        <v>3</v>
      </c>
      <c r="K31" s="286">
        <v>6</v>
      </c>
      <c r="L31" s="287">
        <v>27731.62</v>
      </c>
      <c r="M31" s="287">
        <v>4913</v>
      </c>
      <c r="N31" s="284">
        <v>44519</v>
      </c>
      <c r="O31" s="283" t="s">
        <v>361</v>
      </c>
      <c r="P31" s="279"/>
      <c r="Q31" s="293"/>
      <c r="R31" s="293"/>
      <c r="S31" s="293"/>
      <c r="T31" s="293"/>
      <c r="U31" s="294"/>
      <c r="V31" s="294"/>
      <c r="W31" s="295"/>
      <c r="X31" s="278"/>
      <c r="Y31" s="295"/>
      <c r="Z31" s="294"/>
      <c r="AA31" s="8"/>
      <c r="AB31" s="278"/>
    </row>
    <row r="32" spans="1:28" ht="25.35" customHeight="1">
      <c r="A32" s="282">
        <v>18</v>
      </c>
      <c r="B32" s="298">
        <v>13</v>
      </c>
      <c r="C32" s="288" t="s">
        <v>286</v>
      </c>
      <c r="D32" s="287">
        <v>369.5</v>
      </c>
      <c r="E32" s="286">
        <v>2704.5</v>
      </c>
      <c r="F32" s="291">
        <f t="shared" si="2"/>
        <v>-0.86337585505638748</v>
      </c>
      <c r="G32" s="287">
        <v>58</v>
      </c>
      <c r="H32" s="286">
        <v>3</v>
      </c>
      <c r="I32" s="286">
        <f t="shared" si="1"/>
        <v>19.333333333333332</v>
      </c>
      <c r="J32" s="286">
        <v>1</v>
      </c>
      <c r="K32" s="286">
        <v>15</v>
      </c>
      <c r="L32" s="287">
        <v>135996</v>
      </c>
      <c r="M32" s="287">
        <v>24282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4"/>
      <c r="V32" s="294"/>
      <c r="W32" s="295"/>
      <c r="X32" s="8"/>
      <c r="Y32" s="294"/>
      <c r="Z32" s="278"/>
      <c r="AA32" s="295"/>
      <c r="AB32" s="278"/>
    </row>
    <row r="33" spans="1:28" ht="25.35" customHeight="1">
      <c r="A33" s="282">
        <v>19</v>
      </c>
      <c r="B33" s="297">
        <v>12</v>
      </c>
      <c r="C33" s="288" t="s">
        <v>386</v>
      </c>
      <c r="D33" s="287">
        <v>366.65</v>
      </c>
      <c r="E33" s="286">
        <v>4621.7700000000004</v>
      </c>
      <c r="F33" s="291">
        <f t="shared" si="2"/>
        <v>-0.92066892121416699</v>
      </c>
      <c r="G33" s="287">
        <v>56</v>
      </c>
      <c r="H33" s="286">
        <v>2</v>
      </c>
      <c r="I33" s="286">
        <f t="shared" si="1"/>
        <v>28</v>
      </c>
      <c r="J33" s="286">
        <v>1</v>
      </c>
      <c r="K33" s="286">
        <v>4</v>
      </c>
      <c r="L33" s="287">
        <v>32754.19</v>
      </c>
      <c r="M33" s="287">
        <v>4953</v>
      </c>
      <c r="N33" s="284">
        <v>44533</v>
      </c>
      <c r="O33" s="283" t="s">
        <v>73</v>
      </c>
      <c r="P33" s="279"/>
      <c r="Q33" s="293"/>
    </row>
    <row r="34" spans="1:28" ht="25.35" customHeight="1">
      <c r="A34" s="282">
        <v>20</v>
      </c>
      <c r="B34" s="296">
        <v>21</v>
      </c>
      <c r="C34" s="288" t="s">
        <v>415</v>
      </c>
      <c r="D34" s="287">
        <v>338.5</v>
      </c>
      <c r="E34" s="286">
        <v>713.5</v>
      </c>
      <c r="F34" s="291">
        <f t="shared" si="2"/>
        <v>-0.5255781359495445</v>
      </c>
      <c r="G34" s="287">
        <v>70</v>
      </c>
      <c r="H34" s="286" t="s">
        <v>30</v>
      </c>
      <c r="I34" s="286" t="s">
        <v>30</v>
      </c>
      <c r="J34" s="286">
        <v>4</v>
      </c>
      <c r="K34" s="286">
        <v>2</v>
      </c>
      <c r="L34" s="287">
        <v>1052</v>
      </c>
      <c r="M34" s="287">
        <v>204</v>
      </c>
      <c r="N34" s="284">
        <v>44547</v>
      </c>
      <c r="O34" s="283" t="s">
        <v>231</v>
      </c>
      <c r="P34" s="279"/>
      <c r="Q34" s="293"/>
      <c r="R34" s="293"/>
      <c r="S34" s="293"/>
      <c r="T34" s="295"/>
      <c r="U34" s="295"/>
      <c r="V34" s="294"/>
      <c r="W34" s="295"/>
      <c r="X34" s="278"/>
      <c r="Y34" s="295"/>
      <c r="Z34" s="294"/>
      <c r="AA34" s="8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472276.51000000007</v>
      </c>
      <c r="E35" s="280">
        <v>533147.80000000005</v>
      </c>
      <c r="F35" s="292">
        <f t="shared" si="2"/>
        <v>-0.11417338681693889</v>
      </c>
      <c r="G35" s="280">
        <f>SUM(G23:G34)</f>
        <v>77714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424</v>
      </c>
      <c r="D37" s="287">
        <v>319.77999999999997</v>
      </c>
      <c r="E37" s="286" t="s">
        <v>30</v>
      </c>
      <c r="F37" s="286" t="s">
        <v>30</v>
      </c>
      <c r="G37" s="287">
        <v>56</v>
      </c>
      <c r="H37" s="286">
        <v>10</v>
      </c>
      <c r="I37" s="286">
        <f>G37/H37</f>
        <v>5.6</v>
      </c>
      <c r="J37" s="286">
        <v>5</v>
      </c>
      <c r="K37" s="286">
        <v>1</v>
      </c>
      <c r="L37" s="287">
        <v>610.09</v>
      </c>
      <c r="M37" s="287">
        <v>122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5"/>
      <c r="X37" s="278"/>
      <c r="Y37" s="295"/>
      <c r="Z37" s="294"/>
      <c r="AA37" s="8"/>
      <c r="AB37" s="278"/>
    </row>
    <row r="38" spans="1:28" ht="25.35" customHeight="1">
      <c r="A38" s="282">
        <v>22</v>
      </c>
      <c r="B38" s="296">
        <v>14</v>
      </c>
      <c r="C38" s="288" t="s">
        <v>481</v>
      </c>
      <c r="D38" s="287">
        <v>181.74</v>
      </c>
      <c r="E38" s="286">
        <v>2248.8000000000002</v>
      </c>
      <c r="F38" s="291">
        <f>(D38-E38)/E38</f>
        <v>-0.91918356456776962</v>
      </c>
      <c r="G38" s="287">
        <v>37</v>
      </c>
      <c r="H38" s="286">
        <v>1</v>
      </c>
      <c r="I38" s="286">
        <f>G38/H38</f>
        <v>37</v>
      </c>
      <c r="J38" s="286">
        <v>1</v>
      </c>
      <c r="K38" s="286">
        <v>7</v>
      </c>
      <c r="L38" s="287">
        <v>43489</v>
      </c>
      <c r="M38" s="287">
        <v>7241</v>
      </c>
      <c r="N38" s="284">
        <v>44512</v>
      </c>
      <c r="O38" s="283" t="s">
        <v>33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4"/>
      <c r="Z38" s="295"/>
    </row>
    <row r="39" spans="1:28" ht="25.35" customHeight="1">
      <c r="A39" s="282">
        <v>23</v>
      </c>
      <c r="B39" s="290" t="s">
        <v>30</v>
      </c>
      <c r="C39" s="288" t="s">
        <v>245</v>
      </c>
      <c r="D39" s="287">
        <v>165</v>
      </c>
      <c r="E39" s="286" t="s">
        <v>30</v>
      </c>
      <c r="F39" s="286" t="s">
        <v>30</v>
      </c>
      <c r="G39" s="287">
        <v>44</v>
      </c>
      <c r="H39" s="286">
        <v>1</v>
      </c>
      <c r="I39" s="286">
        <f>G39/H39</f>
        <v>44</v>
      </c>
      <c r="J39" s="286">
        <v>1</v>
      </c>
      <c r="K39" s="286">
        <v>11</v>
      </c>
      <c r="L39" s="287">
        <v>173076</v>
      </c>
      <c r="M39" s="287">
        <v>37301</v>
      </c>
      <c r="N39" s="284">
        <v>44428</v>
      </c>
      <c r="O39" s="283" t="s">
        <v>113</v>
      </c>
      <c r="P39" s="279"/>
      <c r="Q39" s="293"/>
      <c r="R39" s="293"/>
      <c r="S39" s="293"/>
      <c r="T39" s="294"/>
      <c r="U39" s="294"/>
      <c r="V39" s="294"/>
      <c r="W39" s="295"/>
      <c r="X39" s="8"/>
      <c r="Y39" s="294"/>
      <c r="Z39" s="278"/>
      <c r="AA39" s="295"/>
      <c r="AB39" s="278"/>
    </row>
    <row r="40" spans="1:28" ht="25.35" customHeight="1">
      <c r="A40" s="282">
        <v>24</v>
      </c>
      <c r="B40" s="296">
        <v>34</v>
      </c>
      <c r="C40" s="288" t="s">
        <v>362</v>
      </c>
      <c r="D40" s="287">
        <v>130</v>
      </c>
      <c r="E40" s="286">
        <v>61</v>
      </c>
      <c r="F40" s="291">
        <f>(D40-E40)/E40</f>
        <v>1.1311475409836065</v>
      </c>
      <c r="G40" s="287">
        <v>26</v>
      </c>
      <c r="H40" s="286" t="s">
        <v>30</v>
      </c>
      <c r="I40" s="286" t="s">
        <v>30</v>
      </c>
      <c r="J40" s="286">
        <v>1</v>
      </c>
      <c r="K40" s="286">
        <v>6</v>
      </c>
      <c r="L40" s="287">
        <v>2486.91</v>
      </c>
      <c r="M40" s="287">
        <v>464</v>
      </c>
      <c r="N40" s="284">
        <v>44519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8"/>
      <c r="Y40" s="294"/>
      <c r="Z40" s="278"/>
      <c r="AA40" s="295"/>
      <c r="AB40" s="278"/>
    </row>
    <row r="41" spans="1:28" ht="25.35" customHeight="1">
      <c r="A41" s="282">
        <v>25</v>
      </c>
      <c r="B41" s="296">
        <v>32</v>
      </c>
      <c r="C41" s="289" t="s">
        <v>98</v>
      </c>
      <c r="D41" s="287">
        <v>113</v>
      </c>
      <c r="E41" s="287">
        <v>99</v>
      </c>
      <c r="F41" s="291">
        <f>(D41-E41)/E41</f>
        <v>0.14141414141414141</v>
      </c>
      <c r="G41" s="287">
        <v>23</v>
      </c>
      <c r="H41" s="286" t="s">
        <v>30</v>
      </c>
      <c r="I41" s="286" t="s">
        <v>30</v>
      </c>
      <c r="J41" s="286">
        <v>1</v>
      </c>
      <c r="K41" s="286">
        <v>33</v>
      </c>
      <c r="L41" s="287">
        <v>17687.05</v>
      </c>
      <c r="M41" s="287">
        <v>3177</v>
      </c>
      <c r="N41" s="284">
        <v>44330</v>
      </c>
      <c r="O41" s="283" t="s">
        <v>99</v>
      </c>
      <c r="P41" s="279"/>
      <c r="Q41" s="293"/>
      <c r="R41" s="293"/>
      <c r="S41" s="293"/>
      <c r="T41" s="293"/>
      <c r="U41" s="294"/>
      <c r="V41" s="294"/>
      <c r="W41" s="294"/>
      <c r="X41" s="8"/>
      <c r="Y41" s="294"/>
      <c r="Z41" s="278"/>
      <c r="AA41" s="295"/>
      <c r="AB41" s="278"/>
    </row>
    <row r="42" spans="1:28" ht="25.35" customHeight="1">
      <c r="A42" s="282">
        <v>26</v>
      </c>
      <c r="B42" s="296">
        <v>19</v>
      </c>
      <c r="C42" s="288" t="s">
        <v>351</v>
      </c>
      <c r="D42" s="287">
        <v>67</v>
      </c>
      <c r="E42" s="286">
        <v>749</v>
      </c>
      <c r="F42" s="291">
        <f>(D42-E42)/E42</f>
        <v>-0.91054739652870498</v>
      </c>
      <c r="G42" s="287">
        <v>17</v>
      </c>
      <c r="H42" s="286" t="s">
        <v>30</v>
      </c>
      <c r="I42" s="286" t="s">
        <v>30</v>
      </c>
      <c r="J42" s="286">
        <v>1</v>
      </c>
      <c r="K42" s="286">
        <v>7</v>
      </c>
      <c r="L42" s="287">
        <v>71497</v>
      </c>
      <c r="M42" s="287">
        <v>14093</v>
      </c>
      <c r="N42" s="284">
        <v>44512</v>
      </c>
      <c r="O42" s="283" t="s">
        <v>31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4"/>
      <c r="Z42" s="295"/>
    </row>
    <row r="43" spans="1:28" ht="25.35" customHeight="1">
      <c r="A43" s="282">
        <v>27</v>
      </c>
      <c r="B43" s="290" t="s">
        <v>30</v>
      </c>
      <c r="C43" s="288" t="s">
        <v>425</v>
      </c>
      <c r="D43" s="287">
        <v>42</v>
      </c>
      <c r="E43" s="286" t="s">
        <v>30</v>
      </c>
      <c r="F43" s="286" t="s">
        <v>30</v>
      </c>
      <c r="G43" s="287">
        <v>7</v>
      </c>
      <c r="H43" s="286">
        <v>1</v>
      </c>
      <c r="I43" s="286"/>
      <c r="J43" s="286">
        <v>1</v>
      </c>
      <c r="K43" s="286" t="s">
        <v>30</v>
      </c>
      <c r="L43" s="287">
        <v>1235125</v>
      </c>
      <c r="M43" s="287">
        <v>210014</v>
      </c>
      <c r="N43" s="284">
        <v>43406</v>
      </c>
      <c r="O43" s="283" t="s">
        <v>426</v>
      </c>
      <c r="P43" s="279"/>
      <c r="Q43" s="293"/>
      <c r="R43" s="293"/>
      <c r="S43" s="293"/>
      <c r="T43" s="293"/>
      <c r="U43" s="294"/>
      <c r="V43" s="294"/>
      <c r="W43" s="294"/>
      <c r="X43" s="8"/>
      <c r="Y43" s="294"/>
      <c r="Z43" s="294"/>
      <c r="AA43" s="295"/>
      <c r="AB43" s="278"/>
    </row>
    <row r="44" spans="1:28" ht="25.35" customHeight="1">
      <c r="A44" s="282">
        <v>28</v>
      </c>
      <c r="B44" s="290" t="s">
        <v>30</v>
      </c>
      <c r="C44" s="288" t="s">
        <v>313</v>
      </c>
      <c r="D44" s="287">
        <v>37.19</v>
      </c>
      <c r="E44" s="286" t="s">
        <v>30</v>
      </c>
      <c r="F44" s="286" t="s">
        <v>30</v>
      </c>
      <c r="G44" s="287">
        <v>7</v>
      </c>
      <c r="H44" s="286">
        <v>1</v>
      </c>
      <c r="I44" s="286">
        <f>G44/H44</f>
        <v>7</v>
      </c>
      <c r="J44" s="286">
        <v>1</v>
      </c>
      <c r="K44" s="286" t="s">
        <v>30</v>
      </c>
      <c r="L44" s="287">
        <v>14096.17</v>
      </c>
      <c r="M44" s="287">
        <v>2588</v>
      </c>
      <c r="N44" s="284">
        <v>44477</v>
      </c>
      <c r="O44" s="283" t="s">
        <v>43</v>
      </c>
      <c r="P44" s="78"/>
      <c r="Q44" s="293"/>
      <c r="R44" s="293"/>
      <c r="S44" s="293"/>
      <c r="T44" s="293"/>
      <c r="U44" s="294"/>
      <c r="V44" s="294"/>
      <c r="W44" s="295"/>
      <c r="X44" s="8"/>
      <c r="Y44" s="294"/>
      <c r="Z44" s="27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358</v>
      </c>
      <c r="D45" s="287">
        <v>35</v>
      </c>
      <c r="E45" s="286" t="s">
        <v>30</v>
      </c>
      <c r="F45" s="286" t="s">
        <v>30</v>
      </c>
      <c r="G45" s="287">
        <v>10</v>
      </c>
      <c r="H45" s="286">
        <v>2</v>
      </c>
      <c r="I45" s="286">
        <f>G45/H45</f>
        <v>5</v>
      </c>
      <c r="J45" s="286">
        <v>2</v>
      </c>
      <c r="K45" s="286">
        <v>6</v>
      </c>
      <c r="L45" s="287">
        <v>648.74</v>
      </c>
      <c r="M45" s="287">
        <v>132</v>
      </c>
      <c r="N45" s="284">
        <v>44505</v>
      </c>
      <c r="O45" s="283" t="s">
        <v>359</v>
      </c>
      <c r="P45" s="279"/>
      <c r="Q45" s="293"/>
      <c r="R45" s="293"/>
      <c r="S45" s="293"/>
      <c r="W45" s="8"/>
      <c r="X45" s="33"/>
      <c r="Z45" s="278"/>
      <c r="AA45" s="33"/>
    </row>
    <row r="46" spans="1:28" ht="25.35" customHeight="1">
      <c r="A46" s="282">
        <v>30</v>
      </c>
      <c r="B46" s="297">
        <v>17</v>
      </c>
      <c r="C46" s="288" t="s">
        <v>392</v>
      </c>
      <c r="D46" s="287">
        <v>32</v>
      </c>
      <c r="E46" s="286">
        <v>1124.75</v>
      </c>
      <c r="F46" s="291">
        <f>(D46-E46)/E46</f>
        <v>-0.97154923316292507</v>
      </c>
      <c r="G46" s="287">
        <v>9</v>
      </c>
      <c r="H46" s="286">
        <v>2</v>
      </c>
      <c r="I46" s="286">
        <f>G46/H46</f>
        <v>4.5</v>
      </c>
      <c r="J46" s="286">
        <v>1</v>
      </c>
      <c r="K46" s="286">
        <v>3</v>
      </c>
      <c r="L46" s="287">
        <v>7689</v>
      </c>
      <c r="M46" s="287">
        <v>1311</v>
      </c>
      <c r="N46" s="284">
        <v>44540</v>
      </c>
      <c r="O46" s="283" t="s">
        <v>32</v>
      </c>
      <c r="P46" s="279"/>
      <c r="Q46" s="293"/>
      <c r="R46" s="293"/>
      <c r="S46" s="293"/>
      <c r="T46" s="293"/>
      <c r="U46" s="293"/>
      <c r="V46" s="294"/>
      <c r="W46" s="294"/>
      <c r="X46" s="278"/>
      <c r="Y46" s="295"/>
      <c r="Z46" s="295"/>
    </row>
    <row r="47" spans="1:28" ht="25.15" customHeight="1">
      <c r="A47" s="248"/>
      <c r="B47" s="248"/>
      <c r="C47" s="266" t="s">
        <v>116</v>
      </c>
      <c r="D47" s="280">
        <f>SUM(D35:D46)</f>
        <v>473399.22000000009</v>
      </c>
      <c r="E47" s="280">
        <v>537122.99</v>
      </c>
      <c r="F47" s="292">
        <f>(D47-E47)/E47</f>
        <v>-0.11863906625929362</v>
      </c>
      <c r="G47" s="280">
        <f>SUM(G35:G46)</f>
        <v>77950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7">
        <v>29</v>
      </c>
      <c r="C49" s="288" t="s">
        <v>416</v>
      </c>
      <c r="D49" s="287">
        <v>25</v>
      </c>
      <c r="E49" s="286">
        <v>193</v>
      </c>
      <c r="F49" s="291">
        <f>(D49-E49)/E49</f>
        <v>-0.8704663212435233</v>
      </c>
      <c r="G49" s="287">
        <v>7</v>
      </c>
      <c r="H49" s="286" t="s">
        <v>30</v>
      </c>
      <c r="I49" s="286" t="s">
        <v>30</v>
      </c>
      <c r="J49" s="286">
        <v>2</v>
      </c>
      <c r="K49" s="286">
        <v>0</v>
      </c>
      <c r="L49" s="287">
        <v>218</v>
      </c>
      <c r="M49" s="287">
        <v>78</v>
      </c>
      <c r="N49" s="284">
        <v>44547</v>
      </c>
      <c r="O49" s="283" t="s">
        <v>31</v>
      </c>
      <c r="P49" s="78"/>
      <c r="Q49" s="293"/>
      <c r="R49" s="293"/>
      <c r="S49" s="295"/>
      <c r="T49" s="295"/>
      <c r="U49" s="294"/>
      <c r="V49" s="294"/>
      <c r="W49" s="278"/>
      <c r="Y49" s="295"/>
      <c r="Z49" s="295"/>
      <c r="AA49" s="294"/>
    </row>
    <row r="50" spans="1:27" ht="25.35" customHeight="1">
      <c r="A50" s="282">
        <v>32</v>
      </c>
      <c r="B50" s="290" t="s">
        <v>30</v>
      </c>
      <c r="C50" s="288" t="s">
        <v>374</v>
      </c>
      <c r="D50" s="287">
        <v>23</v>
      </c>
      <c r="E50" s="286" t="s">
        <v>30</v>
      </c>
      <c r="F50" s="286" t="s">
        <v>30</v>
      </c>
      <c r="G50" s="287">
        <v>7</v>
      </c>
      <c r="H50" s="286">
        <v>1</v>
      </c>
      <c r="I50" s="286">
        <f>G50/H50</f>
        <v>7</v>
      </c>
      <c r="J50" s="286">
        <v>1</v>
      </c>
      <c r="K50" s="286">
        <v>3</v>
      </c>
      <c r="L50" s="287">
        <v>4206.8</v>
      </c>
      <c r="M50" s="287">
        <v>861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7" ht="25.35" customHeight="1">
      <c r="A51" s="248"/>
      <c r="B51" s="248"/>
      <c r="C51" s="266" t="s">
        <v>154</v>
      </c>
      <c r="D51" s="280">
        <f>SUM(D47:D50)</f>
        <v>473447.22000000009</v>
      </c>
      <c r="E51" s="280">
        <v>537580.79</v>
      </c>
      <c r="F51" s="292">
        <f t="shared" ref="F51" si="3">(D51-E51)/E51</f>
        <v>-0.11930033809429824</v>
      </c>
      <c r="G51" s="280">
        <f>SUM(G47:G50)</f>
        <v>77964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7" ht="23.1" customHeight="1"/>
    <row r="53" spans="1:27" ht="17.25" customHeight="1"/>
    <row r="64" spans="1:27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2" sqref="A32:XFD32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3.7109375" style="277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409</v>
      </c>
      <c r="F1" s="235"/>
      <c r="G1" s="235"/>
      <c r="H1" s="235"/>
      <c r="I1" s="235"/>
    </row>
    <row r="2" spans="1:28" ht="19.5" customHeight="1">
      <c r="E2" s="235" t="s">
        <v>410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8">
      <c r="A6" s="393"/>
      <c r="B6" s="393"/>
      <c r="C6" s="390"/>
      <c r="D6" s="237" t="s">
        <v>407</v>
      </c>
      <c r="E6" s="237" t="s">
        <v>398</v>
      </c>
      <c r="F6" s="390"/>
      <c r="G6" s="390" t="s">
        <v>407</v>
      </c>
      <c r="H6" s="390"/>
      <c r="I6" s="390"/>
      <c r="J6" s="390"/>
      <c r="K6" s="390"/>
      <c r="L6" s="390"/>
      <c r="M6" s="390"/>
      <c r="N6" s="390"/>
      <c r="O6" s="390"/>
    </row>
    <row r="7" spans="1:28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8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</row>
    <row r="9" spans="1:28" ht="15" customHeight="1">
      <c r="A9" s="392"/>
      <c r="B9" s="392"/>
      <c r="C9" s="389" t="s">
        <v>13</v>
      </c>
      <c r="D9" s="309"/>
      <c r="E9" s="309"/>
      <c r="F9" s="389" t="s">
        <v>15</v>
      </c>
      <c r="G9" s="309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</row>
    <row r="10" spans="1:28" ht="19.5">
      <c r="A10" s="393"/>
      <c r="B10" s="393"/>
      <c r="C10" s="390"/>
      <c r="D10" s="310" t="s">
        <v>408</v>
      </c>
      <c r="E10" s="310" t="s">
        <v>399</v>
      </c>
      <c r="F10" s="390"/>
      <c r="G10" s="310" t="s">
        <v>408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</row>
    <row r="11" spans="1:28">
      <c r="A11" s="393"/>
      <c r="B11" s="393"/>
      <c r="C11" s="390"/>
      <c r="D11" s="310" t="s">
        <v>14</v>
      </c>
      <c r="E11" s="237" t="s">
        <v>14</v>
      </c>
      <c r="F11" s="390"/>
      <c r="G11" s="310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279"/>
      <c r="T11" s="279"/>
      <c r="U11" s="278"/>
    </row>
    <row r="12" spans="1:28" ht="15.6" customHeight="1" thickBot="1">
      <c r="A12" s="393"/>
      <c r="B12" s="394"/>
      <c r="C12" s="391"/>
      <c r="D12" s="311"/>
      <c r="E12" s="238" t="s">
        <v>2</v>
      </c>
      <c r="F12" s="391"/>
      <c r="G12" s="311" t="s">
        <v>17</v>
      </c>
      <c r="H12" s="263"/>
      <c r="I12" s="391"/>
      <c r="J12" s="263"/>
      <c r="K12" s="263"/>
      <c r="L12" s="263"/>
      <c r="M12" s="263"/>
      <c r="N12" s="263"/>
      <c r="O12" s="391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412</v>
      </c>
      <c r="D13" s="287">
        <v>302635.02</v>
      </c>
      <c r="E13" s="286" t="s">
        <v>30</v>
      </c>
      <c r="F13" s="286" t="s">
        <v>30</v>
      </c>
      <c r="G13" s="287">
        <v>43504</v>
      </c>
      <c r="H13" s="286">
        <v>417</v>
      </c>
      <c r="I13" s="286">
        <f>G13/H13</f>
        <v>104.32613908872902</v>
      </c>
      <c r="J13" s="286">
        <v>16</v>
      </c>
      <c r="K13" s="286">
        <v>1</v>
      </c>
      <c r="L13" s="287">
        <v>329392.69</v>
      </c>
      <c r="M13" s="287">
        <v>47054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 t="s">
        <v>40</v>
      </c>
      <c r="C14" s="288" t="s">
        <v>417</v>
      </c>
      <c r="D14" s="287">
        <v>48924.09</v>
      </c>
      <c r="E14" s="286" t="s">
        <v>30</v>
      </c>
      <c r="F14" s="291" t="s">
        <v>30</v>
      </c>
      <c r="G14" s="287">
        <v>6955</v>
      </c>
      <c r="H14" s="286">
        <v>82</v>
      </c>
      <c r="I14" s="286">
        <f>G14/H14</f>
        <v>84.817073170731703</v>
      </c>
      <c r="J14" s="286">
        <v>14</v>
      </c>
      <c r="K14" s="286">
        <v>0</v>
      </c>
      <c r="L14" s="287">
        <v>48924.09</v>
      </c>
      <c r="M14" s="287">
        <v>6955</v>
      </c>
      <c r="N14" s="284" t="s">
        <v>190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95"/>
      <c r="X14" s="8"/>
      <c r="Y14" s="295"/>
      <c r="Z14" s="294"/>
      <c r="AA14" s="278"/>
    </row>
    <row r="15" spans="1:28" ht="25.35" customHeight="1">
      <c r="A15" s="282">
        <v>3</v>
      </c>
      <c r="B15" s="282">
        <v>1</v>
      </c>
      <c r="C15" s="288" t="s">
        <v>367</v>
      </c>
      <c r="D15" s="287">
        <v>46638.61</v>
      </c>
      <c r="E15" s="286">
        <v>88677.15</v>
      </c>
      <c r="F15" s="291">
        <f>(D15-E15)/E15</f>
        <v>-0.47406282227157726</v>
      </c>
      <c r="G15" s="287">
        <v>7137</v>
      </c>
      <c r="H15" s="286">
        <v>186</v>
      </c>
      <c r="I15" s="286">
        <f>G15/H15</f>
        <v>38.37096774193548</v>
      </c>
      <c r="J15" s="286">
        <v>14</v>
      </c>
      <c r="K15" s="286">
        <v>4</v>
      </c>
      <c r="L15" s="287">
        <v>481700</v>
      </c>
      <c r="M15" s="287">
        <v>68266</v>
      </c>
      <c r="N15" s="284">
        <v>44526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82" t="s">
        <v>40</v>
      </c>
      <c r="C16" s="288" t="s">
        <v>411</v>
      </c>
      <c r="D16" s="287">
        <v>28492.98</v>
      </c>
      <c r="E16" s="286" t="s">
        <v>30</v>
      </c>
      <c r="F16" s="291" t="s">
        <v>30</v>
      </c>
      <c r="G16" s="287">
        <v>6345</v>
      </c>
      <c r="H16" s="286">
        <v>114</v>
      </c>
      <c r="I16" s="286">
        <f>G16/H16</f>
        <v>55.657894736842103</v>
      </c>
      <c r="J16" s="286">
        <v>18</v>
      </c>
      <c r="K16" s="286">
        <v>0</v>
      </c>
      <c r="L16" s="287">
        <v>28493</v>
      </c>
      <c r="M16" s="287">
        <v>6345</v>
      </c>
      <c r="N16" s="284" t="s">
        <v>190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413</v>
      </c>
      <c r="D17" s="287">
        <v>25108</v>
      </c>
      <c r="E17" s="286" t="s">
        <v>30</v>
      </c>
      <c r="F17" s="286" t="s">
        <v>30</v>
      </c>
      <c r="G17" s="287">
        <v>3917</v>
      </c>
      <c r="H17" s="286" t="s">
        <v>30</v>
      </c>
      <c r="I17" s="286" t="s">
        <v>30</v>
      </c>
      <c r="J17" s="286">
        <v>10</v>
      </c>
      <c r="K17" s="286">
        <v>1</v>
      </c>
      <c r="L17" s="287">
        <v>25108</v>
      </c>
      <c r="M17" s="287">
        <v>3917</v>
      </c>
      <c r="N17" s="284">
        <v>44547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>
        <v>2</v>
      </c>
      <c r="C18" s="288" t="s">
        <v>368</v>
      </c>
      <c r="D18" s="287">
        <v>23783.53</v>
      </c>
      <c r="E18" s="286">
        <v>27150.23</v>
      </c>
      <c r="F18" s="291">
        <f>(D18-E18)/E18</f>
        <v>-0.12400263275854388</v>
      </c>
      <c r="G18" s="287">
        <v>4711</v>
      </c>
      <c r="H18" s="286">
        <v>156</v>
      </c>
      <c r="I18" s="286">
        <f>G18/H18</f>
        <v>30.198717948717949</v>
      </c>
      <c r="J18" s="286">
        <v>12</v>
      </c>
      <c r="K18" s="286">
        <v>4</v>
      </c>
      <c r="L18" s="287">
        <v>133792</v>
      </c>
      <c r="M18" s="287">
        <v>26499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5"/>
      <c r="Y18" s="278"/>
      <c r="Z18" s="294"/>
      <c r="AA18" s="8"/>
      <c r="AB18" s="278"/>
    </row>
    <row r="19" spans="1:28" ht="25.35" customHeight="1">
      <c r="A19" s="282">
        <v>7</v>
      </c>
      <c r="B19" s="282">
        <v>4</v>
      </c>
      <c r="C19" s="288" t="s">
        <v>393</v>
      </c>
      <c r="D19" s="287">
        <v>13645.58</v>
      </c>
      <c r="E19" s="286">
        <v>18009.79</v>
      </c>
      <c r="F19" s="291">
        <f>(D19-E19)/E19</f>
        <v>-0.24232431360943135</v>
      </c>
      <c r="G19" s="287">
        <v>2940</v>
      </c>
      <c r="H19" s="286">
        <v>165</v>
      </c>
      <c r="I19" s="286">
        <f>G19/H19</f>
        <v>17.818181818181817</v>
      </c>
      <c r="J19" s="286">
        <v>18</v>
      </c>
      <c r="K19" s="286">
        <v>2</v>
      </c>
      <c r="L19" s="287">
        <v>31614.37</v>
      </c>
      <c r="M19" s="287">
        <v>6634</v>
      </c>
      <c r="N19" s="284">
        <v>44540</v>
      </c>
      <c r="O19" s="283" t="s">
        <v>43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  <c r="AA19" s="8"/>
      <c r="AB19" s="278"/>
    </row>
    <row r="20" spans="1:28" ht="25.35" customHeight="1">
      <c r="A20" s="282">
        <v>8</v>
      </c>
      <c r="B20" s="282" t="s">
        <v>67</v>
      </c>
      <c r="C20" s="288" t="s">
        <v>404</v>
      </c>
      <c r="D20" s="287">
        <v>12635.45</v>
      </c>
      <c r="E20" s="286" t="s">
        <v>30</v>
      </c>
      <c r="F20" s="286" t="s">
        <v>30</v>
      </c>
      <c r="G20" s="287">
        <v>2997</v>
      </c>
      <c r="H20" s="286">
        <v>165</v>
      </c>
      <c r="I20" s="286">
        <f>G20/H20</f>
        <v>18.163636363636364</v>
      </c>
      <c r="J20" s="286">
        <v>17</v>
      </c>
      <c r="K20" s="286">
        <v>1</v>
      </c>
      <c r="L20" s="287">
        <v>13191.7</v>
      </c>
      <c r="M20" s="287">
        <v>3123</v>
      </c>
      <c r="N20" s="284">
        <v>44547</v>
      </c>
      <c r="O20" s="283" t="s">
        <v>27</v>
      </c>
      <c r="P20" s="279"/>
      <c r="Q20" s="293"/>
      <c r="R20" s="293"/>
      <c r="S20" s="293"/>
      <c r="T20" s="295"/>
      <c r="U20" s="294"/>
      <c r="V20" s="294"/>
      <c r="W20" s="295"/>
      <c r="X20" s="295"/>
      <c r="Y20" s="278"/>
      <c r="Z20" s="294"/>
      <c r="AA20" s="8"/>
      <c r="AB20" s="278"/>
    </row>
    <row r="21" spans="1:28" ht="25.35" customHeight="1">
      <c r="A21" s="282">
        <v>9</v>
      </c>
      <c r="B21" s="282">
        <v>5</v>
      </c>
      <c r="C21" s="288" t="s">
        <v>394</v>
      </c>
      <c r="D21" s="287">
        <v>5458</v>
      </c>
      <c r="E21" s="286">
        <v>11797</v>
      </c>
      <c r="F21" s="291">
        <f>(D21-E21)/E21</f>
        <v>-0.53734000169534624</v>
      </c>
      <c r="G21" s="287">
        <v>829</v>
      </c>
      <c r="H21" s="286" t="s">
        <v>30</v>
      </c>
      <c r="I21" s="286" t="s">
        <v>30</v>
      </c>
      <c r="J21" s="286">
        <v>4</v>
      </c>
      <c r="K21" s="286">
        <v>2</v>
      </c>
      <c r="L21" s="287">
        <v>17255</v>
      </c>
      <c r="M21" s="287">
        <v>2639</v>
      </c>
      <c r="N21" s="284">
        <v>44540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5"/>
      <c r="X21" s="8"/>
      <c r="Y21" s="295"/>
      <c r="Z21" s="278"/>
      <c r="AA21" s="294"/>
      <c r="AB21" s="278"/>
    </row>
    <row r="22" spans="1:28" ht="25.35" customHeight="1">
      <c r="A22" s="282">
        <v>10</v>
      </c>
      <c r="B22" s="282">
        <v>7</v>
      </c>
      <c r="C22" s="288" t="s">
        <v>377</v>
      </c>
      <c r="D22" s="287">
        <v>4935.92</v>
      </c>
      <c r="E22" s="286">
        <v>7590.89</v>
      </c>
      <c r="F22" s="291">
        <f>(D22-E22)/E22</f>
        <v>-0.34975740657551357</v>
      </c>
      <c r="G22" s="287">
        <v>750</v>
      </c>
      <c r="H22" s="286">
        <v>32</v>
      </c>
      <c r="I22" s="286">
        <f>G22/H22</f>
        <v>23.4375</v>
      </c>
      <c r="J22" s="286">
        <v>7</v>
      </c>
      <c r="K22" s="286">
        <v>3</v>
      </c>
      <c r="L22" s="287">
        <v>24039.58</v>
      </c>
      <c r="M22" s="287">
        <v>3748</v>
      </c>
      <c r="N22" s="284">
        <v>44533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295"/>
      <c r="X22" s="8"/>
      <c r="Y22" s="27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512257.18</v>
      </c>
      <c r="E23" s="280">
        <v>209130.72</v>
      </c>
      <c r="F23" s="108">
        <f>(D23-E23)/E23</f>
        <v>1.4494592664339316</v>
      </c>
      <c r="G23" s="280">
        <f t="shared" ref="G23" si="0">SUM(G13:G22)</f>
        <v>80085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 t="s">
        <v>67</v>
      </c>
      <c r="C25" s="288" t="s">
        <v>414</v>
      </c>
      <c r="D25" s="287">
        <v>4705.05</v>
      </c>
      <c r="E25" s="286" t="s">
        <v>30</v>
      </c>
      <c r="F25" s="286" t="s">
        <v>30</v>
      </c>
      <c r="G25" s="287">
        <v>773</v>
      </c>
      <c r="H25" s="286">
        <v>49</v>
      </c>
      <c r="I25" s="286">
        <f>G25/H25</f>
        <v>15.775510204081632</v>
      </c>
      <c r="J25" s="286">
        <v>13</v>
      </c>
      <c r="K25" s="286">
        <v>1</v>
      </c>
      <c r="L25" s="287">
        <v>4705.05</v>
      </c>
      <c r="M25" s="287">
        <v>773</v>
      </c>
      <c r="N25" s="284">
        <v>44547</v>
      </c>
      <c r="O25" s="283" t="s">
        <v>56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295"/>
      <c r="AA25" s="8"/>
      <c r="AB25" s="278"/>
    </row>
    <row r="26" spans="1:28" ht="25.35" customHeight="1">
      <c r="A26" s="282">
        <v>12</v>
      </c>
      <c r="B26" s="282">
        <v>6</v>
      </c>
      <c r="C26" s="288" t="s">
        <v>386</v>
      </c>
      <c r="D26" s="287">
        <v>4621.7700000000004</v>
      </c>
      <c r="E26" s="286">
        <v>10532.87</v>
      </c>
      <c r="F26" s="291">
        <f t="shared" ref="F26:F31" si="1">(D26-E26)/E26</f>
        <v>-0.56120506566586315</v>
      </c>
      <c r="G26" s="287">
        <v>678</v>
      </c>
      <c r="H26" s="286">
        <v>35</v>
      </c>
      <c r="I26" s="286">
        <f>G26/H26</f>
        <v>19.37142857142857</v>
      </c>
      <c r="J26" s="286">
        <v>6</v>
      </c>
      <c r="K26" s="286">
        <v>3</v>
      </c>
      <c r="L26" s="287">
        <v>32330.34</v>
      </c>
      <c r="M26" s="287">
        <v>4889</v>
      </c>
      <c r="N26" s="284">
        <v>44533</v>
      </c>
      <c r="O26" s="283" t="s">
        <v>73</v>
      </c>
      <c r="P26" s="279"/>
      <c r="Q26" s="293"/>
      <c r="R26" s="293"/>
      <c r="S26" s="293"/>
      <c r="T26" s="295"/>
      <c r="U26" s="295"/>
      <c r="V26" s="294"/>
      <c r="W26" s="295"/>
      <c r="X26" s="278"/>
      <c r="Y26" s="294"/>
      <c r="Z26" s="295"/>
      <c r="AA26" s="8"/>
      <c r="AB26" s="278"/>
    </row>
    <row r="27" spans="1:28" ht="25.35" customHeight="1">
      <c r="A27" s="282">
        <v>13</v>
      </c>
      <c r="B27" s="120">
        <v>21</v>
      </c>
      <c r="C27" s="288" t="s">
        <v>286</v>
      </c>
      <c r="D27" s="287">
        <v>2704.5</v>
      </c>
      <c r="E27" s="286">
        <v>1059.02</v>
      </c>
      <c r="F27" s="291">
        <f t="shared" si="1"/>
        <v>1.5537761326509414</v>
      </c>
      <c r="G27" s="287">
        <v>421</v>
      </c>
      <c r="H27" s="286" t="s">
        <v>30</v>
      </c>
      <c r="I27" s="286" t="s">
        <v>30</v>
      </c>
      <c r="J27" s="286">
        <v>6</v>
      </c>
      <c r="K27" s="286">
        <v>14</v>
      </c>
      <c r="L27" s="287">
        <v>135626.5</v>
      </c>
      <c r="M27" s="287">
        <v>24224</v>
      </c>
      <c r="N27" s="284">
        <v>44456</v>
      </c>
      <c r="O27" s="283" t="s">
        <v>287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295"/>
      <c r="AA27" s="8"/>
      <c r="AB27" s="278"/>
    </row>
    <row r="28" spans="1:28" ht="25.35" customHeight="1">
      <c r="A28" s="282">
        <v>14</v>
      </c>
      <c r="B28" s="282">
        <v>14</v>
      </c>
      <c r="C28" s="288" t="s">
        <v>481</v>
      </c>
      <c r="D28" s="287">
        <v>2248.8000000000002</v>
      </c>
      <c r="E28" s="286">
        <v>1647.9</v>
      </c>
      <c r="F28" s="291">
        <f t="shared" si="1"/>
        <v>0.36464591298015658</v>
      </c>
      <c r="G28" s="287">
        <v>424</v>
      </c>
      <c r="H28" s="286">
        <v>7</v>
      </c>
      <c r="I28" s="286">
        <f>G28/H28</f>
        <v>60.571428571428569</v>
      </c>
      <c r="J28" s="286">
        <v>3</v>
      </c>
      <c r="K28" s="286">
        <v>6</v>
      </c>
      <c r="L28" s="287">
        <v>43307</v>
      </c>
      <c r="M28" s="287">
        <v>7204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5"/>
      <c r="X28" s="278"/>
      <c r="Y28" s="294"/>
      <c r="Z28" s="295"/>
      <c r="AA28" s="8"/>
      <c r="AB28" s="278"/>
    </row>
    <row r="29" spans="1:28" ht="25.35" customHeight="1">
      <c r="A29" s="282">
        <v>15</v>
      </c>
      <c r="B29" s="282">
        <v>8</v>
      </c>
      <c r="C29" s="288" t="s">
        <v>387</v>
      </c>
      <c r="D29" s="287">
        <v>1669.41</v>
      </c>
      <c r="E29" s="286">
        <v>7104.62</v>
      </c>
      <c r="F29" s="291">
        <f t="shared" si="1"/>
        <v>-0.76502473038670615</v>
      </c>
      <c r="G29" s="287">
        <v>324</v>
      </c>
      <c r="H29" s="286">
        <v>34</v>
      </c>
      <c r="I29" s="286">
        <f>G29/H29</f>
        <v>9.5294117647058822</v>
      </c>
      <c r="J29" s="286">
        <v>8</v>
      </c>
      <c r="K29" s="286">
        <v>3</v>
      </c>
      <c r="L29" s="287">
        <v>17396.580000000002</v>
      </c>
      <c r="M29" s="287">
        <v>3631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78"/>
      <c r="X29" s="295"/>
      <c r="Y29" s="295"/>
      <c r="Z29" s="294"/>
    </row>
    <row r="30" spans="1:28" ht="25.35" customHeight="1">
      <c r="A30" s="282">
        <v>16</v>
      </c>
      <c r="B30" s="282">
        <v>10</v>
      </c>
      <c r="C30" s="288" t="s">
        <v>357</v>
      </c>
      <c r="D30" s="287">
        <v>1568.84</v>
      </c>
      <c r="E30" s="286">
        <v>5703.01</v>
      </c>
      <c r="F30" s="291">
        <f t="shared" si="1"/>
        <v>-0.72491017901073296</v>
      </c>
      <c r="G30" s="287">
        <v>260</v>
      </c>
      <c r="H30" s="286">
        <v>21</v>
      </c>
      <c r="I30" s="286">
        <f>G30/H30</f>
        <v>12.380952380952381</v>
      </c>
      <c r="J30" s="286">
        <v>4</v>
      </c>
      <c r="K30" s="286">
        <v>5</v>
      </c>
      <c r="L30" s="287">
        <v>77217.14</v>
      </c>
      <c r="M30" s="287">
        <v>11994</v>
      </c>
      <c r="N30" s="284">
        <v>44519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2">
        <v>9</v>
      </c>
      <c r="C31" s="288" t="s">
        <v>392</v>
      </c>
      <c r="D31" s="287">
        <v>1124.75</v>
      </c>
      <c r="E31" s="286">
        <v>6107.49</v>
      </c>
      <c r="F31" s="291">
        <f t="shared" si="1"/>
        <v>-0.81584087734896005</v>
      </c>
      <c r="G31" s="287">
        <v>200</v>
      </c>
      <c r="H31" s="286">
        <v>20</v>
      </c>
      <c r="I31" s="286">
        <f>G31/H31</f>
        <v>10</v>
      </c>
      <c r="J31" s="286">
        <v>8</v>
      </c>
      <c r="K31" s="286">
        <v>2</v>
      </c>
      <c r="L31" s="287">
        <v>7657</v>
      </c>
      <c r="M31" s="287">
        <v>1302</v>
      </c>
      <c r="N31" s="284">
        <v>44540</v>
      </c>
      <c r="O31" s="283" t="s">
        <v>32</v>
      </c>
      <c r="P31" s="279"/>
      <c r="Q31" s="293"/>
      <c r="R31" s="293"/>
      <c r="S31" s="293"/>
      <c r="T31" s="294"/>
      <c r="U31" s="294"/>
      <c r="V31" s="294"/>
      <c r="W31" s="295"/>
      <c r="X31" s="8"/>
      <c r="Y31" s="278"/>
      <c r="Z31" s="294"/>
      <c r="AA31" s="295"/>
      <c r="AB31" s="278"/>
    </row>
    <row r="32" spans="1:28" ht="25.35" customHeight="1">
      <c r="A32" s="282">
        <v>18</v>
      </c>
      <c r="B32" s="290" t="s">
        <v>30</v>
      </c>
      <c r="C32" s="289" t="s">
        <v>66</v>
      </c>
      <c r="D32" s="287">
        <v>752</v>
      </c>
      <c r="E32" s="286" t="s">
        <v>30</v>
      </c>
      <c r="F32" s="286" t="s">
        <v>30</v>
      </c>
      <c r="G32" s="287">
        <v>188</v>
      </c>
      <c r="H32" s="286">
        <v>4</v>
      </c>
      <c r="I32" s="286">
        <f>G32/H32</f>
        <v>47</v>
      </c>
      <c r="J32" s="286">
        <v>2</v>
      </c>
      <c r="K32" s="286" t="s">
        <v>30</v>
      </c>
      <c r="L32" s="287">
        <v>130879</v>
      </c>
      <c r="M32" s="287">
        <v>22636</v>
      </c>
      <c r="N32" s="284">
        <v>43868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8"/>
      <c r="Y32" s="278"/>
      <c r="Z32" s="294"/>
      <c r="AA32" s="295"/>
      <c r="AB32" s="278"/>
    </row>
    <row r="33" spans="1:28" ht="25.35" customHeight="1">
      <c r="A33" s="282">
        <v>19</v>
      </c>
      <c r="B33" s="282">
        <v>11</v>
      </c>
      <c r="C33" s="288" t="s">
        <v>351</v>
      </c>
      <c r="D33" s="287">
        <v>749</v>
      </c>
      <c r="E33" s="286">
        <v>3056</v>
      </c>
      <c r="F33" s="291">
        <f>(D33-E33)/E33</f>
        <v>-0.75490837696335078</v>
      </c>
      <c r="G33" s="287">
        <v>211</v>
      </c>
      <c r="H33" s="286" t="s">
        <v>30</v>
      </c>
      <c r="I33" s="286" t="s">
        <v>30</v>
      </c>
      <c r="J33" s="286">
        <v>4</v>
      </c>
      <c r="K33" s="286">
        <v>6</v>
      </c>
      <c r="L33" s="287">
        <v>71430</v>
      </c>
      <c r="M33" s="287">
        <v>14076</v>
      </c>
      <c r="N33" s="284">
        <v>44512</v>
      </c>
      <c r="O33" s="283" t="s">
        <v>31</v>
      </c>
      <c r="P33" s="279"/>
      <c r="Q33" s="293"/>
      <c r="R33" s="293"/>
      <c r="S33" s="293"/>
      <c r="T33" s="293"/>
      <c r="U33" s="294"/>
      <c r="V33" s="294"/>
      <c r="W33" s="294"/>
      <c r="X33" s="8"/>
      <c r="Y33" s="278"/>
      <c r="Z33" s="294"/>
      <c r="AA33" s="295"/>
      <c r="AB33" s="278"/>
    </row>
    <row r="34" spans="1:28" ht="25.35" customHeight="1">
      <c r="A34" s="282">
        <v>20</v>
      </c>
      <c r="B34" s="282">
        <v>18</v>
      </c>
      <c r="C34" s="288" t="s">
        <v>360</v>
      </c>
      <c r="D34" s="287">
        <v>746.5</v>
      </c>
      <c r="E34" s="286">
        <v>1247</v>
      </c>
      <c r="F34" s="291">
        <f>(D34-E34)/E34</f>
        <v>-0.40136327185244586</v>
      </c>
      <c r="G34" s="287">
        <v>144</v>
      </c>
      <c r="H34" s="286">
        <v>10</v>
      </c>
      <c r="I34" s="286">
        <f>G34/H34</f>
        <v>14.4</v>
      </c>
      <c r="J34" s="286">
        <v>5</v>
      </c>
      <c r="K34" s="286">
        <v>5</v>
      </c>
      <c r="L34" s="287">
        <v>27337.96</v>
      </c>
      <c r="M34" s="287">
        <v>4826</v>
      </c>
      <c r="N34" s="284">
        <v>44519</v>
      </c>
      <c r="O34" s="283" t="s">
        <v>361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4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533147.80000000005</v>
      </c>
      <c r="E35" s="280">
        <v>227212.51000000004</v>
      </c>
      <c r="F35" s="108">
        <f>(D35-E35)/E35</f>
        <v>1.3464720318436691</v>
      </c>
      <c r="G35" s="280">
        <f t="shared" ref="G35" si="2">SUM(G23:G34)</f>
        <v>83708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415</v>
      </c>
      <c r="D37" s="287">
        <v>713.5</v>
      </c>
      <c r="E37" s="286" t="s">
        <v>30</v>
      </c>
      <c r="F37" s="291" t="s">
        <v>30</v>
      </c>
      <c r="G37" s="287">
        <v>134</v>
      </c>
      <c r="H37" s="286" t="s">
        <v>30</v>
      </c>
      <c r="I37" s="286" t="s">
        <v>30</v>
      </c>
      <c r="J37" s="286">
        <v>5</v>
      </c>
      <c r="K37" s="286">
        <v>1</v>
      </c>
      <c r="L37" s="287">
        <v>713.5</v>
      </c>
      <c r="M37" s="287">
        <v>134</v>
      </c>
      <c r="N37" s="284">
        <v>44547</v>
      </c>
      <c r="O37" s="283" t="s">
        <v>231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95"/>
      <c r="Z37" s="294"/>
    </row>
    <row r="38" spans="1:28" ht="23.25" customHeight="1">
      <c r="A38" s="282">
        <v>22</v>
      </c>
      <c r="B38" s="290" t="s">
        <v>30</v>
      </c>
      <c r="C38" s="288" t="s">
        <v>46</v>
      </c>
      <c r="D38" s="287">
        <v>592.5</v>
      </c>
      <c r="E38" s="286" t="s">
        <v>30</v>
      </c>
      <c r="F38" s="286" t="s">
        <v>30</v>
      </c>
      <c r="G38" s="287">
        <v>212</v>
      </c>
      <c r="H38" s="286">
        <v>7</v>
      </c>
      <c r="I38" s="286">
        <f>G38/H38</f>
        <v>30.285714285714285</v>
      </c>
      <c r="J38" s="286">
        <v>1</v>
      </c>
      <c r="K38" s="286" t="s">
        <v>30</v>
      </c>
      <c r="L38" s="287">
        <v>117247.42</v>
      </c>
      <c r="M38" s="287">
        <v>24167</v>
      </c>
      <c r="N38" s="284">
        <v>44106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295"/>
      <c r="X38" s="278"/>
      <c r="Y38" s="294"/>
      <c r="Z38" s="295"/>
    </row>
    <row r="39" spans="1:28" ht="25.35" customHeight="1">
      <c r="A39" s="282">
        <v>23</v>
      </c>
      <c r="B39" s="282">
        <v>22</v>
      </c>
      <c r="C39" s="288" t="s">
        <v>306</v>
      </c>
      <c r="D39" s="287">
        <v>493.99</v>
      </c>
      <c r="E39" s="286">
        <v>930.9</v>
      </c>
      <c r="F39" s="291">
        <f>(D39-E39)/E39</f>
        <v>-0.46934149747556125</v>
      </c>
      <c r="G39" s="287">
        <v>74</v>
      </c>
      <c r="H39" s="286">
        <v>5</v>
      </c>
      <c r="I39" s="286">
        <f>G39/H39</f>
        <v>14.8</v>
      </c>
      <c r="J39" s="286">
        <v>1</v>
      </c>
      <c r="K39" s="286">
        <v>12</v>
      </c>
      <c r="L39" s="287">
        <v>414626</v>
      </c>
      <c r="M39" s="287">
        <v>61490</v>
      </c>
      <c r="N39" s="284">
        <v>44470</v>
      </c>
      <c r="O39" s="283" t="s">
        <v>52</v>
      </c>
      <c r="P39" s="279"/>
      <c r="Q39" s="293"/>
      <c r="R39" s="293"/>
      <c r="S39" s="293"/>
      <c r="T39" s="293"/>
      <c r="U39" s="294"/>
      <c r="V39" s="294"/>
      <c r="W39" s="295"/>
      <c r="X39" s="8"/>
      <c r="Y39" s="295"/>
      <c r="Z39" s="278"/>
      <c r="AA39" s="294"/>
      <c r="AB39" s="278"/>
    </row>
    <row r="40" spans="1:28" ht="25.35" customHeight="1">
      <c r="A40" s="282">
        <v>24</v>
      </c>
      <c r="B40" s="286" t="s">
        <v>30</v>
      </c>
      <c r="C40" s="289" t="s">
        <v>47</v>
      </c>
      <c r="D40" s="287">
        <v>482.5</v>
      </c>
      <c r="E40" s="286" t="s">
        <v>30</v>
      </c>
      <c r="F40" s="286" t="s">
        <v>30</v>
      </c>
      <c r="G40" s="287">
        <v>147</v>
      </c>
      <c r="H40" s="286">
        <v>13</v>
      </c>
      <c r="I40" s="286">
        <f>G40/H40</f>
        <v>11.307692307692308</v>
      </c>
      <c r="J40" s="286">
        <v>2</v>
      </c>
      <c r="K40" s="286" t="s">
        <v>30</v>
      </c>
      <c r="L40" s="287">
        <v>68521.86</v>
      </c>
      <c r="M40" s="287">
        <v>15163</v>
      </c>
      <c r="N40" s="284">
        <v>44113</v>
      </c>
      <c r="O40" s="283" t="s">
        <v>27</v>
      </c>
      <c r="P40" s="279"/>
      <c r="Q40" s="293"/>
      <c r="R40" s="293"/>
      <c r="S40" s="293"/>
      <c r="T40" s="293"/>
      <c r="U40" s="294"/>
      <c r="V40" s="294"/>
      <c r="W40" s="295"/>
      <c r="X40" s="278"/>
      <c r="Y40" s="294"/>
      <c r="Z40" s="295"/>
      <c r="AA40" s="8"/>
      <c r="AB40" s="278"/>
    </row>
    <row r="41" spans="1:28" ht="25.35" customHeight="1">
      <c r="A41" s="282">
        <v>25</v>
      </c>
      <c r="B41" s="282">
        <v>12</v>
      </c>
      <c r="C41" s="288" t="s">
        <v>350</v>
      </c>
      <c r="D41" s="287">
        <v>468</v>
      </c>
      <c r="E41" s="286">
        <v>3012</v>
      </c>
      <c r="F41" s="291">
        <f>(D41-E41)/E41</f>
        <v>-0.84462151394422313</v>
      </c>
      <c r="G41" s="287">
        <v>98</v>
      </c>
      <c r="H41" s="286">
        <v>2</v>
      </c>
      <c r="I41" s="286">
        <f>G41/H41</f>
        <v>49</v>
      </c>
      <c r="J41" s="286">
        <v>2</v>
      </c>
      <c r="K41" s="286">
        <v>6</v>
      </c>
      <c r="L41" s="287">
        <v>16926</v>
      </c>
      <c r="M41" s="287">
        <v>3891</v>
      </c>
      <c r="N41" s="284">
        <v>44512</v>
      </c>
      <c r="O41" s="283" t="s">
        <v>33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4"/>
      <c r="Z41" s="295"/>
    </row>
    <row r="42" spans="1:28" ht="25.35" customHeight="1">
      <c r="A42" s="282">
        <v>26</v>
      </c>
      <c r="B42" s="282">
        <v>13</v>
      </c>
      <c r="C42" s="288" t="s">
        <v>389</v>
      </c>
      <c r="D42" s="287">
        <v>312.7</v>
      </c>
      <c r="E42" s="286">
        <v>2809.76</v>
      </c>
      <c r="F42" s="291">
        <f>(D42-E42)/E42</f>
        <v>-0.88870935595922795</v>
      </c>
      <c r="G42" s="287">
        <v>61</v>
      </c>
      <c r="H42" s="286">
        <v>8</v>
      </c>
      <c r="I42" s="286">
        <f>G42/H42</f>
        <v>7.625</v>
      </c>
      <c r="J42" s="286">
        <v>3</v>
      </c>
      <c r="K42" s="286">
        <v>3</v>
      </c>
      <c r="L42" s="287">
        <v>8338.99</v>
      </c>
      <c r="M42" s="287">
        <v>1495</v>
      </c>
      <c r="N42" s="284">
        <v>44533</v>
      </c>
      <c r="O42" s="283" t="s">
        <v>43</v>
      </c>
      <c r="P42" s="279"/>
      <c r="Q42" s="293"/>
      <c r="R42" s="293"/>
      <c r="S42" s="293"/>
      <c r="T42" s="293"/>
      <c r="U42" s="294"/>
      <c r="V42" s="294"/>
      <c r="W42" s="294"/>
      <c r="X42" s="8"/>
      <c r="Y42" s="294"/>
      <c r="Z42" s="294"/>
      <c r="AA42" s="295"/>
      <c r="AB42" s="278"/>
    </row>
    <row r="43" spans="1:28" ht="25.35" customHeight="1">
      <c r="A43" s="282">
        <v>27</v>
      </c>
      <c r="B43" s="282">
        <v>24</v>
      </c>
      <c r="C43" s="288" t="s">
        <v>373</v>
      </c>
      <c r="D43" s="287">
        <v>287</v>
      </c>
      <c r="E43" s="286">
        <v>713</v>
      </c>
      <c r="F43" s="291">
        <f>(D43-E43)/E43</f>
        <v>-0.5974754558204769</v>
      </c>
      <c r="G43" s="287">
        <v>41</v>
      </c>
      <c r="H43" s="286" t="s">
        <v>30</v>
      </c>
      <c r="I43" s="286" t="s">
        <v>30</v>
      </c>
      <c r="J43" s="286">
        <v>1</v>
      </c>
      <c r="K43" s="286">
        <v>4</v>
      </c>
      <c r="L43" s="287">
        <v>11826</v>
      </c>
      <c r="M43" s="287">
        <v>1815</v>
      </c>
      <c r="N43" s="284">
        <v>44526</v>
      </c>
      <c r="O43" s="283" t="s">
        <v>31</v>
      </c>
      <c r="P43" s="279"/>
      <c r="Q43" s="293"/>
      <c r="R43" s="293"/>
      <c r="S43" s="293"/>
      <c r="T43" s="293"/>
      <c r="U43" s="294"/>
      <c r="V43" s="294"/>
      <c r="W43" s="295"/>
      <c r="X43" s="8"/>
      <c r="Y43" s="278"/>
      <c r="Z43" s="294"/>
      <c r="AA43" s="295"/>
    </row>
    <row r="44" spans="1:28" ht="25.35" customHeight="1">
      <c r="A44" s="282">
        <v>28</v>
      </c>
      <c r="B44" s="282">
        <v>20</v>
      </c>
      <c r="C44" s="288" t="s">
        <v>388</v>
      </c>
      <c r="D44" s="287">
        <v>242</v>
      </c>
      <c r="E44" s="286">
        <v>1225</v>
      </c>
      <c r="F44" s="291">
        <f>(D44-E44)/E44</f>
        <v>-0.8024489795918367</v>
      </c>
      <c r="G44" s="287">
        <v>51</v>
      </c>
      <c r="H44" s="286" t="s">
        <v>30</v>
      </c>
      <c r="I44" s="286" t="s">
        <v>30</v>
      </c>
      <c r="J44" s="286">
        <v>2</v>
      </c>
      <c r="K44" s="286">
        <v>3</v>
      </c>
      <c r="L44" s="287">
        <v>7194</v>
      </c>
      <c r="M44" s="287">
        <v>1558</v>
      </c>
      <c r="N44" s="284">
        <v>44533</v>
      </c>
      <c r="O44" s="283" t="s">
        <v>31</v>
      </c>
      <c r="P44" s="279"/>
      <c r="Q44" s="293"/>
      <c r="R44" s="293"/>
      <c r="S44" s="293"/>
      <c r="T44" s="293"/>
      <c r="U44" s="294"/>
      <c r="V44" s="294"/>
      <c r="W44" s="295"/>
      <c r="X44" s="8"/>
      <c r="Y44" s="278"/>
      <c r="Z44" s="294"/>
      <c r="AA44" s="295"/>
    </row>
    <row r="45" spans="1:28" ht="25.35" customHeight="1">
      <c r="A45" s="282">
        <v>29</v>
      </c>
      <c r="B45" s="282" t="s">
        <v>40</v>
      </c>
      <c r="C45" s="288" t="s">
        <v>416</v>
      </c>
      <c r="D45" s="287">
        <v>193</v>
      </c>
      <c r="E45" s="286" t="s">
        <v>30</v>
      </c>
      <c r="F45" s="291" t="s">
        <v>30</v>
      </c>
      <c r="G45" s="287">
        <v>71</v>
      </c>
      <c r="H45" s="286" t="s">
        <v>30</v>
      </c>
      <c r="I45" s="286" t="s">
        <v>30</v>
      </c>
      <c r="J45" s="286">
        <v>4</v>
      </c>
      <c r="K45" s="286">
        <v>0</v>
      </c>
      <c r="L45" s="287">
        <v>193</v>
      </c>
      <c r="M45" s="287">
        <v>71</v>
      </c>
      <c r="N45" s="284" t="s">
        <v>190</v>
      </c>
      <c r="O45" s="283" t="s">
        <v>31</v>
      </c>
      <c r="P45" s="78"/>
      <c r="Q45" s="293"/>
      <c r="R45" s="293"/>
      <c r="S45" s="293"/>
      <c r="T45" s="293"/>
      <c r="U45" s="294"/>
      <c r="V45" s="294"/>
      <c r="W45" s="295"/>
      <c r="X45" s="8"/>
      <c r="Y45" s="278"/>
      <c r="Z45" s="294"/>
      <c r="AA45" s="295"/>
      <c r="AB45" s="278"/>
    </row>
    <row r="46" spans="1:28" ht="25.35" customHeight="1">
      <c r="A46" s="282">
        <v>30</v>
      </c>
      <c r="B46" s="214">
        <v>33</v>
      </c>
      <c r="C46" s="288" t="s">
        <v>69</v>
      </c>
      <c r="D46" s="287">
        <v>190</v>
      </c>
      <c r="E46" s="286">
        <v>167.49</v>
      </c>
      <c r="F46" s="291">
        <f>(D46-E46)/E46</f>
        <v>0.13439608334825953</v>
      </c>
      <c r="G46" s="287">
        <v>76</v>
      </c>
      <c r="H46" s="286">
        <v>11</v>
      </c>
      <c r="I46" s="286">
        <f>G46/H46</f>
        <v>6.9090909090909092</v>
      </c>
      <c r="J46" s="286">
        <v>3</v>
      </c>
      <c r="K46" s="286" t="s">
        <v>30</v>
      </c>
      <c r="L46" s="287">
        <v>53844.69</v>
      </c>
      <c r="M46" s="287">
        <v>11203</v>
      </c>
      <c r="N46" s="284">
        <v>44323</v>
      </c>
      <c r="O46" s="283" t="s">
        <v>34</v>
      </c>
      <c r="P46" s="279"/>
      <c r="Q46" s="293"/>
      <c r="R46" s="293"/>
      <c r="S46" s="293"/>
      <c r="T46" s="293"/>
      <c r="U46" s="293"/>
      <c r="V46" s="294"/>
      <c r="W46" s="295"/>
      <c r="X46" s="294"/>
      <c r="Y46" s="278"/>
      <c r="Z46" s="295"/>
    </row>
    <row r="47" spans="1:28" ht="25.15" customHeight="1">
      <c r="A47" s="248"/>
      <c r="B47" s="248"/>
      <c r="C47" s="266" t="s">
        <v>116</v>
      </c>
      <c r="D47" s="280">
        <f>SUM(D35:D46)</f>
        <v>537122.99</v>
      </c>
      <c r="E47" s="280">
        <v>232705.20000000004</v>
      </c>
      <c r="F47" s="108">
        <f>(D47-E47)/E47</f>
        <v>1.3081692630847952</v>
      </c>
      <c r="G47" s="280">
        <f t="shared" ref="G47" si="3">SUM(G35:G46)</f>
        <v>84673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120">
        <v>34</v>
      </c>
      <c r="C49" s="288" t="s">
        <v>124</v>
      </c>
      <c r="D49" s="287">
        <v>132.5</v>
      </c>
      <c r="E49" s="286">
        <v>142.5</v>
      </c>
      <c r="F49" s="291">
        <f>(D49-E49)/E49</f>
        <v>-7.0175438596491224E-2</v>
      </c>
      <c r="G49" s="287">
        <v>48</v>
      </c>
      <c r="H49" s="286">
        <v>7</v>
      </c>
      <c r="I49" s="286">
        <f>G49/H49</f>
        <v>6.8571428571428568</v>
      </c>
      <c r="J49" s="286">
        <v>1</v>
      </c>
      <c r="K49" s="286" t="s">
        <v>30</v>
      </c>
      <c r="L49" s="287">
        <v>83154</v>
      </c>
      <c r="M49" s="287">
        <v>18544</v>
      </c>
      <c r="N49" s="284">
        <v>44351</v>
      </c>
      <c r="O49" s="283" t="s">
        <v>52</v>
      </c>
      <c r="P49" s="279"/>
      <c r="Q49" s="293"/>
      <c r="W49" s="8"/>
      <c r="X49" s="33"/>
      <c r="Y49" s="278"/>
      <c r="Z49" s="33"/>
    </row>
    <row r="50" spans="1:28" ht="25.35" customHeight="1">
      <c r="A50" s="282">
        <v>32</v>
      </c>
      <c r="B50" s="91">
        <v>29</v>
      </c>
      <c r="C50" s="289" t="s">
        <v>98</v>
      </c>
      <c r="D50" s="287">
        <v>99</v>
      </c>
      <c r="E50" s="287">
        <v>241</v>
      </c>
      <c r="F50" s="291">
        <f>(D50-E50)/E50</f>
        <v>-0.58921161825726143</v>
      </c>
      <c r="G50" s="287">
        <v>20</v>
      </c>
      <c r="H50" s="286" t="s">
        <v>30</v>
      </c>
      <c r="I50" s="286" t="s">
        <v>30</v>
      </c>
      <c r="J50" s="286">
        <v>1</v>
      </c>
      <c r="K50" s="286">
        <v>32</v>
      </c>
      <c r="L50" s="287">
        <v>17574.05</v>
      </c>
      <c r="M50" s="287">
        <v>3154</v>
      </c>
      <c r="N50" s="284">
        <v>44330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Y50" s="295"/>
      <c r="Z50" s="295"/>
      <c r="AA50" s="294"/>
    </row>
    <row r="51" spans="1:28" ht="25.35" customHeight="1">
      <c r="A51" s="282">
        <v>33</v>
      </c>
      <c r="B51" s="91">
        <v>16</v>
      </c>
      <c r="C51" s="288" t="s">
        <v>319</v>
      </c>
      <c r="D51" s="287">
        <v>87.3</v>
      </c>
      <c r="E51" s="286">
        <v>1260.3499999999999</v>
      </c>
      <c r="F51" s="291">
        <f>(D51-E51)/E51</f>
        <v>-0.9307335264013965</v>
      </c>
      <c r="G51" s="287">
        <v>16</v>
      </c>
      <c r="H51" s="286">
        <v>2</v>
      </c>
      <c r="I51" s="286">
        <f>G51/H51</f>
        <v>8</v>
      </c>
      <c r="J51" s="286">
        <v>1</v>
      </c>
      <c r="K51" s="286">
        <v>10</v>
      </c>
      <c r="L51" s="287">
        <v>341864.49</v>
      </c>
      <c r="M51" s="287">
        <v>49640</v>
      </c>
      <c r="N51" s="284">
        <v>44484</v>
      </c>
      <c r="O51" s="283" t="s">
        <v>73</v>
      </c>
      <c r="P51" s="78"/>
      <c r="Q51" s="293"/>
      <c r="R51" s="293"/>
      <c r="S51" s="293"/>
      <c r="T51" s="293"/>
      <c r="U51" s="294"/>
      <c r="V51" s="294"/>
      <c r="W51" s="278"/>
      <c r="Y51" s="295"/>
      <c r="Z51" s="295"/>
      <c r="AA51" s="294"/>
    </row>
    <row r="52" spans="1:28" ht="25.35" customHeight="1">
      <c r="A52" s="282">
        <v>34</v>
      </c>
      <c r="B52" s="282">
        <v>32</v>
      </c>
      <c r="C52" s="288" t="s">
        <v>362</v>
      </c>
      <c r="D52" s="287">
        <v>61</v>
      </c>
      <c r="E52" s="286">
        <v>174.5</v>
      </c>
      <c r="F52" s="291">
        <f>(D52-E52)/E52</f>
        <v>-0.65042979942693413</v>
      </c>
      <c r="G52" s="287">
        <v>11</v>
      </c>
      <c r="H52" s="286" t="s">
        <v>30</v>
      </c>
      <c r="I52" s="286" t="s">
        <v>30</v>
      </c>
      <c r="J52" s="286">
        <v>1</v>
      </c>
      <c r="K52" s="286">
        <v>5</v>
      </c>
      <c r="L52" s="287">
        <v>2356.91</v>
      </c>
      <c r="M52" s="287">
        <v>438</v>
      </c>
      <c r="N52" s="284">
        <v>44519</v>
      </c>
      <c r="O52" s="283" t="s">
        <v>99</v>
      </c>
      <c r="P52" s="279"/>
      <c r="Q52" s="293"/>
      <c r="R52" s="293"/>
      <c r="S52" s="293"/>
      <c r="T52" s="293"/>
      <c r="U52" s="294"/>
      <c r="V52" s="294"/>
      <c r="W52" s="294"/>
      <c r="Y52" s="278"/>
      <c r="Z52" s="295"/>
      <c r="AA52" s="295"/>
    </row>
    <row r="53" spans="1:28" ht="25.35" customHeight="1">
      <c r="A53" s="282">
        <v>35</v>
      </c>
      <c r="B53" s="290" t="s">
        <v>30</v>
      </c>
      <c r="C53" s="299" t="s">
        <v>170</v>
      </c>
      <c r="D53" s="287">
        <v>50</v>
      </c>
      <c r="E53" s="286" t="s">
        <v>30</v>
      </c>
      <c r="F53" s="291" t="s">
        <v>30</v>
      </c>
      <c r="G53" s="287">
        <v>20</v>
      </c>
      <c r="H53" s="286">
        <v>7</v>
      </c>
      <c r="I53" s="286">
        <f>G53/H53</f>
        <v>2.8571428571428572</v>
      </c>
      <c r="J53" s="286">
        <v>1</v>
      </c>
      <c r="K53" s="286" t="s">
        <v>30</v>
      </c>
      <c r="L53" s="287">
        <v>49027.85</v>
      </c>
      <c r="M53" s="287">
        <v>11042</v>
      </c>
      <c r="N53" s="284">
        <v>44372</v>
      </c>
      <c r="O53" s="283" t="s">
        <v>43</v>
      </c>
      <c r="P53" s="279"/>
      <c r="Q53" s="293"/>
      <c r="R53" s="293"/>
      <c r="S53" s="293"/>
      <c r="T53" s="293"/>
      <c r="U53" s="294"/>
      <c r="V53" s="294"/>
      <c r="W53" s="295"/>
      <c r="X53" s="278"/>
      <c r="Y53" s="295"/>
      <c r="Z53" s="294"/>
      <c r="AA53" s="8"/>
      <c r="AB53" s="278"/>
    </row>
    <row r="54" spans="1:28" ht="25.35" customHeight="1">
      <c r="A54" s="282">
        <v>36</v>
      </c>
      <c r="B54" s="120">
        <v>35</v>
      </c>
      <c r="C54" s="288" t="s">
        <v>405</v>
      </c>
      <c r="D54" s="287">
        <v>23</v>
      </c>
      <c r="E54" s="286">
        <v>67.5</v>
      </c>
      <c r="F54" s="291">
        <f>(D54-E54)/E54</f>
        <v>-0.65925925925925921</v>
      </c>
      <c r="G54" s="287">
        <v>9</v>
      </c>
      <c r="H54" s="286">
        <v>4</v>
      </c>
      <c r="I54" s="286">
        <f>G54/H54</f>
        <v>2.25</v>
      </c>
      <c r="J54" s="286">
        <v>1</v>
      </c>
      <c r="K54" s="286" t="s">
        <v>30</v>
      </c>
      <c r="L54" s="287">
        <v>229370</v>
      </c>
      <c r="M54" s="287">
        <v>49009</v>
      </c>
      <c r="N54" s="284">
        <v>44078</v>
      </c>
      <c r="O54" s="281" t="s">
        <v>52</v>
      </c>
      <c r="P54" s="279"/>
      <c r="Q54" s="293"/>
      <c r="R54" s="293"/>
      <c r="S54" s="293"/>
      <c r="T54" s="293"/>
      <c r="U54" s="294"/>
      <c r="V54" s="294"/>
      <c r="W54" s="295"/>
      <c r="X54" s="278"/>
      <c r="Y54" s="295"/>
      <c r="Z54" s="294"/>
    </row>
    <row r="55" spans="1:28" ht="25.35" customHeight="1">
      <c r="A55" s="282">
        <v>37</v>
      </c>
      <c r="B55" s="282">
        <v>23</v>
      </c>
      <c r="C55" s="288" t="s">
        <v>335</v>
      </c>
      <c r="D55" s="287">
        <v>5</v>
      </c>
      <c r="E55" s="286">
        <v>848.23</v>
      </c>
      <c r="F55" s="291">
        <f>(D55-E55)/E55</f>
        <v>-0.99410537236362784</v>
      </c>
      <c r="G55" s="287">
        <v>1</v>
      </c>
      <c r="H55" s="286">
        <v>1</v>
      </c>
      <c r="I55" s="286">
        <f>G55/H55</f>
        <v>1</v>
      </c>
      <c r="J55" s="286">
        <v>1</v>
      </c>
      <c r="K55" s="286">
        <v>8</v>
      </c>
      <c r="L55" s="287">
        <v>97754</v>
      </c>
      <c r="M55" s="287">
        <v>20380</v>
      </c>
      <c r="N55" s="284">
        <v>44498</v>
      </c>
      <c r="O55" s="283" t="s">
        <v>32</v>
      </c>
      <c r="P55" s="279"/>
      <c r="Q55" s="293"/>
      <c r="R55" s="293"/>
      <c r="S55" s="293"/>
      <c r="T55" s="293"/>
      <c r="U55" s="294"/>
      <c r="V55" s="294"/>
      <c r="W55" s="278"/>
      <c r="Y55" s="295"/>
      <c r="Z55" s="295"/>
      <c r="AA55" s="294"/>
    </row>
    <row r="56" spans="1:28" ht="25.35" customHeight="1">
      <c r="A56" s="248"/>
      <c r="B56" s="248"/>
      <c r="C56" s="266" t="s">
        <v>418</v>
      </c>
      <c r="D56" s="280">
        <f>SUM(D47:D55)</f>
        <v>537580.79</v>
      </c>
      <c r="E56" s="280">
        <v>233504.69000000003</v>
      </c>
      <c r="F56" s="108">
        <f>(D56-E56)/E56</f>
        <v>1.3022269488462948</v>
      </c>
      <c r="G56" s="280">
        <f t="shared" ref="G56" si="4">SUM(G47:G55)</f>
        <v>84798</v>
      </c>
      <c r="H56" s="280"/>
      <c r="I56" s="251"/>
      <c r="J56" s="250"/>
      <c r="K56" s="252"/>
      <c r="L56" s="253"/>
      <c r="M56" s="257"/>
      <c r="N56" s="254"/>
      <c r="O56" s="281"/>
      <c r="R56" s="279"/>
    </row>
    <row r="57" spans="1:28" ht="23.1" customHeight="1"/>
    <row r="58" spans="1:28" ht="17.25" customHeight="1"/>
    <row r="69" spans="16:18">
      <c r="R69" s="279"/>
    </row>
    <row r="74" spans="16:18">
      <c r="P74" s="279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L54" sqref="L54:M54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0.85546875" style="277" bestFit="1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400</v>
      </c>
      <c r="F1" s="235"/>
      <c r="G1" s="235"/>
      <c r="H1" s="235"/>
      <c r="I1" s="235"/>
    </row>
    <row r="2" spans="1:28" ht="19.5" customHeight="1">
      <c r="E2" s="235" t="s">
        <v>401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8">
      <c r="A6" s="393"/>
      <c r="B6" s="393"/>
      <c r="C6" s="390"/>
      <c r="D6" s="237" t="s">
        <v>398</v>
      </c>
      <c r="E6" s="237" t="s">
        <v>382</v>
      </c>
      <c r="F6" s="390"/>
      <c r="G6" s="390" t="s">
        <v>398</v>
      </c>
      <c r="H6" s="390"/>
      <c r="I6" s="390"/>
      <c r="J6" s="390"/>
      <c r="K6" s="390"/>
      <c r="L6" s="390"/>
      <c r="M6" s="390"/>
      <c r="N6" s="390"/>
      <c r="O6" s="390"/>
    </row>
    <row r="7" spans="1:28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8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</row>
    <row r="9" spans="1:28" ht="15" customHeight="1">
      <c r="A9" s="392"/>
      <c r="B9" s="392"/>
      <c r="C9" s="389" t="s">
        <v>13</v>
      </c>
      <c r="D9" s="306"/>
      <c r="E9" s="306"/>
      <c r="F9" s="389" t="s">
        <v>15</v>
      </c>
      <c r="G9" s="306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</row>
    <row r="10" spans="1:28" ht="19.5">
      <c r="A10" s="393"/>
      <c r="B10" s="393"/>
      <c r="C10" s="390"/>
      <c r="D10" s="307" t="s">
        <v>399</v>
      </c>
      <c r="E10" s="307" t="s">
        <v>383</v>
      </c>
      <c r="F10" s="390"/>
      <c r="G10" s="307" t="s">
        <v>399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</row>
    <row r="11" spans="1:28">
      <c r="A11" s="393"/>
      <c r="B11" s="393"/>
      <c r="C11" s="390"/>
      <c r="D11" s="307" t="s">
        <v>14</v>
      </c>
      <c r="E11" s="237" t="s">
        <v>14</v>
      </c>
      <c r="F11" s="390"/>
      <c r="G11" s="307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279"/>
      <c r="T11" s="279"/>
      <c r="U11" s="278"/>
    </row>
    <row r="12" spans="1:28" ht="15.6" customHeight="1" thickBot="1">
      <c r="A12" s="393"/>
      <c r="B12" s="394"/>
      <c r="C12" s="391"/>
      <c r="D12" s="308"/>
      <c r="E12" s="238" t="s">
        <v>2</v>
      </c>
      <c r="F12" s="391"/>
      <c r="G12" s="308" t="s">
        <v>17</v>
      </c>
      <c r="H12" s="263"/>
      <c r="I12" s="391"/>
      <c r="J12" s="263"/>
      <c r="K12" s="263"/>
      <c r="L12" s="263"/>
      <c r="M12" s="263"/>
      <c r="N12" s="263"/>
      <c r="O12" s="391"/>
      <c r="R12" s="279"/>
      <c r="T12" s="279"/>
      <c r="U12" s="278"/>
      <c r="V12" s="278"/>
      <c r="W12" s="33"/>
      <c r="X12" s="278"/>
      <c r="Z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88677.15</v>
      </c>
      <c r="E13" s="286">
        <v>123112.14</v>
      </c>
      <c r="F13" s="291">
        <f>(D13-E13)/E13</f>
        <v>-0.27970425987234082</v>
      </c>
      <c r="G13" s="287">
        <v>12554</v>
      </c>
      <c r="H13" s="286">
        <v>301</v>
      </c>
      <c r="I13" s="286">
        <f>G13/H13</f>
        <v>41.707641196013292</v>
      </c>
      <c r="J13" s="286">
        <v>18</v>
      </c>
      <c r="K13" s="286">
        <v>3</v>
      </c>
      <c r="L13" s="287">
        <v>435061</v>
      </c>
      <c r="M13" s="287">
        <v>61129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27150.23</v>
      </c>
      <c r="E14" s="286">
        <v>26820.54</v>
      </c>
      <c r="F14" s="291">
        <f>(D14-E14)/E14</f>
        <v>1.2292444521996898E-2</v>
      </c>
      <c r="G14" s="287">
        <v>5302</v>
      </c>
      <c r="H14" s="286">
        <v>216</v>
      </c>
      <c r="I14" s="286">
        <f>G14/H14</f>
        <v>24.546296296296298</v>
      </c>
      <c r="J14" s="286">
        <v>17</v>
      </c>
      <c r="K14" s="286">
        <v>3</v>
      </c>
      <c r="L14" s="287">
        <v>110009</v>
      </c>
      <c r="M14" s="287">
        <v>21788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8"/>
      <c r="Z14" s="294"/>
      <c r="AA14" s="278"/>
    </row>
    <row r="15" spans="1:28" ht="25.35" customHeight="1">
      <c r="A15" s="282">
        <v>3</v>
      </c>
      <c r="B15" s="282" t="s">
        <v>40</v>
      </c>
      <c r="C15" s="288" t="s">
        <v>403</v>
      </c>
      <c r="D15" s="287">
        <v>26457.67</v>
      </c>
      <c r="E15" s="286" t="s">
        <v>30</v>
      </c>
      <c r="F15" s="286" t="s">
        <v>30</v>
      </c>
      <c r="G15" s="287">
        <v>3488</v>
      </c>
      <c r="H15" s="286">
        <v>29</v>
      </c>
      <c r="I15" s="286">
        <f>G15/H15</f>
        <v>120.27586206896552</v>
      </c>
      <c r="J15" s="286">
        <v>7</v>
      </c>
      <c r="K15" s="286">
        <v>0</v>
      </c>
      <c r="L15" s="287">
        <v>26457.67</v>
      </c>
      <c r="M15" s="287">
        <v>3488</v>
      </c>
      <c r="N15" s="284" t="s">
        <v>190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8"/>
      <c r="Z15" s="27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393</v>
      </c>
      <c r="D16" s="287">
        <v>18009.79</v>
      </c>
      <c r="E16" s="286" t="s">
        <v>30</v>
      </c>
      <c r="F16" s="286" t="s">
        <v>30</v>
      </c>
      <c r="G16" s="287">
        <v>3702</v>
      </c>
      <c r="H16" s="286">
        <v>132</v>
      </c>
      <c r="I16" s="286">
        <f>G16/H16</f>
        <v>28.045454545454547</v>
      </c>
      <c r="J16" s="286">
        <v>21</v>
      </c>
      <c r="K16" s="286">
        <v>1</v>
      </c>
      <c r="L16" s="287">
        <v>18009.79</v>
      </c>
      <c r="M16" s="287">
        <v>3702</v>
      </c>
      <c r="N16" s="284">
        <v>44540</v>
      </c>
      <c r="O16" s="283" t="s">
        <v>43</v>
      </c>
      <c r="P16" s="279"/>
      <c r="Q16" s="293"/>
      <c r="R16" s="293"/>
      <c r="S16" s="293"/>
      <c r="T16" s="293"/>
      <c r="U16" s="294"/>
      <c r="V16" s="294"/>
      <c r="W16" s="295"/>
      <c r="X16" s="295"/>
      <c r="Y16" s="8"/>
      <c r="Z16" s="27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394</v>
      </c>
      <c r="D17" s="287">
        <v>11797</v>
      </c>
      <c r="E17" s="286" t="s">
        <v>30</v>
      </c>
      <c r="F17" s="286" t="s">
        <v>30</v>
      </c>
      <c r="G17" s="287">
        <v>1810</v>
      </c>
      <c r="H17" s="286" t="s">
        <v>30</v>
      </c>
      <c r="I17" s="286" t="s">
        <v>30</v>
      </c>
      <c r="J17" s="286">
        <v>6</v>
      </c>
      <c r="K17" s="286">
        <v>1</v>
      </c>
      <c r="L17" s="287">
        <v>11797</v>
      </c>
      <c r="M17" s="287">
        <v>1810</v>
      </c>
      <c r="N17" s="284">
        <v>44540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78"/>
      <c r="Y17" s="8"/>
      <c r="Z17" s="294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386</v>
      </c>
      <c r="D18" s="287">
        <v>10532.87</v>
      </c>
      <c r="E18" s="286">
        <v>16208.16</v>
      </c>
      <c r="F18" s="291">
        <f>(D18-E18)/E18</f>
        <v>-0.35015017127175441</v>
      </c>
      <c r="G18" s="287">
        <v>1578</v>
      </c>
      <c r="H18" s="286">
        <v>87</v>
      </c>
      <c r="I18" s="286">
        <f>G18/H18</f>
        <v>18.137931034482758</v>
      </c>
      <c r="J18" s="286">
        <v>10</v>
      </c>
      <c r="K18" s="286">
        <v>2</v>
      </c>
      <c r="L18" s="287">
        <v>27708.57</v>
      </c>
      <c r="M18" s="287">
        <v>4211</v>
      </c>
      <c r="N18" s="284">
        <v>44533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  <c r="AA18" s="8"/>
      <c r="AB18" s="278"/>
    </row>
    <row r="19" spans="1:28" ht="25.35" customHeight="1">
      <c r="A19" s="282">
        <v>7</v>
      </c>
      <c r="B19" s="282">
        <v>4</v>
      </c>
      <c r="C19" s="288" t="s">
        <v>377</v>
      </c>
      <c r="D19" s="287">
        <v>7590.89</v>
      </c>
      <c r="E19" s="286">
        <v>11125.42</v>
      </c>
      <c r="F19" s="291">
        <f>(D19-E19)/E19</f>
        <v>-0.31769856778440719</v>
      </c>
      <c r="G19" s="287">
        <v>1198</v>
      </c>
      <c r="H19" s="286">
        <v>63</v>
      </c>
      <c r="I19" s="286">
        <f>G19/H19</f>
        <v>19.015873015873016</v>
      </c>
      <c r="J19" s="286">
        <v>8</v>
      </c>
      <c r="K19" s="286">
        <v>2</v>
      </c>
      <c r="L19" s="287">
        <v>19103.66</v>
      </c>
      <c r="M19" s="287">
        <v>2998</v>
      </c>
      <c r="N19" s="284">
        <v>44533</v>
      </c>
      <c r="O19" s="283" t="s">
        <v>27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78"/>
      <c r="Z19" s="295"/>
      <c r="AA19" s="8"/>
      <c r="AB19" s="278"/>
    </row>
    <row r="20" spans="1:28" ht="25.35" customHeight="1">
      <c r="A20" s="282">
        <v>8</v>
      </c>
      <c r="B20" s="282">
        <v>5</v>
      </c>
      <c r="C20" s="288" t="s">
        <v>387</v>
      </c>
      <c r="D20" s="287">
        <v>7104.62</v>
      </c>
      <c r="E20" s="286">
        <v>8622.5499999999993</v>
      </c>
      <c r="F20" s="291">
        <f>(D20-E20)/E20</f>
        <v>-0.17604189016010338</v>
      </c>
      <c r="G20" s="287">
        <v>1454</v>
      </c>
      <c r="H20" s="286">
        <v>124</v>
      </c>
      <c r="I20" s="286">
        <f>G20/H20</f>
        <v>11.725806451612904</v>
      </c>
      <c r="J20" s="286">
        <v>15</v>
      </c>
      <c r="K20" s="286">
        <v>2</v>
      </c>
      <c r="L20" s="287">
        <v>15727.17</v>
      </c>
      <c r="M20" s="287">
        <v>3307</v>
      </c>
      <c r="N20" s="284">
        <v>44533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295"/>
      <c r="X20" s="294"/>
      <c r="Y20" s="278"/>
      <c r="Z20" s="295"/>
      <c r="AA20" s="8"/>
      <c r="AB20" s="278"/>
    </row>
    <row r="21" spans="1:28" ht="25.35" customHeight="1">
      <c r="A21" s="282">
        <v>9</v>
      </c>
      <c r="B21" s="282" t="s">
        <v>67</v>
      </c>
      <c r="C21" s="288" t="s">
        <v>392</v>
      </c>
      <c r="D21" s="287">
        <v>6107.49</v>
      </c>
      <c r="E21" s="286" t="s">
        <v>30</v>
      </c>
      <c r="F21" s="286" t="s">
        <v>30</v>
      </c>
      <c r="G21" s="287">
        <v>1032</v>
      </c>
      <c r="H21" s="286">
        <v>168</v>
      </c>
      <c r="I21" s="286">
        <f>G21/H21</f>
        <v>6.1428571428571432</v>
      </c>
      <c r="J21" s="286">
        <v>17</v>
      </c>
      <c r="K21" s="286">
        <v>1</v>
      </c>
      <c r="L21" s="287">
        <v>6532</v>
      </c>
      <c r="M21" s="287">
        <v>1102</v>
      </c>
      <c r="N21" s="284">
        <v>44540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78"/>
      <c r="X21" s="295"/>
      <c r="Y21" s="295"/>
      <c r="Z21" s="294"/>
    </row>
    <row r="22" spans="1:28" ht="25.35" customHeight="1">
      <c r="A22" s="282">
        <v>10</v>
      </c>
      <c r="B22" s="282">
        <v>6</v>
      </c>
      <c r="C22" s="288" t="s">
        <v>357</v>
      </c>
      <c r="D22" s="287">
        <v>5703.01</v>
      </c>
      <c r="E22" s="286">
        <v>6952.73</v>
      </c>
      <c r="F22" s="291">
        <f>(D22-E22)/E22</f>
        <v>-0.17974522238027357</v>
      </c>
      <c r="G22" s="287">
        <v>957</v>
      </c>
      <c r="H22" s="286">
        <v>66</v>
      </c>
      <c r="I22" s="286">
        <f>G22/H22</f>
        <v>14.5</v>
      </c>
      <c r="J22" s="286">
        <v>6</v>
      </c>
      <c r="K22" s="286">
        <v>4</v>
      </c>
      <c r="L22" s="287">
        <v>75648.3</v>
      </c>
      <c r="M22" s="287">
        <v>11734</v>
      </c>
      <c r="N22" s="284">
        <v>44519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78"/>
      <c r="Y22" s="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209130.72</v>
      </c>
      <c r="E23" s="280">
        <v>212210.9</v>
      </c>
      <c r="F23" s="108">
        <f>(D23-E23)/E23</f>
        <v>-1.4514711544034699E-2</v>
      </c>
      <c r="G23" s="280">
        <f t="shared" ref="G23" si="0">SUM(G13:G22)</f>
        <v>33075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8</v>
      </c>
      <c r="C25" s="288" t="s">
        <v>351</v>
      </c>
      <c r="D25" s="287">
        <v>3056</v>
      </c>
      <c r="E25" s="286">
        <v>5495</v>
      </c>
      <c r="F25" s="291">
        <f t="shared" ref="F25:F34" si="1">(D25-E25)/E25</f>
        <v>-0.4438580527752502</v>
      </c>
      <c r="G25" s="287">
        <v>604</v>
      </c>
      <c r="H25" s="286" t="s">
        <v>30</v>
      </c>
      <c r="I25" s="286" t="s">
        <v>30</v>
      </c>
      <c r="J25" s="286">
        <v>7</v>
      </c>
      <c r="K25" s="286">
        <v>5</v>
      </c>
      <c r="L25" s="287">
        <v>70681</v>
      </c>
      <c r="M25" s="287">
        <v>13865</v>
      </c>
      <c r="N25" s="284">
        <v>44512</v>
      </c>
      <c r="O25" s="283" t="s">
        <v>31</v>
      </c>
      <c r="P25" s="279"/>
      <c r="Q25" s="293"/>
      <c r="R25" s="293"/>
      <c r="S25" s="293"/>
      <c r="T25" s="294"/>
      <c r="U25" s="294"/>
      <c r="V25" s="294"/>
      <c r="W25" s="295"/>
      <c r="X25" s="278"/>
      <c r="Y25" s="8"/>
      <c r="Z25" s="294"/>
      <c r="AA25" s="295"/>
      <c r="AB25" s="278"/>
    </row>
    <row r="26" spans="1:28" ht="25.35" customHeight="1">
      <c r="A26" s="282">
        <v>12</v>
      </c>
      <c r="B26" s="282">
        <v>20</v>
      </c>
      <c r="C26" s="288" t="s">
        <v>350</v>
      </c>
      <c r="D26" s="287">
        <v>3012</v>
      </c>
      <c r="E26" s="286">
        <v>1215.6500000000001</v>
      </c>
      <c r="F26" s="291">
        <f t="shared" si="1"/>
        <v>1.4776868342039235</v>
      </c>
      <c r="G26" s="287">
        <v>615</v>
      </c>
      <c r="H26" s="286">
        <v>10</v>
      </c>
      <c r="I26" s="286">
        <f t="shared" ref="I26:I33" si="2">G26/H26</f>
        <v>61.5</v>
      </c>
      <c r="J26" s="286">
        <v>3</v>
      </c>
      <c r="K26" s="286">
        <v>5</v>
      </c>
      <c r="L26" s="287">
        <v>16458</v>
      </c>
      <c r="M26" s="287">
        <v>3793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5"/>
      <c r="X26" s="278"/>
      <c r="Y26" s="8"/>
      <c r="Z26" s="294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389</v>
      </c>
      <c r="D27" s="287">
        <v>2809.76</v>
      </c>
      <c r="E27" s="286">
        <v>5216.5300000000007</v>
      </c>
      <c r="F27" s="291">
        <f t="shared" si="1"/>
        <v>-0.46137374844963991</v>
      </c>
      <c r="G27" s="287">
        <v>517</v>
      </c>
      <c r="H27" s="286">
        <v>43</v>
      </c>
      <c r="I27" s="286">
        <f t="shared" si="2"/>
        <v>12.023255813953488</v>
      </c>
      <c r="J27" s="286">
        <v>10</v>
      </c>
      <c r="K27" s="286">
        <v>2</v>
      </c>
      <c r="L27" s="287">
        <v>8026.29</v>
      </c>
      <c r="M27" s="287">
        <v>1434</v>
      </c>
      <c r="N27" s="284">
        <v>44533</v>
      </c>
      <c r="O27" s="283" t="s">
        <v>43</v>
      </c>
      <c r="P27" s="279"/>
      <c r="Q27" s="293"/>
      <c r="R27" s="293"/>
      <c r="S27" s="293"/>
      <c r="T27" s="293"/>
      <c r="U27" s="294"/>
      <c r="V27" s="294"/>
      <c r="W27" s="295"/>
      <c r="X27" s="278"/>
      <c r="Y27" s="8"/>
      <c r="Z27" s="294"/>
      <c r="AA27" s="295"/>
      <c r="AB27" s="278"/>
    </row>
    <row r="28" spans="1:28" ht="25.35" customHeight="1">
      <c r="A28" s="282">
        <v>14</v>
      </c>
      <c r="B28" s="282">
        <v>15</v>
      </c>
      <c r="C28" s="288" t="s">
        <v>481</v>
      </c>
      <c r="D28" s="287">
        <v>1647.9</v>
      </c>
      <c r="E28" s="286">
        <v>1969.6</v>
      </c>
      <c r="F28" s="291">
        <f t="shared" si="1"/>
        <v>-0.16333265637692923</v>
      </c>
      <c r="G28" s="287">
        <v>311</v>
      </c>
      <c r="H28" s="286">
        <v>9</v>
      </c>
      <c r="I28" s="286">
        <f t="shared" si="2"/>
        <v>34.555555555555557</v>
      </c>
      <c r="J28" s="286">
        <v>4</v>
      </c>
      <c r="K28" s="286">
        <v>5</v>
      </c>
      <c r="L28" s="287">
        <v>41058</v>
      </c>
      <c r="M28" s="287">
        <v>6780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82">
        <v>21</v>
      </c>
      <c r="C29" s="288" t="s">
        <v>285</v>
      </c>
      <c r="D29" s="287">
        <v>1341.16</v>
      </c>
      <c r="E29" s="286">
        <v>760.38</v>
      </c>
      <c r="F29" s="291">
        <f t="shared" si="1"/>
        <v>0.76380230937163007</v>
      </c>
      <c r="G29" s="287">
        <v>212</v>
      </c>
      <c r="H29" s="286">
        <v>9</v>
      </c>
      <c r="I29" s="286">
        <f t="shared" si="2"/>
        <v>23.555555555555557</v>
      </c>
      <c r="J29" s="286">
        <v>2</v>
      </c>
      <c r="K29" s="286">
        <v>13</v>
      </c>
      <c r="L29" s="287">
        <v>450297.25</v>
      </c>
      <c r="M29" s="287">
        <v>67438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5"/>
      <c r="X29" s="294"/>
      <c r="Y29" s="278"/>
      <c r="Z29" s="295"/>
    </row>
    <row r="30" spans="1:28" ht="25.35" customHeight="1">
      <c r="A30" s="282">
        <v>16</v>
      </c>
      <c r="B30" s="282">
        <v>16</v>
      </c>
      <c r="C30" s="288" t="s">
        <v>319</v>
      </c>
      <c r="D30" s="287">
        <v>1260.3499999999999</v>
      </c>
      <c r="E30" s="286">
        <v>1807.12</v>
      </c>
      <c r="F30" s="291">
        <f t="shared" si="1"/>
        <v>-0.30256430120855282</v>
      </c>
      <c r="G30" s="287">
        <v>199</v>
      </c>
      <c r="H30" s="286">
        <v>10</v>
      </c>
      <c r="I30" s="286">
        <f t="shared" si="2"/>
        <v>19.899999999999999</v>
      </c>
      <c r="J30" s="286">
        <v>2</v>
      </c>
      <c r="K30" s="286">
        <v>9</v>
      </c>
      <c r="L30" s="287">
        <v>341777.19</v>
      </c>
      <c r="M30" s="287">
        <v>49624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94"/>
      <c r="Y30" s="278"/>
      <c r="Z30" s="295"/>
    </row>
    <row r="31" spans="1:28" ht="25.35" customHeight="1">
      <c r="A31" s="282">
        <v>17</v>
      </c>
      <c r="B31" s="282">
        <v>10</v>
      </c>
      <c r="C31" s="288" t="s">
        <v>390</v>
      </c>
      <c r="D31" s="287">
        <v>1251.2</v>
      </c>
      <c r="E31" s="286">
        <v>2930.83</v>
      </c>
      <c r="F31" s="291">
        <f t="shared" si="1"/>
        <v>-0.5730902167645342</v>
      </c>
      <c r="G31" s="287">
        <v>260</v>
      </c>
      <c r="H31" s="286">
        <v>5</v>
      </c>
      <c r="I31" s="286">
        <f t="shared" si="2"/>
        <v>52</v>
      </c>
      <c r="J31" s="286">
        <v>3</v>
      </c>
      <c r="K31" s="286">
        <v>2</v>
      </c>
      <c r="L31" s="287">
        <v>4812.53</v>
      </c>
      <c r="M31" s="287">
        <v>1002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294"/>
      <c r="Y31" s="278"/>
      <c r="Z31" s="295"/>
    </row>
    <row r="32" spans="1:28" ht="25.35" customHeight="1">
      <c r="A32" s="282">
        <v>18</v>
      </c>
      <c r="B32" s="282">
        <v>18</v>
      </c>
      <c r="C32" s="288" t="s">
        <v>360</v>
      </c>
      <c r="D32" s="287">
        <v>1247</v>
      </c>
      <c r="E32" s="286">
        <v>1314.64</v>
      </c>
      <c r="F32" s="291">
        <f>(D32-E32)/E32</f>
        <v>-5.1451347897523349E-2</v>
      </c>
      <c r="G32" s="287">
        <v>213</v>
      </c>
      <c r="H32" s="286">
        <v>18</v>
      </c>
      <c r="I32" s="286">
        <f>G32/H32</f>
        <v>11.833333333333334</v>
      </c>
      <c r="J32" s="286">
        <v>4</v>
      </c>
      <c r="K32" s="286">
        <v>4</v>
      </c>
      <c r="L32" s="287">
        <v>26591.46</v>
      </c>
      <c r="M32" s="287">
        <v>4682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8"/>
      <c r="Z32" s="278"/>
      <c r="AA32" s="294"/>
      <c r="AB32" s="278"/>
    </row>
    <row r="33" spans="1:28" ht="25.35" customHeight="1">
      <c r="A33" s="282">
        <v>19</v>
      </c>
      <c r="B33" s="282">
        <v>12</v>
      </c>
      <c r="C33" s="288" t="s">
        <v>343</v>
      </c>
      <c r="D33" s="287">
        <v>1231.42</v>
      </c>
      <c r="E33" s="286">
        <v>2580.94</v>
      </c>
      <c r="F33" s="291">
        <f t="shared" si="1"/>
        <v>-0.52287926104442561</v>
      </c>
      <c r="G33" s="287">
        <v>184</v>
      </c>
      <c r="H33" s="286">
        <v>8</v>
      </c>
      <c r="I33" s="286">
        <f t="shared" si="2"/>
        <v>23</v>
      </c>
      <c r="J33" s="286">
        <v>2</v>
      </c>
      <c r="K33" s="286">
        <v>6</v>
      </c>
      <c r="L33" s="287">
        <v>170538</v>
      </c>
      <c r="M33" s="287">
        <v>24530</v>
      </c>
      <c r="N33" s="284">
        <v>44505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  <c r="AA33" s="8"/>
      <c r="AB33" s="278"/>
    </row>
    <row r="34" spans="1:28" ht="25.35" customHeight="1">
      <c r="A34" s="282">
        <v>20</v>
      </c>
      <c r="B34" s="91">
        <v>7</v>
      </c>
      <c r="C34" s="288" t="s">
        <v>388</v>
      </c>
      <c r="D34" s="287">
        <v>1225</v>
      </c>
      <c r="E34" s="286">
        <v>5727</v>
      </c>
      <c r="F34" s="291">
        <f t="shared" si="1"/>
        <v>-0.78610092544089405</v>
      </c>
      <c r="G34" s="287">
        <v>225</v>
      </c>
      <c r="H34" s="286" t="s">
        <v>30</v>
      </c>
      <c r="I34" s="286" t="s">
        <v>30</v>
      </c>
      <c r="J34" s="286">
        <v>11</v>
      </c>
      <c r="K34" s="286">
        <v>2</v>
      </c>
      <c r="L34" s="287">
        <v>6952</v>
      </c>
      <c r="M34" s="287">
        <v>1507</v>
      </c>
      <c r="N34" s="284">
        <v>44533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5"/>
      <c r="X34" s="294"/>
      <c r="Y34" s="278"/>
      <c r="Z34" s="295"/>
      <c r="AA34" s="8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227212.51000000004</v>
      </c>
      <c r="E35" s="280">
        <v>230917.79</v>
      </c>
      <c r="F35" s="108">
        <f>(D35-E35)/E35</f>
        <v>-1.604588368873602E-2</v>
      </c>
      <c r="G35" s="280">
        <f>SUM(G23:G34)</f>
        <v>36415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19</v>
      </c>
      <c r="C37" s="288" t="s">
        <v>286</v>
      </c>
      <c r="D37" s="287">
        <v>1059.02</v>
      </c>
      <c r="E37" s="286">
        <v>1295.5999999999999</v>
      </c>
      <c r="F37" s="291">
        <f>(D37-E37)/E37</f>
        <v>-0.18260265514047541</v>
      </c>
      <c r="G37" s="287">
        <v>179</v>
      </c>
      <c r="H37" s="286">
        <v>8</v>
      </c>
      <c r="I37" s="286">
        <f>G37/H37</f>
        <v>22.375</v>
      </c>
      <c r="J37" s="286">
        <v>4</v>
      </c>
      <c r="K37" s="286">
        <v>13</v>
      </c>
      <c r="L37" s="287">
        <v>132922</v>
      </c>
      <c r="M37" s="287">
        <v>23803</v>
      </c>
      <c r="N37" s="284">
        <v>44456</v>
      </c>
      <c r="O37" s="283" t="s">
        <v>287</v>
      </c>
      <c r="P37" s="279"/>
      <c r="Q37" s="293"/>
      <c r="R37" s="293"/>
      <c r="S37" s="293"/>
      <c r="T37" s="293"/>
      <c r="U37" s="294"/>
      <c r="V37" s="294"/>
      <c r="W37" s="294"/>
      <c r="X37" s="294"/>
      <c r="Y37" s="8"/>
      <c r="Z37" s="294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306</v>
      </c>
      <c r="D38" s="287">
        <v>930.9</v>
      </c>
      <c r="E38" s="286">
        <v>1632.86</v>
      </c>
      <c r="F38" s="291">
        <f>(D38-E38)/E38</f>
        <v>-0.4298960106806462</v>
      </c>
      <c r="G38" s="287">
        <v>149</v>
      </c>
      <c r="H38" s="286">
        <v>7</v>
      </c>
      <c r="I38" s="286">
        <f>G38/H38</f>
        <v>21.285714285714285</v>
      </c>
      <c r="J38" s="286">
        <v>1</v>
      </c>
      <c r="K38" s="286">
        <v>11</v>
      </c>
      <c r="L38" s="287">
        <v>414132</v>
      </c>
      <c r="M38" s="287">
        <v>61416</v>
      </c>
      <c r="N38" s="284">
        <v>44470</v>
      </c>
      <c r="O38" s="283" t="s">
        <v>52</v>
      </c>
      <c r="P38" s="279"/>
      <c r="Q38" s="293"/>
      <c r="R38" s="293"/>
      <c r="S38" s="293"/>
      <c r="T38" s="293"/>
      <c r="U38" s="294"/>
      <c r="V38" s="294"/>
      <c r="W38" s="295"/>
      <c r="X38" s="278"/>
      <c r="Y38" s="8"/>
      <c r="Z38" s="294"/>
      <c r="AA38" s="295"/>
    </row>
    <row r="39" spans="1:28" ht="25.35" customHeight="1">
      <c r="A39" s="282">
        <v>23</v>
      </c>
      <c r="B39" s="282">
        <v>13</v>
      </c>
      <c r="C39" s="288" t="s">
        <v>335</v>
      </c>
      <c r="D39" s="287">
        <v>848.23</v>
      </c>
      <c r="E39" s="286">
        <v>2106.41</v>
      </c>
      <c r="F39" s="291">
        <f>(D39-E39)/E39</f>
        <v>-0.59731011531468226</v>
      </c>
      <c r="G39" s="287">
        <v>193</v>
      </c>
      <c r="H39" s="286">
        <v>25</v>
      </c>
      <c r="I39" s="286">
        <f>G39/H39</f>
        <v>7.72</v>
      </c>
      <c r="J39" s="286">
        <v>3</v>
      </c>
      <c r="K39" s="286">
        <v>7</v>
      </c>
      <c r="L39" s="287">
        <v>97749</v>
      </c>
      <c r="M39" s="287">
        <v>20379</v>
      </c>
      <c r="N39" s="284">
        <v>44498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278"/>
      <c r="Y39" s="8"/>
      <c r="Z39" s="294"/>
      <c r="AA39" s="295"/>
    </row>
    <row r="40" spans="1:28" ht="25.35" customHeight="1">
      <c r="A40" s="282">
        <v>24</v>
      </c>
      <c r="B40" s="282">
        <v>11</v>
      </c>
      <c r="C40" s="288" t="s">
        <v>373</v>
      </c>
      <c r="D40" s="287">
        <v>713</v>
      </c>
      <c r="E40" s="286">
        <v>2689</v>
      </c>
      <c r="F40" s="291">
        <f>(D40-E40)/E40</f>
        <v>-0.73484566753439939</v>
      </c>
      <c r="G40" s="287">
        <v>127</v>
      </c>
      <c r="H40" s="286" t="s">
        <v>30</v>
      </c>
      <c r="I40" s="286" t="s">
        <v>30</v>
      </c>
      <c r="J40" s="286">
        <v>2</v>
      </c>
      <c r="K40" s="286">
        <v>3</v>
      </c>
      <c r="L40" s="287">
        <v>11539</v>
      </c>
      <c r="M40" s="287">
        <v>1774</v>
      </c>
      <c r="N40" s="284">
        <v>44526</v>
      </c>
      <c r="O40" s="283" t="s">
        <v>31</v>
      </c>
      <c r="P40" s="78"/>
      <c r="Q40" s="293"/>
      <c r="R40" s="293"/>
      <c r="S40" s="293"/>
      <c r="T40" s="293"/>
      <c r="U40" s="294"/>
      <c r="V40" s="294"/>
      <c r="W40" s="295"/>
      <c r="X40" s="278"/>
      <c r="Y40" s="8"/>
      <c r="Z40" s="294"/>
      <c r="AA40" s="295"/>
      <c r="AB40" s="278"/>
    </row>
    <row r="41" spans="1:28" ht="25.35" customHeight="1">
      <c r="A41" s="282">
        <v>25</v>
      </c>
      <c r="B41" s="282" t="s">
        <v>67</v>
      </c>
      <c r="C41" s="289" t="s">
        <v>395</v>
      </c>
      <c r="D41" s="287">
        <v>476.8</v>
      </c>
      <c r="E41" s="286" t="s">
        <v>30</v>
      </c>
      <c r="F41" s="286" t="s">
        <v>30</v>
      </c>
      <c r="G41" s="287">
        <v>95</v>
      </c>
      <c r="H41" s="286" t="s">
        <v>30</v>
      </c>
      <c r="I41" s="286" t="s">
        <v>30</v>
      </c>
      <c r="J41" s="165">
        <v>1</v>
      </c>
      <c r="K41" s="286">
        <v>1</v>
      </c>
      <c r="L41" s="287">
        <v>476.8</v>
      </c>
      <c r="M41" s="287">
        <v>95</v>
      </c>
      <c r="N41" s="284">
        <v>44540</v>
      </c>
      <c r="O41" s="283" t="s">
        <v>396</v>
      </c>
      <c r="P41" s="279"/>
      <c r="Q41" s="293"/>
      <c r="R41" s="293"/>
      <c r="S41" s="294"/>
      <c r="T41" s="294"/>
      <c r="U41" s="294"/>
      <c r="V41" s="294"/>
      <c r="W41" s="295"/>
      <c r="X41" s="278"/>
      <c r="Y41" s="278"/>
      <c r="Z41" s="294"/>
      <c r="AA41" s="295"/>
      <c r="AB41" s="278"/>
    </row>
    <row r="42" spans="1:28" ht="25.35" customHeight="1">
      <c r="A42" s="282">
        <v>26</v>
      </c>
      <c r="B42" s="282" t="s">
        <v>40</v>
      </c>
      <c r="C42" s="288" t="s">
        <v>404</v>
      </c>
      <c r="D42" s="287">
        <v>393.25</v>
      </c>
      <c r="E42" s="286" t="s">
        <v>30</v>
      </c>
      <c r="F42" s="286" t="s">
        <v>30</v>
      </c>
      <c r="G42" s="287">
        <v>79</v>
      </c>
      <c r="H42" s="286">
        <v>3</v>
      </c>
      <c r="I42" s="286">
        <f>G42/H42</f>
        <v>26.333333333333332</v>
      </c>
      <c r="J42" s="286">
        <v>2</v>
      </c>
      <c r="K42" s="286">
        <v>0</v>
      </c>
      <c r="L42" s="287">
        <v>393.25</v>
      </c>
      <c r="M42" s="287">
        <v>79</v>
      </c>
      <c r="N42" s="284" t="s">
        <v>190</v>
      </c>
      <c r="O42" s="283" t="s">
        <v>27</v>
      </c>
      <c r="P42" s="279"/>
      <c r="Q42" s="293"/>
      <c r="R42" s="293"/>
      <c r="S42" s="293"/>
      <c r="T42" s="293"/>
      <c r="U42" s="294"/>
      <c r="V42" s="294"/>
      <c r="W42" s="295"/>
      <c r="X42" s="278"/>
      <c r="Y42" s="278"/>
      <c r="Z42" s="294"/>
      <c r="AA42" s="295"/>
    </row>
    <row r="43" spans="1:28" ht="25.35" customHeight="1">
      <c r="A43" s="282">
        <v>27</v>
      </c>
      <c r="B43" s="290" t="s">
        <v>30</v>
      </c>
      <c r="C43" s="289" t="s">
        <v>483</v>
      </c>
      <c r="D43" s="287">
        <v>360</v>
      </c>
      <c r="E43" s="286" t="s">
        <v>30</v>
      </c>
      <c r="F43" s="286" t="s">
        <v>30</v>
      </c>
      <c r="G43" s="287">
        <v>48</v>
      </c>
      <c r="H43" s="165">
        <v>1</v>
      </c>
      <c r="I43" s="286">
        <f>G43/H43</f>
        <v>48</v>
      </c>
      <c r="J43" s="165">
        <v>1</v>
      </c>
      <c r="K43" s="286" t="s">
        <v>30</v>
      </c>
      <c r="L43" s="287">
        <v>116273</v>
      </c>
      <c r="M43" s="287">
        <v>25997</v>
      </c>
      <c r="N43" s="284">
        <v>41712</v>
      </c>
      <c r="O43" s="283" t="s">
        <v>397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  <c r="AA43" s="278"/>
    </row>
    <row r="44" spans="1:28" ht="25.35" customHeight="1">
      <c r="A44" s="282">
        <v>28</v>
      </c>
      <c r="B44" s="91">
        <v>25</v>
      </c>
      <c r="C44" s="288" t="s">
        <v>374</v>
      </c>
      <c r="D44" s="287">
        <v>263.2</v>
      </c>
      <c r="E44" s="286">
        <v>245</v>
      </c>
      <c r="F44" s="291">
        <f>(D44-E44)/E44</f>
        <v>7.4285714285714233E-2</v>
      </c>
      <c r="G44" s="287">
        <v>51</v>
      </c>
      <c r="H44" s="286">
        <v>5</v>
      </c>
      <c r="I44" s="286">
        <f>G44/H44</f>
        <v>10.199999999999999</v>
      </c>
      <c r="J44" s="286">
        <v>1</v>
      </c>
      <c r="K44" s="286">
        <v>3</v>
      </c>
      <c r="L44" s="287">
        <v>4083.7999999999997</v>
      </c>
      <c r="M44" s="287">
        <v>827</v>
      </c>
      <c r="N44" s="284">
        <v>44526</v>
      </c>
      <c r="O44" s="283" t="s">
        <v>287</v>
      </c>
      <c r="P44" s="279"/>
      <c r="Q44" s="293"/>
      <c r="R44" s="293"/>
      <c r="S44" s="293"/>
      <c r="T44" s="293"/>
      <c r="U44" s="293"/>
      <c r="V44" s="294"/>
      <c r="W44" s="295"/>
      <c r="X44" s="278"/>
      <c r="Y44" s="294"/>
      <c r="Z44" s="295"/>
    </row>
    <row r="45" spans="1:28" ht="25.35" customHeight="1">
      <c r="A45" s="282">
        <v>29</v>
      </c>
      <c r="B45" s="91">
        <v>23</v>
      </c>
      <c r="C45" s="289" t="s">
        <v>98</v>
      </c>
      <c r="D45" s="287">
        <v>241</v>
      </c>
      <c r="E45" s="287">
        <v>289</v>
      </c>
      <c r="F45" s="291">
        <f>(D45-E45)/E45</f>
        <v>-0.16608996539792387</v>
      </c>
      <c r="G45" s="287">
        <v>47</v>
      </c>
      <c r="H45" s="286" t="s">
        <v>30</v>
      </c>
      <c r="I45" s="286" t="s">
        <v>30</v>
      </c>
      <c r="J45" s="286">
        <v>2</v>
      </c>
      <c r="K45" s="286">
        <v>31</v>
      </c>
      <c r="L45" s="287">
        <v>17475.05</v>
      </c>
      <c r="M45" s="287">
        <v>3134</v>
      </c>
      <c r="N45" s="284">
        <v>44330</v>
      </c>
      <c r="O45" s="283" t="s">
        <v>99</v>
      </c>
      <c r="P45" s="279"/>
      <c r="Q45" s="293"/>
      <c r="R45" s="293"/>
      <c r="S45" s="293"/>
      <c r="T45" s="293"/>
      <c r="U45" s="293"/>
      <c r="V45" s="294"/>
      <c r="W45" s="295"/>
      <c r="X45" s="278"/>
      <c r="Y45" s="294"/>
      <c r="Z45" s="295"/>
    </row>
    <row r="46" spans="1:28" ht="25.35" customHeight="1">
      <c r="A46" s="282">
        <v>30</v>
      </c>
      <c r="B46" s="91">
        <v>14</v>
      </c>
      <c r="C46" s="288" t="s">
        <v>308</v>
      </c>
      <c r="D46" s="287">
        <v>207.29</v>
      </c>
      <c r="E46" s="286">
        <v>2095.0700000000002</v>
      </c>
      <c r="F46" s="291">
        <f>(D46-E46)/E46</f>
        <v>-0.90105819853274594</v>
      </c>
      <c r="G46" s="287">
        <v>47</v>
      </c>
      <c r="H46" s="286">
        <v>12</v>
      </c>
      <c r="I46" s="286">
        <f>G46/H46</f>
        <v>3.9166666666666665</v>
      </c>
      <c r="J46" s="286">
        <v>2</v>
      </c>
      <c r="K46" s="286">
        <v>10</v>
      </c>
      <c r="L46" s="287">
        <v>257178</v>
      </c>
      <c r="M46" s="287">
        <v>51141</v>
      </c>
      <c r="N46" s="284">
        <v>44477</v>
      </c>
      <c r="O46" s="283" t="s">
        <v>52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Z46" s="278"/>
      <c r="AA46" s="294"/>
    </row>
    <row r="47" spans="1:28" ht="25.15" customHeight="1">
      <c r="A47" s="248"/>
      <c r="B47" s="248"/>
      <c r="C47" s="266" t="s">
        <v>116</v>
      </c>
      <c r="D47" s="280">
        <f>SUM(D35:D46)</f>
        <v>232705.20000000004</v>
      </c>
      <c r="E47" s="280">
        <v>233338.94999999998</v>
      </c>
      <c r="F47" s="108">
        <f>(D47-E47)/E47</f>
        <v>-2.716006050425537E-3</v>
      </c>
      <c r="G47" s="280">
        <f>SUM(G35:G46)</f>
        <v>37430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0" t="s">
        <v>30</v>
      </c>
      <c r="C49" s="289" t="s">
        <v>216</v>
      </c>
      <c r="D49" s="287">
        <v>177.5</v>
      </c>
      <c r="E49" s="286" t="s">
        <v>30</v>
      </c>
      <c r="F49" s="286" t="s">
        <v>30</v>
      </c>
      <c r="G49" s="287">
        <v>69</v>
      </c>
      <c r="H49" s="165">
        <v>10</v>
      </c>
      <c r="I49" s="286">
        <f>G49/H49</f>
        <v>6.9</v>
      </c>
      <c r="J49" s="286">
        <v>2</v>
      </c>
      <c r="K49" s="286" t="s">
        <v>30</v>
      </c>
      <c r="L49" s="287">
        <v>87813</v>
      </c>
      <c r="M49" s="287">
        <v>18645</v>
      </c>
      <c r="N49" s="284">
        <v>44008</v>
      </c>
      <c r="O49" s="283" t="s">
        <v>113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78"/>
      <c r="Z49" s="295"/>
      <c r="AA49" s="294"/>
    </row>
    <row r="50" spans="1:27" ht="25.35" customHeight="1">
      <c r="A50" s="282">
        <v>32</v>
      </c>
      <c r="B50" s="91">
        <v>26</v>
      </c>
      <c r="C50" s="288" t="s">
        <v>362</v>
      </c>
      <c r="D50" s="287">
        <v>174.5</v>
      </c>
      <c r="E50" s="286">
        <v>171.5</v>
      </c>
      <c r="F50" s="291">
        <f>(D50-E50)/E50</f>
        <v>1.7492711370262391E-2</v>
      </c>
      <c r="G50" s="287">
        <v>43</v>
      </c>
      <c r="H50" s="286" t="s">
        <v>30</v>
      </c>
      <c r="I50" s="286" t="s">
        <v>30</v>
      </c>
      <c r="J50" s="286">
        <v>3</v>
      </c>
      <c r="K50" s="286">
        <v>4</v>
      </c>
      <c r="L50" s="287">
        <v>2295.91</v>
      </c>
      <c r="M50" s="287">
        <v>427</v>
      </c>
      <c r="N50" s="284">
        <v>44519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X50" s="295"/>
      <c r="Z50" s="295"/>
      <c r="AA50" s="294"/>
    </row>
    <row r="51" spans="1:27" ht="25.35" customHeight="1">
      <c r="A51" s="282">
        <v>33</v>
      </c>
      <c r="B51" s="286" t="s">
        <v>30</v>
      </c>
      <c r="C51" s="288" t="s">
        <v>69</v>
      </c>
      <c r="D51" s="287">
        <v>167.49</v>
      </c>
      <c r="E51" s="286" t="s">
        <v>30</v>
      </c>
      <c r="F51" s="286" t="s">
        <v>30</v>
      </c>
      <c r="G51" s="287">
        <v>65</v>
      </c>
      <c r="H51" s="286">
        <v>6</v>
      </c>
      <c r="I51" s="286">
        <f>G51/H51</f>
        <v>10.833333333333334</v>
      </c>
      <c r="J51" s="286">
        <v>1</v>
      </c>
      <c r="K51" s="286" t="s">
        <v>30</v>
      </c>
      <c r="L51" s="287">
        <v>53654.69</v>
      </c>
      <c r="M51" s="287">
        <v>11127</v>
      </c>
      <c r="N51" s="284">
        <v>44323</v>
      </c>
      <c r="O51" s="283" t="s">
        <v>34</v>
      </c>
      <c r="P51" s="78"/>
      <c r="Q51" s="293"/>
      <c r="R51" s="293"/>
      <c r="S51" s="293"/>
      <c r="T51" s="293"/>
      <c r="U51" s="294"/>
      <c r="V51" s="294"/>
      <c r="W51" s="278"/>
      <c r="X51" s="295"/>
      <c r="Z51" s="295"/>
      <c r="AA51" s="294"/>
    </row>
    <row r="52" spans="1:27" ht="25.35" customHeight="1">
      <c r="A52" s="282">
        <v>34</v>
      </c>
      <c r="B52" s="290" t="s">
        <v>30</v>
      </c>
      <c r="C52" s="288" t="s">
        <v>124</v>
      </c>
      <c r="D52" s="287">
        <v>142.5</v>
      </c>
      <c r="E52" s="286" t="s">
        <v>30</v>
      </c>
      <c r="F52" s="286" t="s">
        <v>30</v>
      </c>
      <c r="G52" s="287">
        <v>53</v>
      </c>
      <c r="H52" s="286">
        <v>7</v>
      </c>
      <c r="I52" s="286">
        <f>G52/H52</f>
        <v>7.5714285714285712</v>
      </c>
      <c r="J52" s="286">
        <v>1</v>
      </c>
      <c r="K52" s="286" t="s">
        <v>30</v>
      </c>
      <c r="L52" s="287">
        <v>83021</v>
      </c>
      <c r="M52" s="287">
        <v>18496</v>
      </c>
      <c r="N52" s="284">
        <v>44351</v>
      </c>
      <c r="O52" s="283" t="s">
        <v>52</v>
      </c>
      <c r="P52" s="279"/>
      <c r="Q52" s="293"/>
      <c r="R52" s="293"/>
      <c r="S52" s="293"/>
      <c r="T52" s="293"/>
      <c r="U52" s="294"/>
      <c r="V52" s="294"/>
      <c r="W52" s="294"/>
      <c r="X52" s="278"/>
      <c r="Z52" s="295"/>
      <c r="AA52" s="295"/>
    </row>
    <row r="53" spans="1:27" ht="25.35" customHeight="1">
      <c r="A53" s="282">
        <v>35</v>
      </c>
      <c r="B53" s="290" t="s">
        <v>30</v>
      </c>
      <c r="C53" s="288" t="s">
        <v>405</v>
      </c>
      <c r="D53" s="287">
        <v>67.5</v>
      </c>
      <c r="E53" s="286" t="s">
        <v>30</v>
      </c>
      <c r="F53" s="286" t="s">
        <v>30</v>
      </c>
      <c r="G53" s="287">
        <v>27</v>
      </c>
      <c r="H53" s="286">
        <v>7</v>
      </c>
      <c r="I53" s="286">
        <f>G53/H53</f>
        <v>3.8571428571428572</v>
      </c>
      <c r="J53" s="286">
        <v>1</v>
      </c>
      <c r="K53" s="286" t="s">
        <v>30</v>
      </c>
      <c r="L53" s="287">
        <v>229347</v>
      </c>
      <c r="M53" s="287">
        <v>49000</v>
      </c>
      <c r="N53" s="284">
        <v>44078</v>
      </c>
      <c r="O53" s="283" t="s">
        <v>52</v>
      </c>
      <c r="P53" s="279"/>
      <c r="Q53" s="293"/>
      <c r="R53" s="293"/>
      <c r="S53" s="293"/>
      <c r="T53" s="293"/>
      <c r="U53" s="294"/>
      <c r="V53" s="294"/>
      <c r="W53" s="278"/>
      <c r="X53" s="295"/>
      <c r="Z53" s="295"/>
      <c r="AA53" s="294"/>
    </row>
    <row r="54" spans="1:27" ht="25.35" customHeight="1">
      <c r="A54" s="282">
        <v>36</v>
      </c>
      <c r="B54" s="282">
        <v>24</v>
      </c>
      <c r="C54" s="288" t="s">
        <v>391</v>
      </c>
      <c r="D54" s="287">
        <v>37.5</v>
      </c>
      <c r="E54" s="286">
        <v>267.08</v>
      </c>
      <c r="F54" s="291">
        <f>(D54-E54)/E54</f>
        <v>-0.85959263142129694</v>
      </c>
      <c r="G54" s="287">
        <v>7</v>
      </c>
      <c r="H54" s="286" t="s">
        <v>30</v>
      </c>
      <c r="I54" s="286" t="s">
        <v>30</v>
      </c>
      <c r="J54" s="286">
        <v>2</v>
      </c>
      <c r="K54" s="286">
        <v>2</v>
      </c>
      <c r="L54" s="287">
        <v>304.58</v>
      </c>
      <c r="M54" s="287">
        <v>66</v>
      </c>
      <c r="N54" s="284">
        <v>44533</v>
      </c>
      <c r="O54" s="283" t="s">
        <v>99</v>
      </c>
      <c r="P54" s="279"/>
      <c r="Q54" s="293"/>
      <c r="R54" s="293"/>
      <c r="S54" s="293"/>
      <c r="T54" s="293"/>
      <c r="U54" s="294"/>
      <c r="V54" s="294"/>
      <c r="W54" s="278"/>
      <c r="X54" s="295"/>
      <c r="Z54" s="295"/>
      <c r="AA54" s="294"/>
    </row>
    <row r="55" spans="1:27" ht="25.35" customHeight="1">
      <c r="A55" s="282">
        <v>37</v>
      </c>
      <c r="B55" s="286" t="s">
        <v>30</v>
      </c>
      <c r="C55" s="289" t="s">
        <v>402</v>
      </c>
      <c r="D55" s="287">
        <v>30</v>
      </c>
      <c r="E55" s="286" t="s">
        <v>30</v>
      </c>
      <c r="F55" s="286" t="s">
        <v>30</v>
      </c>
      <c r="G55" s="287">
        <v>15</v>
      </c>
      <c r="H55" s="165">
        <v>1</v>
      </c>
      <c r="I55" s="286">
        <f>G55/H55</f>
        <v>15</v>
      </c>
      <c r="J55" s="286">
        <v>1</v>
      </c>
      <c r="K55" s="286" t="s">
        <v>30</v>
      </c>
      <c r="L55" s="287">
        <v>1390579.11</v>
      </c>
      <c r="M55" s="287">
        <v>262254</v>
      </c>
      <c r="N55" s="284">
        <v>43385</v>
      </c>
      <c r="O55" s="283" t="s">
        <v>27</v>
      </c>
      <c r="P55" s="279"/>
      <c r="V55" s="279"/>
      <c r="W55" s="279"/>
      <c r="X55" s="278"/>
      <c r="Z55" s="278"/>
      <c r="AA55" s="278"/>
    </row>
    <row r="56" spans="1:27" ht="25.35" customHeight="1">
      <c r="A56" s="282">
        <v>38</v>
      </c>
      <c r="B56" s="120">
        <v>30</v>
      </c>
      <c r="C56" s="288" t="s">
        <v>358</v>
      </c>
      <c r="D56" s="287">
        <v>2.5</v>
      </c>
      <c r="E56" s="286">
        <v>20</v>
      </c>
      <c r="F56" s="291">
        <f>(D56-E56)/E56</f>
        <v>-0.875</v>
      </c>
      <c r="G56" s="287">
        <v>1</v>
      </c>
      <c r="H56" s="286">
        <v>1</v>
      </c>
      <c r="I56" s="286">
        <f>G56/H56</f>
        <v>1</v>
      </c>
      <c r="J56" s="286">
        <v>1</v>
      </c>
      <c r="K56" s="286">
        <v>6</v>
      </c>
      <c r="L56" s="287">
        <v>608.24</v>
      </c>
      <c r="M56" s="287">
        <v>120</v>
      </c>
      <c r="N56" s="284">
        <v>44505</v>
      </c>
      <c r="O56" s="283" t="s">
        <v>359</v>
      </c>
      <c r="P56" s="279"/>
      <c r="Q56" s="293"/>
      <c r="R56" s="293"/>
      <c r="S56" s="293"/>
      <c r="W56" s="8"/>
      <c r="X56" s="33"/>
      <c r="Z56" s="278"/>
      <c r="AA56" s="33"/>
    </row>
    <row r="57" spans="1:27" ht="25.35" customHeight="1">
      <c r="A57" s="248"/>
      <c r="B57" s="248"/>
      <c r="C57" s="266" t="s">
        <v>406</v>
      </c>
      <c r="D57" s="280">
        <f>SUM(D47:D56)</f>
        <v>233504.69000000003</v>
      </c>
      <c r="E57" s="280">
        <v>233342.44999999998</v>
      </c>
      <c r="F57" s="108">
        <f>(D57-E57)/E57</f>
        <v>6.9528711985345534E-4</v>
      </c>
      <c r="G57" s="280">
        <f t="shared" ref="G57" si="3">SUM(G47:G56)</f>
        <v>37710</v>
      </c>
      <c r="H57" s="280"/>
      <c r="I57" s="251"/>
      <c r="J57" s="250"/>
      <c r="K57" s="252"/>
      <c r="L57" s="253"/>
      <c r="M57" s="257"/>
      <c r="N57" s="254"/>
      <c r="O57" s="281"/>
      <c r="R57" s="279"/>
    </row>
    <row r="58" spans="1:27" ht="23.1" customHeight="1"/>
    <row r="59" spans="1:27" ht="17.25" customHeight="1"/>
    <row r="70" spans="16:18">
      <c r="R70" s="279"/>
    </row>
    <row r="75" spans="16:18">
      <c r="P75" s="279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1DA-422F-4E68-96CB-35F0818D88E9}">
  <dimension ref="A1:AC79"/>
  <sheetViews>
    <sheetView topLeftCell="A10" zoomScale="60" zoomScaleNormal="60" workbookViewId="0">
      <selection activeCell="D47" sqref="D47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1.28515625" style="345" bestFit="1" customWidth="1"/>
    <col min="19" max="19" width="14.28515625" style="345" customWidth="1"/>
    <col min="20" max="20" width="11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2" style="345" bestFit="1" customWidth="1"/>
    <col min="25" max="25" width="14.85546875" style="345" customWidth="1"/>
    <col min="26" max="26" width="14.42578125" style="345" bestFit="1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560</v>
      </c>
      <c r="F1" s="235"/>
      <c r="G1" s="235"/>
      <c r="H1" s="235"/>
      <c r="I1" s="235"/>
    </row>
    <row r="2" spans="1:29" ht="19.5" customHeight="1">
      <c r="E2" s="235" t="s">
        <v>561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  <c r="Y5" s="33"/>
    </row>
    <row r="6" spans="1:29">
      <c r="A6" s="393"/>
      <c r="B6" s="393"/>
      <c r="C6" s="390"/>
      <c r="D6" s="237" t="s">
        <v>558</v>
      </c>
      <c r="E6" s="237" t="s">
        <v>551</v>
      </c>
      <c r="F6" s="390"/>
      <c r="G6" s="390" t="s">
        <v>558</v>
      </c>
      <c r="H6" s="390"/>
      <c r="I6" s="390"/>
      <c r="J6" s="390"/>
      <c r="K6" s="390"/>
      <c r="L6" s="390"/>
      <c r="M6" s="390"/>
      <c r="N6" s="390"/>
      <c r="O6" s="390"/>
    </row>
    <row r="7" spans="1:29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9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  <c r="Y8" s="33"/>
    </row>
    <row r="9" spans="1:29" ht="15" customHeight="1">
      <c r="A9" s="392"/>
      <c r="B9" s="392"/>
      <c r="C9" s="389" t="s">
        <v>13</v>
      </c>
      <c r="D9" s="382"/>
      <c r="E9" s="382"/>
      <c r="F9" s="389" t="s">
        <v>15</v>
      </c>
      <c r="G9" s="382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  <c r="V9" s="347"/>
      <c r="W9" s="346"/>
      <c r="Y9" s="346"/>
      <c r="Z9" s="347"/>
    </row>
    <row r="10" spans="1:29">
      <c r="A10" s="393"/>
      <c r="B10" s="393"/>
      <c r="C10" s="390"/>
      <c r="D10" s="237" t="s">
        <v>559</v>
      </c>
      <c r="E10" s="237" t="s">
        <v>553</v>
      </c>
      <c r="F10" s="390"/>
      <c r="G10" s="237" t="s">
        <v>559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  <c r="V10" s="347"/>
      <c r="W10" s="346"/>
      <c r="Y10" s="346"/>
      <c r="Z10" s="347"/>
    </row>
    <row r="11" spans="1:29">
      <c r="A11" s="393"/>
      <c r="B11" s="393"/>
      <c r="C11" s="390"/>
      <c r="D11" s="383" t="s">
        <v>14</v>
      </c>
      <c r="E11" s="237" t="s">
        <v>14</v>
      </c>
      <c r="F11" s="390"/>
      <c r="G11" s="383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347"/>
      <c r="T11" s="347"/>
      <c r="U11" s="346"/>
      <c r="V11" s="347"/>
      <c r="W11" s="346"/>
      <c r="X11" s="347"/>
      <c r="Y11" s="33"/>
      <c r="Z11" s="347"/>
    </row>
    <row r="12" spans="1:29" ht="15.6" customHeight="1" thickBot="1">
      <c r="A12" s="393"/>
      <c r="B12" s="394"/>
      <c r="C12" s="391"/>
      <c r="D12" s="384"/>
      <c r="E12" s="238" t="s">
        <v>2</v>
      </c>
      <c r="F12" s="391"/>
      <c r="G12" s="384" t="s">
        <v>17</v>
      </c>
      <c r="H12" s="263"/>
      <c r="I12" s="391"/>
      <c r="J12" s="263"/>
      <c r="K12" s="263"/>
      <c r="L12" s="263"/>
      <c r="M12" s="263"/>
      <c r="N12" s="263"/>
      <c r="O12" s="391"/>
      <c r="R12" s="347"/>
      <c r="T12" s="347"/>
      <c r="U12" s="346"/>
      <c r="V12" s="346"/>
      <c r="W12" s="346"/>
      <c r="X12" s="346"/>
      <c r="Y12" s="33"/>
      <c r="Z12" s="8"/>
    </row>
    <row r="13" spans="1:29" ht="25.35" customHeight="1">
      <c r="A13" s="349">
        <v>1</v>
      </c>
      <c r="B13" s="349">
        <v>1</v>
      </c>
      <c r="C13" s="354" t="s">
        <v>547</v>
      </c>
      <c r="D13" s="353">
        <v>76622.42</v>
      </c>
      <c r="E13" s="352">
        <v>86238.9</v>
      </c>
      <c r="F13" s="356">
        <f t="shared" ref="F13" si="0">(D13-E13)/E13</f>
        <v>-0.11150977111257213</v>
      </c>
      <c r="G13" s="353">
        <v>14504</v>
      </c>
      <c r="H13" s="352">
        <v>307</v>
      </c>
      <c r="I13" s="352">
        <f t="shared" ref="I13" si="1">G13/H13</f>
        <v>47.244299674267104</v>
      </c>
      <c r="J13" s="352">
        <v>20</v>
      </c>
      <c r="K13" s="352">
        <v>2</v>
      </c>
      <c r="L13" s="353">
        <v>162861</v>
      </c>
      <c r="M13" s="353">
        <v>30973</v>
      </c>
      <c r="N13" s="351">
        <v>44652</v>
      </c>
      <c r="O13" s="350" t="s">
        <v>113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4" t="s">
        <v>67</v>
      </c>
      <c r="C14" s="354" t="s">
        <v>550</v>
      </c>
      <c r="D14" s="353">
        <v>75890.070000000007</v>
      </c>
      <c r="E14" s="352" t="s">
        <v>30</v>
      </c>
      <c r="F14" s="352" t="s">
        <v>30</v>
      </c>
      <c r="G14" s="353">
        <v>10223</v>
      </c>
      <c r="H14" s="352">
        <v>281</v>
      </c>
      <c r="I14" s="352">
        <f t="shared" ref="I14:I22" si="2">G14/H14</f>
        <v>36.380782918149464</v>
      </c>
      <c r="J14" s="352">
        <v>17</v>
      </c>
      <c r="K14" s="352">
        <v>1</v>
      </c>
      <c r="L14" s="353">
        <v>79887</v>
      </c>
      <c r="M14" s="353">
        <v>10756</v>
      </c>
      <c r="N14" s="351">
        <v>44659</v>
      </c>
      <c r="O14" s="350" t="s">
        <v>113</v>
      </c>
      <c r="P14" s="347"/>
      <c r="Q14" s="359"/>
      <c r="R14" s="359"/>
      <c r="S14" s="359"/>
      <c r="T14" s="359"/>
      <c r="U14" s="360"/>
      <c r="V14" s="360"/>
      <c r="W14" s="346"/>
      <c r="X14" s="360"/>
      <c r="Y14" s="361"/>
      <c r="Z14" s="361"/>
      <c r="AA14" s="346"/>
    </row>
    <row r="15" spans="1:29" ht="25.35" customHeight="1">
      <c r="A15" s="349">
        <v>3</v>
      </c>
      <c r="B15" s="363" t="s">
        <v>67</v>
      </c>
      <c r="C15" s="354" t="s">
        <v>549</v>
      </c>
      <c r="D15" s="353">
        <v>46535.839999999997</v>
      </c>
      <c r="E15" s="352" t="s">
        <v>30</v>
      </c>
      <c r="F15" s="352" t="s">
        <v>30</v>
      </c>
      <c r="G15" s="353">
        <v>10926</v>
      </c>
      <c r="H15" s="352">
        <v>297</v>
      </c>
      <c r="I15" s="352">
        <f t="shared" si="2"/>
        <v>36.787878787878789</v>
      </c>
      <c r="J15" s="352">
        <v>21</v>
      </c>
      <c r="K15" s="352">
        <v>1</v>
      </c>
      <c r="L15" s="353">
        <v>46983.44</v>
      </c>
      <c r="M15" s="353">
        <v>11006</v>
      </c>
      <c r="N15" s="351">
        <v>44659</v>
      </c>
      <c r="O15" s="350" t="s">
        <v>27</v>
      </c>
      <c r="P15" s="347"/>
      <c r="Q15" s="359"/>
      <c r="R15" s="359"/>
      <c r="S15" s="335"/>
      <c r="T15" s="359"/>
      <c r="V15" s="360"/>
      <c r="W15" s="33"/>
      <c r="X15" s="8"/>
      <c r="Y15" s="361"/>
      <c r="Z15" s="360"/>
      <c r="AA15" s="361"/>
      <c r="AB15" s="346"/>
      <c r="AC15" s="346"/>
    </row>
    <row r="16" spans="1:29" ht="25.35" customHeight="1">
      <c r="A16" s="349">
        <v>4</v>
      </c>
      <c r="B16" s="349">
        <v>2</v>
      </c>
      <c r="C16" s="354" t="s">
        <v>546</v>
      </c>
      <c r="D16" s="353">
        <v>25006.39</v>
      </c>
      <c r="E16" s="352">
        <v>56857.21</v>
      </c>
      <c r="F16" s="356">
        <f>(D16-E16)/E16</f>
        <v>-0.56018963997705828</v>
      </c>
      <c r="G16" s="353">
        <v>3641</v>
      </c>
      <c r="H16" s="352">
        <v>171</v>
      </c>
      <c r="I16" s="352">
        <f t="shared" si="2"/>
        <v>21.292397660818715</v>
      </c>
      <c r="J16" s="352">
        <v>12</v>
      </c>
      <c r="K16" s="352">
        <v>2</v>
      </c>
      <c r="L16" s="353">
        <v>85785.44</v>
      </c>
      <c r="M16" s="353">
        <v>11812</v>
      </c>
      <c r="N16" s="351">
        <v>44652</v>
      </c>
      <c r="O16" s="350" t="s">
        <v>73</v>
      </c>
      <c r="P16" s="347"/>
      <c r="Q16" s="361"/>
      <c r="R16" s="385"/>
      <c r="S16" s="359"/>
      <c r="T16" s="359"/>
      <c r="U16" s="359"/>
      <c r="V16" s="360"/>
      <c r="W16" s="360"/>
      <c r="X16" s="346"/>
      <c r="Y16" s="361"/>
      <c r="Z16" s="8"/>
      <c r="AA16" s="361"/>
      <c r="AB16" s="346"/>
      <c r="AC16" s="346"/>
    </row>
    <row r="17" spans="1:29" ht="25.35" customHeight="1">
      <c r="A17" s="349">
        <v>5</v>
      </c>
      <c r="B17" s="349">
        <v>3</v>
      </c>
      <c r="C17" s="354" t="s">
        <v>522</v>
      </c>
      <c r="D17" s="353">
        <v>24219.37</v>
      </c>
      <c r="E17" s="352">
        <v>22988.07</v>
      </c>
      <c r="F17" s="356">
        <f>(D17-E17)/E17</f>
        <v>5.3562565278424824E-2</v>
      </c>
      <c r="G17" s="353">
        <v>4840</v>
      </c>
      <c r="H17" s="352">
        <v>146</v>
      </c>
      <c r="I17" s="352">
        <f t="shared" si="2"/>
        <v>33.150684931506852</v>
      </c>
      <c r="J17" s="352">
        <v>10</v>
      </c>
      <c r="K17" s="352">
        <v>5</v>
      </c>
      <c r="L17" s="353">
        <v>188144</v>
      </c>
      <c r="M17" s="353">
        <v>37510</v>
      </c>
      <c r="N17" s="351">
        <v>44631</v>
      </c>
      <c r="O17" s="350" t="s">
        <v>32</v>
      </c>
      <c r="P17" s="347"/>
      <c r="Q17" s="359"/>
      <c r="R17" s="359"/>
      <c r="S17" s="335"/>
      <c r="T17" s="347"/>
      <c r="U17" s="347"/>
      <c r="V17" s="347"/>
      <c r="W17" s="360"/>
      <c r="X17" s="346"/>
      <c r="Y17" s="361"/>
      <c r="Z17" s="8"/>
      <c r="AA17" s="361"/>
      <c r="AB17" s="346"/>
      <c r="AC17" s="346"/>
    </row>
    <row r="18" spans="1:29" ht="25.35" customHeight="1">
      <c r="A18" s="349">
        <v>6</v>
      </c>
      <c r="B18" s="349">
        <v>4</v>
      </c>
      <c r="C18" s="354" t="s">
        <v>530</v>
      </c>
      <c r="D18" s="353">
        <v>17279.84</v>
      </c>
      <c r="E18" s="352">
        <v>22311.279999999999</v>
      </c>
      <c r="F18" s="356">
        <f>(D18-E18)/E18</f>
        <v>-0.225511041948288</v>
      </c>
      <c r="G18" s="353">
        <v>3401</v>
      </c>
      <c r="H18" s="352">
        <v>135</v>
      </c>
      <c r="I18" s="352">
        <f t="shared" si="2"/>
        <v>25.192592592592593</v>
      </c>
      <c r="J18" s="352">
        <v>9</v>
      </c>
      <c r="K18" s="352">
        <v>4</v>
      </c>
      <c r="L18" s="353">
        <v>112500</v>
      </c>
      <c r="M18" s="353">
        <v>22194</v>
      </c>
      <c r="N18" s="351">
        <v>44638</v>
      </c>
      <c r="O18" s="350" t="s">
        <v>52</v>
      </c>
      <c r="P18" s="347"/>
      <c r="Q18" s="359"/>
      <c r="R18" s="359"/>
      <c r="S18" s="335"/>
      <c r="T18" s="359"/>
      <c r="V18" s="360"/>
      <c r="W18" s="360"/>
      <c r="X18" s="346"/>
      <c r="Y18" s="361"/>
      <c r="Z18" s="8"/>
      <c r="AA18" s="361"/>
      <c r="AB18" s="346"/>
      <c r="AC18" s="346"/>
    </row>
    <row r="19" spans="1:29" ht="25.35" customHeight="1">
      <c r="A19" s="349">
        <v>7</v>
      </c>
      <c r="B19" s="363" t="s">
        <v>67</v>
      </c>
      <c r="C19" s="354" t="s">
        <v>562</v>
      </c>
      <c r="D19" s="353">
        <v>16133.72</v>
      </c>
      <c r="E19" s="352" t="s">
        <v>30</v>
      </c>
      <c r="F19" s="352" t="s">
        <v>30</v>
      </c>
      <c r="G19" s="353">
        <v>2734</v>
      </c>
      <c r="H19" s="352">
        <v>148</v>
      </c>
      <c r="I19" s="352">
        <f t="shared" si="2"/>
        <v>18.472972972972972</v>
      </c>
      <c r="J19" s="352">
        <v>20</v>
      </c>
      <c r="K19" s="352">
        <v>1</v>
      </c>
      <c r="L19" s="353">
        <v>22912.11</v>
      </c>
      <c r="M19" s="353">
        <v>4234</v>
      </c>
      <c r="N19" s="351">
        <v>44659</v>
      </c>
      <c r="O19" s="350" t="s">
        <v>563</v>
      </c>
      <c r="P19" s="347"/>
      <c r="Q19" s="359"/>
      <c r="R19" s="359"/>
      <c r="S19" s="359"/>
      <c r="T19" s="359"/>
      <c r="V19" s="347"/>
      <c r="W19" s="346"/>
      <c r="X19" s="8"/>
      <c r="Y19" s="8"/>
      <c r="Z19" s="346"/>
      <c r="AA19" s="347"/>
      <c r="AC19" s="346"/>
    </row>
    <row r="20" spans="1:29" ht="25.35" customHeight="1">
      <c r="A20" s="349">
        <v>8</v>
      </c>
      <c r="B20" s="49" t="s">
        <v>40</v>
      </c>
      <c r="C20" s="354" t="s">
        <v>566</v>
      </c>
      <c r="D20" s="353">
        <v>14883.68</v>
      </c>
      <c r="E20" s="352" t="s">
        <v>30</v>
      </c>
      <c r="F20" s="352" t="s">
        <v>30</v>
      </c>
      <c r="G20" s="353">
        <v>2048</v>
      </c>
      <c r="H20" s="352">
        <v>14</v>
      </c>
      <c r="I20" s="352">
        <f t="shared" si="2"/>
        <v>146.28571428571428</v>
      </c>
      <c r="J20" s="352">
        <v>8</v>
      </c>
      <c r="K20" s="352">
        <v>0</v>
      </c>
      <c r="L20" s="353">
        <v>14883.68</v>
      </c>
      <c r="M20" s="353">
        <v>2048</v>
      </c>
      <c r="N20" s="351" t="s">
        <v>190</v>
      </c>
      <c r="O20" s="350" t="s">
        <v>34</v>
      </c>
      <c r="P20" s="347"/>
      <c r="Q20" s="359"/>
      <c r="R20" s="359"/>
      <c r="S20" s="335"/>
      <c r="T20" s="359"/>
      <c r="V20" s="360"/>
      <c r="W20" s="346"/>
      <c r="X20" s="8"/>
      <c r="Y20" s="361"/>
      <c r="Z20" s="360"/>
      <c r="AA20" s="361"/>
      <c r="AB20" s="346"/>
      <c r="AC20" s="346"/>
    </row>
    <row r="21" spans="1:29" ht="25.35" customHeight="1">
      <c r="A21" s="349">
        <v>9</v>
      </c>
      <c r="B21" s="362">
        <v>5</v>
      </c>
      <c r="C21" s="354" t="s">
        <v>515</v>
      </c>
      <c r="D21" s="353">
        <v>13656.25</v>
      </c>
      <c r="E21" s="352">
        <v>18969.12</v>
      </c>
      <c r="F21" s="356">
        <f>(D21-E21)/E21</f>
        <v>-0.28007994045058493</v>
      </c>
      <c r="G21" s="353">
        <v>2127</v>
      </c>
      <c r="H21" s="352">
        <v>78</v>
      </c>
      <c r="I21" s="352">
        <f t="shared" si="2"/>
        <v>27.26923076923077</v>
      </c>
      <c r="J21" s="352">
        <v>9</v>
      </c>
      <c r="K21" s="352">
        <v>6</v>
      </c>
      <c r="L21" s="353">
        <v>355083.45</v>
      </c>
      <c r="M21" s="353">
        <v>50502</v>
      </c>
      <c r="N21" s="351">
        <v>44624</v>
      </c>
      <c r="O21" s="350" t="s">
        <v>34</v>
      </c>
      <c r="P21" s="347"/>
      <c r="Q21" s="8"/>
      <c r="R21" s="361"/>
      <c r="S21" s="346"/>
      <c r="T21" s="346"/>
      <c r="V21" s="347"/>
      <c r="W21" s="347"/>
      <c r="X21" s="347"/>
      <c r="Y21" s="346"/>
      <c r="Z21" s="346"/>
    </row>
    <row r="22" spans="1:29" ht="25.35" customHeight="1">
      <c r="A22" s="349">
        <v>10</v>
      </c>
      <c r="B22" s="362">
        <v>6</v>
      </c>
      <c r="C22" s="354" t="s">
        <v>496</v>
      </c>
      <c r="D22" s="353">
        <v>5673.28</v>
      </c>
      <c r="E22" s="352">
        <v>9002.25</v>
      </c>
      <c r="F22" s="356">
        <f>(D22-E22)/E22</f>
        <v>-0.36979310727873588</v>
      </c>
      <c r="G22" s="353">
        <v>856</v>
      </c>
      <c r="H22" s="352">
        <v>35</v>
      </c>
      <c r="I22" s="352">
        <f t="shared" si="2"/>
        <v>24.457142857142856</v>
      </c>
      <c r="J22" s="352">
        <v>4</v>
      </c>
      <c r="K22" s="352">
        <v>8</v>
      </c>
      <c r="L22" s="353">
        <v>240689.32</v>
      </c>
      <c r="M22" s="353">
        <v>34950</v>
      </c>
      <c r="N22" s="351">
        <v>44610</v>
      </c>
      <c r="O22" s="350" t="s">
        <v>73</v>
      </c>
      <c r="P22" s="347"/>
      <c r="Q22" s="359"/>
      <c r="R22" s="359"/>
      <c r="S22" s="335"/>
      <c r="T22" s="359"/>
      <c r="V22" s="360"/>
      <c r="W22" s="33"/>
      <c r="X22" s="8"/>
      <c r="Y22" s="361"/>
      <c r="Z22" s="360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315900.86</v>
      </c>
      <c r="E23" s="348">
        <v>240668.32999999996</v>
      </c>
      <c r="F23" s="108">
        <f>(D23-E23)/E23</f>
        <v>0.31259837968709903</v>
      </c>
      <c r="G23" s="348">
        <f t="shared" ref="G23" si="3">SUM(G13:G22)</f>
        <v>55300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7</v>
      </c>
      <c r="C25" s="354" t="s">
        <v>548</v>
      </c>
      <c r="D25" s="353">
        <v>3012.67</v>
      </c>
      <c r="E25" s="352">
        <v>7704.68</v>
      </c>
      <c r="F25" s="356">
        <f>(D25-E25)/E25</f>
        <v>-0.60898181365092385</v>
      </c>
      <c r="G25" s="353">
        <v>450</v>
      </c>
      <c r="H25" s="352">
        <v>31</v>
      </c>
      <c r="I25" s="352">
        <f t="shared" ref="I25:I34" si="4">G25/H25</f>
        <v>14.516129032258064</v>
      </c>
      <c r="J25" s="352">
        <v>10</v>
      </c>
      <c r="K25" s="352">
        <v>2</v>
      </c>
      <c r="L25" s="353">
        <v>10717</v>
      </c>
      <c r="M25" s="353">
        <v>1638</v>
      </c>
      <c r="N25" s="351">
        <v>44652</v>
      </c>
      <c r="O25" s="350" t="s">
        <v>33</v>
      </c>
      <c r="P25" s="347"/>
      <c r="Q25" s="359"/>
      <c r="R25" s="359"/>
      <c r="S25" s="359"/>
      <c r="V25" s="346"/>
      <c r="W25" s="33"/>
      <c r="X25" s="346"/>
      <c r="Y25" s="347"/>
      <c r="Z25" s="8"/>
      <c r="AA25" s="346"/>
      <c r="AC25" s="346"/>
    </row>
    <row r="26" spans="1:29" ht="25.35" customHeight="1">
      <c r="A26" s="349">
        <v>12</v>
      </c>
      <c r="B26" s="349">
        <v>8</v>
      </c>
      <c r="C26" s="354" t="s">
        <v>537</v>
      </c>
      <c r="D26" s="353">
        <v>2507.8200000000002</v>
      </c>
      <c r="E26" s="352">
        <v>7515.83</v>
      </c>
      <c r="F26" s="356">
        <f>(D26-E26)/E26</f>
        <v>-0.6663282697985452</v>
      </c>
      <c r="G26" s="353">
        <v>385</v>
      </c>
      <c r="H26" s="352">
        <v>29</v>
      </c>
      <c r="I26" s="352">
        <f t="shared" si="4"/>
        <v>13.275862068965518</v>
      </c>
      <c r="J26" s="352">
        <v>5</v>
      </c>
      <c r="K26" s="352">
        <v>4</v>
      </c>
      <c r="L26" s="353">
        <v>48851.54</v>
      </c>
      <c r="M26" s="353">
        <v>7753</v>
      </c>
      <c r="N26" s="351">
        <v>44638</v>
      </c>
      <c r="O26" s="350" t="s">
        <v>27</v>
      </c>
      <c r="P26" s="347"/>
      <c r="Q26" s="359"/>
      <c r="R26" s="359"/>
      <c r="S26" s="335"/>
      <c r="T26" s="360"/>
      <c r="U26" s="360"/>
      <c r="V26" s="360"/>
      <c r="W26" s="360"/>
      <c r="X26" s="8"/>
      <c r="Y26" s="361"/>
      <c r="Z26" s="360"/>
      <c r="AA26" s="361"/>
      <c r="AB26" s="346"/>
      <c r="AC26" s="346"/>
    </row>
    <row r="27" spans="1:29" ht="25.35" customHeight="1">
      <c r="A27" s="349">
        <v>13</v>
      </c>
      <c r="B27" s="352" t="s">
        <v>30</v>
      </c>
      <c r="C27" s="354" t="s">
        <v>567</v>
      </c>
      <c r="D27" s="353">
        <v>2314.5</v>
      </c>
      <c r="E27" s="352" t="s">
        <v>30</v>
      </c>
      <c r="F27" s="352" t="s">
        <v>30</v>
      </c>
      <c r="G27" s="353">
        <v>412</v>
      </c>
      <c r="H27" s="352">
        <v>5</v>
      </c>
      <c r="I27" s="352">
        <f t="shared" si="4"/>
        <v>82.4</v>
      </c>
      <c r="J27" s="352">
        <v>5</v>
      </c>
      <c r="K27" s="352" t="s">
        <v>30</v>
      </c>
      <c r="L27" s="353">
        <v>300491.96999999997</v>
      </c>
      <c r="M27" s="353">
        <v>55591</v>
      </c>
      <c r="N27" s="351">
        <v>42692</v>
      </c>
      <c r="O27" s="350" t="s">
        <v>34</v>
      </c>
      <c r="P27" s="347"/>
      <c r="Q27" s="359"/>
      <c r="R27" s="359"/>
      <c r="S27" s="335"/>
      <c r="T27" s="359"/>
      <c r="U27" s="33"/>
      <c r="V27" s="33"/>
      <c r="W27" s="33"/>
      <c r="X27" s="8"/>
      <c r="Y27" s="361"/>
      <c r="Z27" s="360"/>
      <c r="AA27" s="361"/>
      <c r="AB27" s="346"/>
      <c r="AC27" s="346"/>
    </row>
    <row r="28" spans="1:29" ht="25.35" customHeight="1">
      <c r="A28" s="349">
        <v>14</v>
      </c>
      <c r="B28" s="352" t="s">
        <v>30</v>
      </c>
      <c r="C28" s="354" t="s">
        <v>568</v>
      </c>
      <c r="D28" s="353">
        <v>2314.5</v>
      </c>
      <c r="E28" s="352" t="s">
        <v>30</v>
      </c>
      <c r="F28" s="352" t="s">
        <v>30</v>
      </c>
      <c r="G28" s="353">
        <v>412</v>
      </c>
      <c r="H28" s="352">
        <v>5</v>
      </c>
      <c r="I28" s="352">
        <f t="shared" si="4"/>
        <v>82.4</v>
      </c>
      <c r="J28" s="352">
        <v>5</v>
      </c>
      <c r="K28" s="352" t="s">
        <v>30</v>
      </c>
      <c r="L28" s="353">
        <v>290980.46999999997</v>
      </c>
      <c r="M28" s="353">
        <v>48531</v>
      </c>
      <c r="N28" s="351">
        <v>43410</v>
      </c>
      <c r="O28" s="350" t="s">
        <v>34</v>
      </c>
      <c r="P28" s="347"/>
      <c r="Q28" s="359"/>
      <c r="R28" s="359"/>
      <c r="S28" s="335"/>
      <c r="T28" s="359"/>
      <c r="U28" s="33"/>
      <c r="V28" s="33"/>
      <c r="W28" s="33"/>
      <c r="X28" s="8"/>
      <c r="Y28" s="361"/>
      <c r="Z28" s="360"/>
      <c r="AA28" s="361"/>
      <c r="AB28" s="346"/>
      <c r="AC28" s="346"/>
    </row>
    <row r="29" spans="1:29" ht="25.35" customHeight="1">
      <c r="A29" s="349">
        <v>15</v>
      </c>
      <c r="B29" s="362">
        <v>15</v>
      </c>
      <c r="C29" s="354" t="s">
        <v>519</v>
      </c>
      <c r="D29" s="353">
        <v>2106.5500000000002</v>
      </c>
      <c r="E29" s="352">
        <v>907</v>
      </c>
      <c r="F29" s="356">
        <f>(D29-E29)/E29</f>
        <v>1.3225468577728778</v>
      </c>
      <c r="G29" s="353">
        <v>383</v>
      </c>
      <c r="H29" s="352">
        <v>9</v>
      </c>
      <c r="I29" s="352">
        <f t="shared" si="4"/>
        <v>42.555555555555557</v>
      </c>
      <c r="J29" s="352">
        <v>4</v>
      </c>
      <c r="K29" s="352">
        <v>7</v>
      </c>
      <c r="L29" s="353">
        <v>45899.55</v>
      </c>
      <c r="M29" s="353">
        <v>8441</v>
      </c>
      <c r="N29" s="351">
        <v>44617</v>
      </c>
      <c r="O29" s="350" t="s">
        <v>287</v>
      </c>
      <c r="P29" s="347"/>
      <c r="Q29" s="359"/>
      <c r="R29" s="359"/>
      <c r="S29" s="335"/>
      <c r="T29" s="359"/>
      <c r="U29" s="33"/>
      <c r="V29" s="33"/>
      <c r="W29" s="33"/>
      <c r="X29" s="8"/>
      <c r="Y29" s="361"/>
      <c r="Z29" s="360"/>
      <c r="AA29" s="361"/>
      <c r="AB29" s="346"/>
      <c r="AC29" s="346"/>
    </row>
    <row r="30" spans="1:29" ht="25.35" customHeight="1">
      <c r="A30" s="349">
        <v>16</v>
      </c>
      <c r="B30" s="362">
        <v>14</v>
      </c>
      <c r="C30" s="354" t="s">
        <v>497</v>
      </c>
      <c r="D30" s="353">
        <v>1489.6</v>
      </c>
      <c r="E30" s="352">
        <v>1077.4000000000001</v>
      </c>
      <c r="F30" s="356">
        <f>(D30-E30)/E30</f>
        <v>0.38258771115648765</v>
      </c>
      <c r="G30" s="353">
        <v>253</v>
      </c>
      <c r="H30" s="352">
        <v>16</v>
      </c>
      <c r="I30" s="352">
        <f t="shared" si="4"/>
        <v>15.8125</v>
      </c>
      <c r="J30" s="352">
        <v>6</v>
      </c>
      <c r="K30" s="352">
        <v>8</v>
      </c>
      <c r="L30" s="353">
        <v>138421.45000000001</v>
      </c>
      <c r="M30" s="353">
        <v>23204</v>
      </c>
      <c r="N30" s="351">
        <v>44610</v>
      </c>
      <c r="O30" s="350" t="s">
        <v>183</v>
      </c>
      <c r="P30" s="347"/>
      <c r="Q30" s="359"/>
      <c r="R30" s="359"/>
      <c r="S30" s="359"/>
      <c r="T30" s="359"/>
      <c r="U30" s="360"/>
      <c r="V30" s="360"/>
      <c r="W30" s="8"/>
      <c r="X30" s="346"/>
      <c r="Y30" s="360"/>
      <c r="Z30" s="361"/>
      <c r="AA30" s="361"/>
      <c r="AB30" s="346"/>
    </row>
    <row r="31" spans="1:29" ht="25.35" customHeight="1">
      <c r="A31" s="349">
        <v>17</v>
      </c>
      <c r="B31" s="362">
        <v>13</v>
      </c>
      <c r="C31" s="354" t="s">
        <v>368</v>
      </c>
      <c r="D31" s="353">
        <v>969.44</v>
      </c>
      <c r="E31" s="353">
        <v>1563.39</v>
      </c>
      <c r="F31" s="356">
        <f>(D31-E31)/E31</f>
        <v>-0.37991160235130073</v>
      </c>
      <c r="G31" s="353">
        <v>189</v>
      </c>
      <c r="H31" s="352">
        <v>7</v>
      </c>
      <c r="I31" s="352">
        <f t="shared" si="4"/>
        <v>27</v>
      </c>
      <c r="J31" s="352">
        <v>1</v>
      </c>
      <c r="K31" s="352">
        <v>20</v>
      </c>
      <c r="L31" s="353">
        <v>223751</v>
      </c>
      <c r="M31" s="353">
        <v>44397</v>
      </c>
      <c r="N31" s="351">
        <v>44526</v>
      </c>
      <c r="O31" s="350" t="s">
        <v>32</v>
      </c>
      <c r="P31" s="347"/>
      <c r="Q31" s="359"/>
      <c r="R31" s="359"/>
      <c r="S31" s="335"/>
      <c r="T31" s="359"/>
      <c r="U31" s="33"/>
      <c r="V31" s="33"/>
      <c r="W31" s="33"/>
      <c r="X31" s="8"/>
      <c r="Y31" s="361"/>
      <c r="Z31" s="360"/>
      <c r="AA31" s="361"/>
      <c r="AB31" s="346"/>
      <c r="AC31" s="346"/>
    </row>
    <row r="32" spans="1:29" ht="25.35" customHeight="1">
      <c r="A32" s="349">
        <v>18</v>
      </c>
      <c r="B32" s="51" t="s">
        <v>40</v>
      </c>
      <c r="C32" s="354" t="s">
        <v>565</v>
      </c>
      <c r="D32" s="353">
        <v>409.34</v>
      </c>
      <c r="E32" s="352" t="s">
        <v>30</v>
      </c>
      <c r="F32" s="352" t="s">
        <v>30</v>
      </c>
      <c r="G32" s="353">
        <v>59</v>
      </c>
      <c r="H32" s="352">
        <v>2</v>
      </c>
      <c r="I32" s="352">
        <f t="shared" si="4"/>
        <v>29.5</v>
      </c>
      <c r="J32" s="352">
        <v>2</v>
      </c>
      <c r="K32" s="352">
        <v>0</v>
      </c>
      <c r="L32" s="353">
        <v>409</v>
      </c>
      <c r="M32" s="353">
        <v>59</v>
      </c>
      <c r="N32" s="351" t="s">
        <v>190</v>
      </c>
      <c r="O32" s="350" t="s">
        <v>52</v>
      </c>
      <c r="P32" s="347"/>
      <c r="Q32" s="359"/>
      <c r="R32" s="359"/>
      <c r="S32" s="335"/>
      <c r="T32" s="359"/>
      <c r="V32" s="360"/>
      <c r="W32" s="360"/>
      <c r="X32" s="361"/>
      <c r="Y32" s="360"/>
      <c r="Z32" s="8"/>
      <c r="AA32" s="361"/>
      <c r="AB32" s="346"/>
      <c r="AC32" s="346"/>
    </row>
    <row r="33" spans="1:29" ht="25.35" customHeight="1">
      <c r="A33" s="349">
        <v>19</v>
      </c>
      <c r="B33" s="362">
        <v>17</v>
      </c>
      <c r="C33" s="354" t="s">
        <v>429</v>
      </c>
      <c r="D33" s="353">
        <v>324.54000000000002</v>
      </c>
      <c r="E33" s="352">
        <v>683.56999999999994</v>
      </c>
      <c r="F33" s="356">
        <f>(D33-E33)/E33</f>
        <v>-0.52522784791608756</v>
      </c>
      <c r="G33" s="353">
        <v>46</v>
      </c>
      <c r="H33" s="352">
        <v>3</v>
      </c>
      <c r="I33" s="352">
        <f t="shared" si="4"/>
        <v>15.333333333333334</v>
      </c>
      <c r="J33" s="352">
        <v>1</v>
      </c>
      <c r="K33" s="352">
        <v>15</v>
      </c>
      <c r="L33" s="353">
        <v>623560.22</v>
      </c>
      <c r="M33" s="353">
        <v>87883</v>
      </c>
      <c r="N33" s="351">
        <v>44561</v>
      </c>
      <c r="O33" s="350" t="s">
        <v>430</v>
      </c>
      <c r="P33" s="347"/>
      <c r="Q33" s="359"/>
      <c r="R33" s="359"/>
      <c r="S33" s="335"/>
      <c r="T33" s="359"/>
      <c r="U33" s="33"/>
      <c r="V33" s="33"/>
      <c r="W33" s="33"/>
      <c r="X33" s="8"/>
      <c r="Y33" s="361"/>
      <c r="Z33" s="360"/>
      <c r="AA33" s="361"/>
      <c r="AB33" s="346"/>
      <c r="AC33" s="346"/>
    </row>
    <row r="34" spans="1:29" ht="25.35" customHeight="1">
      <c r="A34" s="349">
        <v>20</v>
      </c>
      <c r="B34" s="362">
        <v>12</v>
      </c>
      <c r="C34" s="354" t="s">
        <v>545</v>
      </c>
      <c r="D34" s="353">
        <v>285.69</v>
      </c>
      <c r="E34" s="352">
        <v>1826.6</v>
      </c>
      <c r="F34" s="356">
        <f>(D34-E34)/E34</f>
        <v>-0.84359465673929701</v>
      </c>
      <c r="G34" s="353">
        <v>46</v>
      </c>
      <c r="H34" s="352">
        <v>7</v>
      </c>
      <c r="I34" s="352">
        <f t="shared" si="4"/>
        <v>6.5714285714285712</v>
      </c>
      <c r="J34" s="352">
        <v>2</v>
      </c>
      <c r="K34" s="352">
        <v>3</v>
      </c>
      <c r="L34" s="353">
        <v>10325.67</v>
      </c>
      <c r="M34" s="353">
        <v>1645</v>
      </c>
      <c r="N34" s="351">
        <v>44645</v>
      </c>
      <c r="O34" s="350" t="s">
        <v>27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331635.50999999995</v>
      </c>
      <c r="E35" s="348">
        <v>250679.96</v>
      </c>
      <c r="F35" s="108">
        <f>(D35-E35)/E35</f>
        <v>0.32294384441420831</v>
      </c>
      <c r="G35" s="348">
        <f t="shared" ref="G35" si="5">SUM(G23:G34)</f>
        <v>57935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2">
        <v>24</v>
      </c>
      <c r="C37" s="354" t="s">
        <v>502</v>
      </c>
      <c r="D37" s="353">
        <v>256.89999999999998</v>
      </c>
      <c r="E37" s="352">
        <v>153.9</v>
      </c>
      <c r="F37" s="356">
        <f>(D37-E37)/E37</f>
        <v>0.66926575698505497</v>
      </c>
      <c r="G37" s="353">
        <v>96</v>
      </c>
      <c r="H37" s="352">
        <v>5</v>
      </c>
      <c r="I37" s="352">
        <f>G37/H37</f>
        <v>19.2</v>
      </c>
      <c r="J37" s="352">
        <v>1</v>
      </c>
      <c r="K37" s="352">
        <v>8</v>
      </c>
      <c r="L37" s="353">
        <v>61557.04</v>
      </c>
      <c r="M37" s="353">
        <v>12783</v>
      </c>
      <c r="N37" s="351">
        <v>44610</v>
      </c>
      <c r="O37" s="350" t="s">
        <v>43</v>
      </c>
      <c r="P37" s="347"/>
      <c r="Q37" s="359"/>
      <c r="R37" s="359"/>
      <c r="S37" s="359"/>
      <c r="T37" s="359"/>
      <c r="U37" s="360"/>
      <c r="V37" s="360"/>
      <c r="W37" s="360"/>
      <c r="X37" s="361"/>
      <c r="Y37" s="361"/>
      <c r="Z37" s="8"/>
      <c r="AA37" s="346"/>
      <c r="AB37" s="346"/>
    </row>
    <row r="38" spans="1:29" ht="25.35" customHeight="1">
      <c r="A38" s="349">
        <v>22</v>
      </c>
      <c r="B38" s="120">
        <v>25</v>
      </c>
      <c r="C38" s="354" t="s">
        <v>350</v>
      </c>
      <c r="D38" s="353">
        <v>225</v>
      </c>
      <c r="E38" s="352">
        <v>100</v>
      </c>
      <c r="F38" s="356">
        <f>(D38-E38)/E38</f>
        <v>1.25</v>
      </c>
      <c r="G38" s="353">
        <v>63</v>
      </c>
      <c r="H38" s="352">
        <v>2</v>
      </c>
      <c r="I38" s="352">
        <f>G38/H38</f>
        <v>31.5</v>
      </c>
      <c r="J38" s="352">
        <v>2</v>
      </c>
      <c r="K38" s="352" t="s">
        <v>30</v>
      </c>
      <c r="L38" s="353">
        <v>17857</v>
      </c>
      <c r="M38" s="353">
        <v>4105</v>
      </c>
      <c r="N38" s="351">
        <v>44512</v>
      </c>
      <c r="O38" s="350" t="s">
        <v>33</v>
      </c>
      <c r="P38" s="347"/>
      <c r="Q38" s="359"/>
      <c r="R38" s="359"/>
      <c r="S38" s="335"/>
      <c r="T38" s="359"/>
      <c r="V38" s="360"/>
      <c r="W38" s="360"/>
      <c r="X38" s="361"/>
      <c r="Y38" s="361"/>
      <c r="Z38" s="360"/>
      <c r="AA38" s="8"/>
      <c r="AB38" s="346"/>
      <c r="AC38" s="346"/>
    </row>
    <row r="39" spans="1:29" ht="25.35" customHeight="1">
      <c r="A39" s="349">
        <v>23</v>
      </c>
      <c r="B39" s="349">
        <v>20</v>
      </c>
      <c r="C39" s="354" t="s">
        <v>491</v>
      </c>
      <c r="D39" s="353">
        <v>184</v>
      </c>
      <c r="E39" s="352">
        <v>257</v>
      </c>
      <c r="F39" s="356">
        <f>(D39-E39)/E39</f>
        <v>-0.28404669260700388</v>
      </c>
      <c r="G39" s="353">
        <v>28</v>
      </c>
      <c r="H39" s="352" t="s">
        <v>30</v>
      </c>
      <c r="I39" s="352" t="s">
        <v>30</v>
      </c>
      <c r="J39" s="352">
        <v>2</v>
      </c>
      <c r="K39" s="352">
        <v>9</v>
      </c>
      <c r="L39" s="353">
        <v>16607</v>
      </c>
      <c r="M39" s="353">
        <v>2698</v>
      </c>
      <c r="N39" s="351">
        <v>44603</v>
      </c>
      <c r="O39" s="350" t="s">
        <v>31</v>
      </c>
      <c r="P39" s="347"/>
      <c r="Q39" s="359"/>
      <c r="R39" s="359"/>
      <c r="S39" s="347"/>
      <c r="T39" s="347"/>
      <c r="U39" s="347"/>
      <c r="V39" s="360"/>
      <c r="W39" s="33"/>
      <c r="X39" s="8"/>
      <c r="Y39" s="361"/>
      <c r="Z39" s="360"/>
      <c r="AA39" s="361"/>
      <c r="AB39" s="346"/>
      <c r="AC39" s="346"/>
    </row>
    <row r="40" spans="1:29" ht="25.35" customHeight="1">
      <c r="A40" s="349">
        <v>24</v>
      </c>
      <c r="B40" s="355" t="s">
        <v>30</v>
      </c>
      <c r="C40" s="354" t="s">
        <v>564</v>
      </c>
      <c r="D40" s="353">
        <v>165</v>
      </c>
      <c r="E40" s="352" t="s">
        <v>30</v>
      </c>
      <c r="F40" s="352" t="s">
        <v>30</v>
      </c>
      <c r="G40" s="353">
        <v>27</v>
      </c>
      <c r="H40" s="352">
        <v>6</v>
      </c>
      <c r="I40" s="352">
        <f>G40/H40</f>
        <v>4.5</v>
      </c>
      <c r="J40" s="352">
        <v>2</v>
      </c>
      <c r="K40" s="352" t="s">
        <v>30</v>
      </c>
      <c r="L40" s="353">
        <v>173</v>
      </c>
      <c r="M40" s="353">
        <v>29</v>
      </c>
      <c r="N40" s="351">
        <v>44652</v>
      </c>
      <c r="O40" s="350" t="s">
        <v>361</v>
      </c>
      <c r="P40" s="347"/>
      <c r="Q40" s="359"/>
      <c r="R40" s="359"/>
      <c r="S40" s="347"/>
      <c r="T40" s="347"/>
      <c r="U40" s="347"/>
      <c r="V40" s="360"/>
      <c r="W40" s="346"/>
      <c r="X40" s="8"/>
      <c r="Y40" s="361"/>
      <c r="Z40" s="360"/>
      <c r="AA40" s="361"/>
      <c r="AB40" s="346"/>
      <c r="AC40" s="346"/>
    </row>
    <row r="41" spans="1:29" ht="25.35" customHeight="1">
      <c r="A41" s="349">
        <v>25</v>
      </c>
      <c r="B41" s="349">
        <v>9</v>
      </c>
      <c r="C41" s="354" t="s">
        <v>544</v>
      </c>
      <c r="D41" s="353">
        <v>159.44</v>
      </c>
      <c r="E41" s="352">
        <v>5084.1899999999996</v>
      </c>
      <c r="F41" s="356">
        <f>(D41-E41)/E41</f>
        <v>-0.96864003902293194</v>
      </c>
      <c r="G41" s="353">
        <v>35</v>
      </c>
      <c r="H41" s="352">
        <v>10</v>
      </c>
      <c r="I41" s="352">
        <f>G41/H41</f>
        <v>3.5</v>
      </c>
      <c r="J41" s="352">
        <v>3</v>
      </c>
      <c r="K41" s="352">
        <v>3</v>
      </c>
      <c r="L41" s="353">
        <v>16412.02</v>
      </c>
      <c r="M41" s="353">
        <v>3369</v>
      </c>
      <c r="N41" s="351">
        <v>44645</v>
      </c>
      <c r="O41" s="350" t="s">
        <v>27</v>
      </c>
      <c r="P41" s="347"/>
      <c r="Q41" s="359"/>
      <c r="R41" s="359"/>
      <c r="S41" s="359"/>
      <c r="T41" s="359"/>
      <c r="U41" s="360"/>
      <c r="V41" s="360"/>
      <c r="W41" s="360"/>
      <c r="X41" s="361"/>
      <c r="Y41" s="8"/>
      <c r="Z41" s="361"/>
      <c r="AA41" s="346"/>
      <c r="AB41" s="346"/>
    </row>
    <row r="42" spans="1:29" ht="25.35" customHeight="1">
      <c r="A42" s="349">
        <v>26</v>
      </c>
      <c r="B42" s="120">
        <v>26</v>
      </c>
      <c r="C42" s="354" t="s">
        <v>540</v>
      </c>
      <c r="D42" s="353">
        <v>127.5</v>
      </c>
      <c r="E42" s="352">
        <v>71.5</v>
      </c>
      <c r="F42" s="356">
        <f>(D42-E42)/E42</f>
        <v>0.78321678321678323</v>
      </c>
      <c r="G42" s="353">
        <v>51</v>
      </c>
      <c r="H42" s="352">
        <v>2</v>
      </c>
      <c r="I42" s="352">
        <f>G42/H42</f>
        <v>25.5</v>
      </c>
      <c r="J42" s="352">
        <v>1</v>
      </c>
      <c r="K42" s="352">
        <v>6</v>
      </c>
      <c r="L42" s="353">
        <v>1300</v>
      </c>
      <c r="M42" s="353">
        <v>242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U42" s="360"/>
      <c r="V42" s="360"/>
      <c r="W42" s="360"/>
      <c r="X42" s="346"/>
      <c r="Y42" s="360"/>
      <c r="Z42" s="8"/>
      <c r="AA42" s="361"/>
      <c r="AB42" s="346"/>
    </row>
    <row r="43" spans="1:29" ht="25.35" customHeight="1">
      <c r="A43" s="349">
        <v>27</v>
      </c>
      <c r="B43" s="355" t="s">
        <v>30</v>
      </c>
      <c r="C43" s="354" t="s">
        <v>447</v>
      </c>
      <c r="D43" s="353">
        <v>88</v>
      </c>
      <c r="E43" s="352" t="s">
        <v>30</v>
      </c>
      <c r="F43" s="352" t="s">
        <v>30</v>
      </c>
      <c r="G43" s="353">
        <v>23</v>
      </c>
      <c r="H43" s="352" t="s">
        <v>30</v>
      </c>
      <c r="I43" s="352" t="s">
        <v>30</v>
      </c>
      <c r="J43" s="352">
        <v>1</v>
      </c>
      <c r="K43" s="352" t="s">
        <v>30</v>
      </c>
      <c r="L43" s="353">
        <v>51857</v>
      </c>
      <c r="M43" s="353">
        <v>9185</v>
      </c>
      <c r="N43" s="351">
        <v>44575</v>
      </c>
      <c r="O43" s="350" t="s">
        <v>31</v>
      </c>
      <c r="P43" s="347"/>
      <c r="Q43" s="359"/>
      <c r="R43" s="359"/>
      <c r="S43" s="359"/>
      <c r="T43" s="359"/>
      <c r="U43" s="359"/>
      <c r="V43" s="360"/>
      <c r="W43" s="360"/>
      <c r="X43" s="361"/>
      <c r="Z43" s="346"/>
      <c r="AA43" s="361"/>
    </row>
    <row r="44" spans="1:29" ht="25.35" customHeight="1">
      <c r="A44" s="349">
        <v>28</v>
      </c>
      <c r="B44" s="362">
        <v>30</v>
      </c>
      <c r="C44" s="354" t="s">
        <v>510</v>
      </c>
      <c r="D44" s="353">
        <v>67.5</v>
      </c>
      <c r="E44" s="352">
        <v>15</v>
      </c>
      <c r="F44" s="356">
        <f>(D44-E44)/E44</f>
        <v>3.5</v>
      </c>
      <c r="G44" s="353">
        <v>20</v>
      </c>
      <c r="H44" s="352">
        <v>2</v>
      </c>
      <c r="I44" s="352">
        <f>G44/H44</f>
        <v>10</v>
      </c>
      <c r="J44" s="352">
        <v>2</v>
      </c>
      <c r="K44" s="352">
        <v>7</v>
      </c>
      <c r="L44" s="353">
        <v>9421</v>
      </c>
      <c r="M44" s="353">
        <v>1698</v>
      </c>
      <c r="N44" s="351">
        <v>44617</v>
      </c>
      <c r="O44" s="350" t="s">
        <v>52</v>
      </c>
      <c r="P44" s="347"/>
      <c r="Q44" s="359"/>
      <c r="R44" s="359"/>
      <c r="S44" s="359"/>
      <c r="T44" s="359"/>
      <c r="U44" s="360"/>
      <c r="V44" s="360"/>
      <c r="W44" s="360"/>
      <c r="X44" s="361"/>
      <c r="Y44" s="346"/>
      <c r="Z44" s="361"/>
      <c r="AA44" s="8"/>
      <c r="AB44" s="346"/>
    </row>
    <row r="45" spans="1:29" ht="25.35" customHeight="1">
      <c r="A45" s="349">
        <v>29</v>
      </c>
      <c r="B45" s="355" t="s">
        <v>30</v>
      </c>
      <c r="C45" s="354" t="s">
        <v>286</v>
      </c>
      <c r="D45" s="353">
        <v>66</v>
      </c>
      <c r="E45" s="352" t="s">
        <v>30</v>
      </c>
      <c r="F45" s="352" t="s">
        <v>30</v>
      </c>
      <c r="G45" s="353">
        <v>10</v>
      </c>
      <c r="H45" s="352">
        <v>1</v>
      </c>
      <c r="I45" s="352">
        <f>G45/H45</f>
        <v>10</v>
      </c>
      <c r="J45" s="352">
        <v>1</v>
      </c>
      <c r="K45" s="352" t="s">
        <v>30</v>
      </c>
      <c r="L45" s="353">
        <v>167557</v>
      </c>
      <c r="M45" s="353">
        <v>29626</v>
      </c>
      <c r="N45" s="351">
        <v>44456</v>
      </c>
      <c r="O45" s="350" t="s">
        <v>287</v>
      </c>
      <c r="P45" s="347"/>
      <c r="Q45" s="359"/>
      <c r="R45" s="359"/>
      <c r="S45" s="359"/>
      <c r="T45" s="359"/>
      <c r="U45" s="360"/>
      <c r="V45" s="360"/>
      <c r="W45" s="360"/>
      <c r="X45" s="8"/>
      <c r="Y45" s="361"/>
      <c r="Z45" s="361"/>
      <c r="AA45" s="346"/>
      <c r="AB45" s="346"/>
    </row>
    <row r="46" spans="1:29" ht="25.35" customHeight="1">
      <c r="A46" s="349">
        <v>30</v>
      </c>
      <c r="B46" s="120">
        <v>28</v>
      </c>
      <c r="C46" s="354" t="s">
        <v>539</v>
      </c>
      <c r="D46" s="353">
        <v>21</v>
      </c>
      <c r="E46" s="352">
        <v>43</v>
      </c>
      <c r="F46" s="356">
        <f>(D46-E46)/E46</f>
        <v>-0.51162790697674421</v>
      </c>
      <c r="G46" s="353">
        <v>4</v>
      </c>
      <c r="H46" s="352">
        <v>1</v>
      </c>
      <c r="I46" s="352">
        <f>G46/H46</f>
        <v>4</v>
      </c>
      <c r="J46" s="352">
        <v>1</v>
      </c>
      <c r="K46" s="352">
        <v>4</v>
      </c>
      <c r="L46" s="353">
        <v>291</v>
      </c>
      <c r="M46" s="353">
        <v>56</v>
      </c>
      <c r="N46" s="351">
        <v>44638</v>
      </c>
      <c r="O46" s="350" t="s">
        <v>361</v>
      </c>
      <c r="P46" s="347"/>
      <c r="Q46" s="359"/>
      <c r="R46" s="359"/>
      <c r="S46" s="359"/>
      <c r="T46" s="359"/>
      <c r="U46" s="359"/>
      <c r="V46" s="359"/>
      <c r="W46" s="360"/>
      <c r="X46" s="361"/>
      <c r="Y46" s="361"/>
      <c r="Z46" s="346"/>
      <c r="AA46" s="8"/>
      <c r="AB46" s="346"/>
    </row>
    <row r="47" spans="1:29" ht="25.35" customHeight="1">
      <c r="A47" s="248"/>
      <c r="B47" s="248"/>
      <c r="C47" s="266" t="s">
        <v>116</v>
      </c>
      <c r="D47" s="348">
        <f>SUM(D35:D46)</f>
        <v>332995.84999999998</v>
      </c>
      <c r="E47" s="348">
        <v>251844.44</v>
      </c>
      <c r="F47" s="108">
        <f>(D47-E47)/E47</f>
        <v>0.32222831681334707</v>
      </c>
      <c r="G47" s="348">
        <f t="shared" ref="G47" si="6">SUM(G35:G46)</f>
        <v>58292</v>
      </c>
      <c r="H47" s="348"/>
      <c r="I47" s="251"/>
      <c r="J47" s="250"/>
      <c r="K47" s="252"/>
      <c r="L47" s="253"/>
      <c r="M47" s="257"/>
      <c r="N47" s="254"/>
      <c r="O47" s="281"/>
      <c r="R47" s="347"/>
    </row>
    <row r="48" spans="1:29" ht="23.1" customHeight="1">
      <c r="W48" s="33"/>
    </row>
    <row r="49" spans="18:18" ht="17.25" customHeight="1"/>
    <row r="60" spans="18:18">
      <c r="R60" s="347"/>
    </row>
    <row r="65" spans="16:23">
      <c r="P65" s="347"/>
    </row>
    <row r="69" spans="16:23" ht="12" customHeight="1"/>
    <row r="79" spans="16:23">
      <c r="U79" s="347"/>
      <c r="V79" s="347"/>
      <c r="W79" s="347"/>
    </row>
  </sheetData>
  <sortState xmlns:xlrd2="http://schemas.microsoft.com/office/spreadsheetml/2017/richdata2" ref="B14:O46">
    <sortCondition descending="1" ref="D14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2" style="277" bestFit="1" customWidth="1"/>
    <col min="26" max="26" width="10.85546875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384</v>
      </c>
      <c r="F1" s="235"/>
      <c r="G1" s="235"/>
      <c r="H1" s="235"/>
      <c r="I1" s="235"/>
    </row>
    <row r="2" spans="1:28" ht="19.5" customHeight="1">
      <c r="E2" s="235" t="s">
        <v>385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8" ht="19.5">
      <c r="A6" s="393"/>
      <c r="B6" s="393"/>
      <c r="C6" s="390"/>
      <c r="D6" s="237" t="s">
        <v>382</v>
      </c>
      <c r="E6" s="237" t="s">
        <v>378</v>
      </c>
      <c r="F6" s="390"/>
      <c r="G6" s="390" t="s">
        <v>382</v>
      </c>
      <c r="H6" s="390"/>
      <c r="I6" s="390"/>
      <c r="J6" s="390"/>
      <c r="K6" s="390"/>
      <c r="L6" s="390"/>
      <c r="M6" s="390"/>
      <c r="N6" s="390"/>
      <c r="O6" s="390"/>
    </row>
    <row r="7" spans="1:28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8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</row>
    <row r="9" spans="1:28" ht="15" customHeight="1">
      <c r="A9" s="392"/>
      <c r="B9" s="392"/>
      <c r="C9" s="389" t="s">
        <v>13</v>
      </c>
      <c r="D9" s="303"/>
      <c r="E9" s="303"/>
      <c r="F9" s="389" t="s">
        <v>15</v>
      </c>
      <c r="G9" s="303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</row>
    <row r="10" spans="1:28" ht="19.5">
      <c r="A10" s="393"/>
      <c r="B10" s="393"/>
      <c r="C10" s="390"/>
      <c r="D10" s="304" t="s">
        <v>383</v>
      </c>
      <c r="E10" s="304" t="s">
        <v>379</v>
      </c>
      <c r="F10" s="390"/>
      <c r="G10" s="304" t="s">
        <v>383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</row>
    <row r="11" spans="1:28">
      <c r="A11" s="393"/>
      <c r="B11" s="393"/>
      <c r="C11" s="390"/>
      <c r="D11" s="304" t="s">
        <v>14</v>
      </c>
      <c r="E11" s="237" t="s">
        <v>14</v>
      </c>
      <c r="F11" s="390"/>
      <c r="G11" s="304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279"/>
      <c r="T11" s="279"/>
      <c r="U11" s="278"/>
    </row>
    <row r="12" spans="1:28" ht="15.6" customHeight="1" thickBot="1">
      <c r="A12" s="393"/>
      <c r="B12" s="394"/>
      <c r="C12" s="391"/>
      <c r="D12" s="305"/>
      <c r="E12" s="238" t="s">
        <v>2</v>
      </c>
      <c r="F12" s="391"/>
      <c r="G12" s="305" t="s">
        <v>17</v>
      </c>
      <c r="H12" s="263"/>
      <c r="I12" s="391"/>
      <c r="J12" s="263"/>
      <c r="K12" s="263"/>
      <c r="L12" s="263"/>
      <c r="M12" s="263"/>
      <c r="N12" s="263"/>
      <c r="O12" s="391"/>
      <c r="R12" s="279"/>
      <c r="T12" s="279"/>
      <c r="U12" s="278"/>
      <c r="V12" s="278"/>
      <c r="W12" s="33"/>
      <c r="X12" s="278"/>
      <c r="Y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123112.14</v>
      </c>
      <c r="E13" s="286">
        <v>198023.17</v>
      </c>
      <c r="F13" s="291">
        <f>(D13-E13)/E13</f>
        <v>-0.37829426728195498</v>
      </c>
      <c r="G13" s="287">
        <v>17218</v>
      </c>
      <c r="H13" s="286">
        <v>352</v>
      </c>
      <c r="I13" s="286">
        <f t="shared" ref="I13:I18" si="0">G13/H13</f>
        <v>48.914772727272727</v>
      </c>
      <c r="J13" s="286">
        <v>18</v>
      </c>
      <c r="K13" s="286">
        <v>2</v>
      </c>
      <c r="L13" s="287">
        <v>346406</v>
      </c>
      <c r="M13" s="287">
        <v>48581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26820.54</v>
      </c>
      <c r="E14" s="286">
        <v>55561.56</v>
      </c>
      <c r="F14" s="291">
        <f>(D14-E14)/E14</f>
        <v>-0.51728245211257562</v>
      </c>
      <c r="G14" s="287">
        <v>5306</v>
      </c>
      <c r="H14" s="286">
        <v>256</v>
      </c>
      <c r="I14" s="286">
        <f t="shared" si="0"/>
        <v>20.7265625</v>
      </c>
      <c r="J14" s="286">
        <v>18</v>
      </c>
      <c r="K14" s="286">
        <v>2</v>
      </c>
      <c r="L14" s="287">
        <v>82859</v>
      </c>
      <c r="M14" s="287">
        <v>16486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8"/>
      <c r="AA14" s="278"/>
    </row>
    <row r="15" spans="1:28" ht="25.35" customHeight="1">
      <c r="A15" s="282">
        <v>3</v>
      </c>
      <c r="B15" s="282" t="s">
        <v>67</v>
      </c>
      <c r="C15" s="288" t="s">
        <v>386</v>
      </c>
      <c r="D15" s="287">
        <v>16208.16</v>
      </c>
      <c r="E15" s="286" t="s">
        <v>30</v>
      </c>
      <c r="F15" s="286" t="s">
        <v>30</v>
      </c>
      <c r="G15" s="287">
        <v>2473</v>
      </c>
      <c r="H15" s="286">
        <v>196</v>
      </c>
      <c r="I15" s="286">
        <f t="shared" si="0"/>
        <v>12.61734693877551</v>
      </c>
      <c r="J15" s="286">
        <v>15</v>
      </c>
      <c r="K15" s="286">
        <v>1</v>
      </c>
      <c r="L15" s="287">
        <v>17175.7</v>
      </c>
      <c r="M15" s="287">
        <v>2633</v>
      </c>
      <c r="N15" s="284">
        <v>44533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377</v>
      </c>
      <c r="D16" s="287">
        <v>11125.42</v>
      </c>
      <c r="E16" s="286" t="s">
        <v>30</v>
      </c>
      <c r="F16" s="286" t="s">
        <v>30</v>
      </c>
      <c r="G16" s="287">
        <v>1737</v>
      </c>
      <c r="H16" s="286">
        <v>122</v>
      </c>
      <c r="I16" s="286">
        <f t="shared" si="0"/>
        <v>14.237704918032787</v>
      </c>
      <c r="J16" s="286">
        <v>10</v>
      </c>
      <c r="K16" s="286">
        <v>1</v>
      </c>
      <c r="L16" s="287">
        <v>11512.77</v>
      </c>
      <c r="M16" s="287">
        <v>1800</v>
      </c>
      <c r="N16" s="284">
        <v>44533</v>
      </c>
      <c r="O16" s="283" t="s">
        <v>27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387</v>
      </c>
      <c r="D17" s="287">
        <v>8622.5499999999993</v>
      </c>
      <c r="E17" s="286" t="s">
        <v>30</v>
      </c>
      <c r="F17" s="286" t="s">
        <v>30</v>
      </c>
      <c r="G17" s="287">
        <v>1853</v>
      </c>
      <c r="H17" s="286">
        <v>171</v>
      </c>
      <c r="I17" s="286">
        <f t="shared" si="0"/>
        <v>10.836257309941521</v>
      </c>
      <c r="J17" s="286">
        <v>17</v>
      </c>
      <c r="K17" s="286">
        <v>1</v>
      </c>
      <c r="L17" s="287">
        <v>8622.5499999999993</v>
      </c>
      <c r="M17" s="287">
        <v>1853</v>
      </c>
      <c r="N17" s="284">
        <v>44533</v>
      </c>
      <c r="O17" s="283" t="s">
        <v>27</v>
      </c>
      <c r="P17" s="279"/>
      <c r="Q17" s="293"/>
      <c r="R17" s="293"/>
      <c r="S17" s="293"/>
      <c r="T17" s="293"/>
      <c r="U17" s="294"/>
      <c r="V17" s="294"/>
      <c r="W17" s="295"/>
      <c r="X17" s="278"/>
      <c r="Y17" s="294"/>
      <c r="Z17" s="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357</v>
      </c>
      <c r="D18" s="287">
        <v>6952.73</v>
      </c>
      <c r="E18" s="286">
        <v>17523.64</v>
      </c>
      <c r="F18" s="291">
        <f>(D18-E18)/E18</f>
        <v>-0.6032371128372872</v>
      </c>
      <c r="G18" s="287">
        <v>1188</v>
      </c>
      <c r="H18" s="286">
        <v>87</v>
      </c>
      <c r="I18" s="286">
        <f t="shared" si="0"/>
        <v>13.655172413793103</v>
      </c>
      <c r="J18" s="286">
        <v>8</v>
      </c>
      <c r="K18" s="286">
        <v>3</v>
      </c>
      <c r="L18" s="287">
        <v>69945.289999999994</v>
      </c>
      <c r="M18" s="287">
        <v>10777</v>
      </c>
      <c r="N18" s="284">
        <v>44519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388</v>
      </c>
      <c r="D19" s="287">
        <v>5727</v>
      </c>
      <c r="E19" s="286" t="s">
        <v>30</v>
      </c>
      <c r="F19" s="286" t="s">
        <v>30</v>
      </c>
      <c r="G19" s="287">
        <v>1282</v>
      </c>
      <c r="H19" s="286" t="s">
        <v>30</v>
      </c>
      <c r="I19" s="286" t="s">
        <v>30</v>
      </c>
      <c r="J19" s="286">
        <v>18</v>
      </c>
      <c r="K19" s="286">
        <v>1</v>
      </c>
      <c r="L19" s="287">
        <v>5727</v>
      </c>
      <c r="M19" s="287">
        <v>1282</v>
      </c>
      <c r="N19" s="284">
        <v>44533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78"/>
      <c r="Y19" s="294"/>
      <c r="Z19" s="8"/>
      <c r="AA19" s="295"/>
      <c r="AB19" s="278"/>
    </row>
    <row r="20" spans="1:28" ht="25.35" customHeight="1">
      <c r="A20" s="282">
        <v>8</v>
      </c>
      <c r="B20" s="282">
        <v>5</v>
      </c>
      <c r="C20" s="288" t="s">
        <v>351</v>
      </c>
      <c r="D20" s="287">
        <v>5495</v>
      </c>
      <c r="E20" s="286">
        <v>10943</v>
      </c>
      <c r="F20" s="291">
        <f>(D20-E20)/E20</f>
        <v>-0.49785250845289225</v>
      </c>
      <c r="G20" s="287">
        <v>1037</v>
      </c>
      <c r="H20" s="286" t="s">
        <v>30</v>
      </c>
      <c r="I20" s="286" t="s">
        <v>30</v>
      </c>
      <c r="J20" s="286">
        <v>9</v>
      </c>
      <c r="K20" s="286">
        <v>4</v>
      </c>
      <c r="L20" s="287">
        <v>67625</v>
      </c>
      <c r="M20" s="287">
        <v>13261</v>
      </c>
      <c r="N20" s="284">
        <v>44512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5"/>
      <c r="X20" s="278"/>
      <c r="Y20" s="294"/>
      <c r="Z20" s="8"/>
      <c r="AA20" s="295"/>
      <c r="AB20" s="278"/>
    </row>
    <row r="21" spans="1:28" ht="25.35" customHeight="1">
      <c r="A21" s="282">
        <v>9</v>
      </c>
      <c r="B21" s="282" t="s">
        <v>67</v>
      </c>
      <c r="C21" s="288" t="s">
        <v>389</v>
      </c>
      <c r="D21" s="287">
        <v>5216.5300000000007</v>
      </c>
      <c r="E21" s="286" t="s">
        <v>30</v>
      </c>
      <c r="F21" s="286" t="s">
        <v>30</v>
      </c>
      <c r="G21" s="287">
        <v>917</v>
      </c>
      <c r="H21" s="286">
        <v>87</v>
      </c>
      <c r="I21" s="286">
        <f>G21/H21</f>
        <v>10.540229885057471</v>
      </c>
      <c r="J21" s="286">
        <v>15</v>
      </c>
      <c r="K21" s="286">
        <v>1</v>
      </c>
      <c r="L21" s="287">
        <v>5216.53</v>
      </c>
      <c r="M21" s="287">
        <v>917</v>
      </c>
      <c r="N21" s="284">
        <v>44533</v>
      </c>
      <c r="O21" s="283" t="s">
        <v>43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390</v>
      </c>
      <c r="D22" s="287">
        <v>2930.83</v>
      </c>
      <c r="E22" s="286" t="s">
        <v>30</v>
      </c>
      <c r="F22" s="286" t="s">
        <v>30</v>
      </c>
      <c r="G22" s="287">
        <v>604</v>
      </c>
      <c r="H22" s="286">
        <v>12</v>
      </c>
      <c r="I22" s="286">
        <f>G22/H22</f>
        <v>50.333333333333336</v>
      </c>
      <c r="J22" s="286">
        <v>7</v>
      </c>
      <c r="K22" s="286">
        <v>1</v>
      </c>
      <c r="L22" s="287">
        <v>2930.83</v>
      </c>
      <c r="M22" s="287">
        <v>604</v>
      </c>
      <c r="N22" s="284">
        <v>44533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4"/>
      <c r="Z22" s="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212210.9</v>
      </c>
      <c r="E23" s="280">
        <v>323738.05999999994</v>
      </c>
      <c r="F23" s="108">
        <f t="shared" ref="F23" si="1">(D23-E23)/E23</f>
        <v>-0.34449814149130309</v>
      </c>
      <c r="G23" s="280">
        <f t="shared" ref="G23" si="2">SUM(G13:G22)</f>
        <v>33615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6</v>
      </c>
      <c r="C25" s="288" t="s">
        <v>373</v>
      </c>
      <c r="D25" s="287">
        <v>2689</v>
      </c>
      <c r="E25" s="286">
        <v>8137</v>
      </c>
      <c r="F25" s="291">
        <f t="shared" ref="F25:F35" si="3">(D25-E25)/E25</f>
        <v>-0.66953422637335624</v>
      </c>
      <c r="G25" s="287">
        <v>386</v>
      </c>
      <c r="H25" s="286" t="s">
        <v>30</v>
      </c>
      <c r="I25" s="286" t="s">
        <v>30</v>
      </c>
      <c r="J25" s="286">
        <v>4</v>
      </c>
      <c r="K25" s="286">
        <v>2</v>
      </c>
      <c r="L25" s="287">
        <v>10826</v>
      </c>
      <c r="M25" s="287">
        <v>1647</v>
      </c>
      <c r="N25" s="284">
        <v>44526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8"/>
      <c r="AA25" s="295"/>
    </row>
    <row r="26" spans="1:28" ht="25.35" customHeight="1">
      <c r="A26" s="282">
        <v>12</v>
      </c>
      <c r="B26" s="282">
        <v>4</v>
      </c>
      <c r="C26" s="288" t="s">
        <v>343</v>
      </c>
      <c r="D26" s="287">
        <v>2580.94</v>
      </c>
      <c r="E26" s="286">
        <v>12051.37</v>
      </c>
      <c r="F26" s="291">
        <f t="shared" si="3"/>
        <v>-0.78583845654062567</v>
      </c>
      <c r="G26" s="287">
        <v>366</v>
      </c>
      <c r="H26" s="286">
        <v>19</v>
      </c>
      <c r="I26" s="286">
        <f t="shared" ref="I26:I34" si="4">G26/H26</f>
        <v>19.263157894736842</v>
      </c>
      <c r="J26" s="286">
        <v>4</v>
      </c>
      <c r="K26" s="286">
        <v>5</v>
      </c>
      <c r="L26" s="287">
        <v>169306</v>
      </c>
      <c r="M26" s="287">
        <v>24246</v>
      </c>
      <c r="N26" s="284">
        <v>44505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78"/>
      <c r="Z26" s="8"/>
      <c r="AA26" s="294"/>
      <c r="AB26" s="278"/>
    </row>
    <row r="27" spans="1:28" ht="25.35" customHeight="1">
      <c r="A27" s="282">
        <v>13</v>
      </c>
      <c r="B27" s="282">
        <v>11</v>
      </c>
      <c r="C27" s="288" t="s">
        <v>335</v>
      </c>
      <c r="D27" s="287">
        <v>2106.41</v>
      </c>
      <c r="E27" s="286">
        <v>4361.82</v>
      </c>
      <c r="F27" s="291">
        <f t="shared" si="3"/>
        <v>-0.51708002622758387</v>
      </c>
      <c r="G27" s="287">
        <v>418</v>
      </c>
      <c r="H27" s="286">
        <v>45</v>
      </c>
      <c r="I27" s="286">
        <f t="shared" si="4"/>
        <v>9.2888888888888896</v>
      </c>
      <c r="J27" s="286">
        <v>7</v>
      </c>
      <c r="K27" s="286">
        <v>6</v>
      </c>
      <c r="L27" s="287">
        <v>96901</v>
      </c>
      <c r="M27" s="287">
        <v>20186</v>
      </c>
      <c r="N27" s="284">
        <v>44498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8"/>
      <c r="AA27" s="295"/>
    </row>
    <row r="28" spans="1:28" ht="25.35" customHeight="1">
      <c r="A28" s="282">
        <v>14</v>
      </c>
      <c r="B28" s="282">
        <v>8</v>
      </c>
      <c r="C28" s="288" t="s">
        <v>308</v>
      </c>
      <c r="D28" s="287">
        <v>2095.0700000000002</v>
      </c>
      <c r="E28" s="286">
        <v>5031.29</v>
      </c>
      <c r="F28" s="291">
        <f t="shared" si="3"/>
        <v>-0.58359188200242873</v>
      </c>
      <c r="G28" s="287">
        <v>394</v>
      </c>
      <c r="H28" s="286">
        <v>45</v>
      </c>
      <c r="I28" s="286">
        <f t="shared" si="4"/>
        <v>8.7555555555555564</v>
      </c>
      <c r="J28" s="286">
        <v>7</v>
      </c>
      <c r="K28" s="286">
        <v>9</v>
      </c>
      <c r="L28" s="287">
        <v>256970</v>
      </c>
      <c r="M28" s="287">
        <v>51094</v>
      </c>
      <c r="N28" s="284">
        <v>44477</v>
      </c>
      <c r="O28" s="283" t="s">
        <v>52</v>
      </c>
      <c r="P28" s="78"/>
      <c r="Q28" s="293"/>
      <c r="R28" s="293"/>
      <c r="S28" s="293"/>
      <c r="T28" s="293"/>
      <c r="U28" s="294"/>
      <c r="V28" s="294"/>
      <c r="W28" s="295"/>
      <c r="X28" s="278"/>
      <c r="Y28" s="294"/>
      <c r="Z28" s="8"/>
      <c r="AA28" s="295"/>
      <c r="AB28" s="278"/>
    </row>
    <row r="29" spans="1:28" ht="25.35" customHeight="1">
      <c r="A29" s="282">
        <v>15</v>
      </c>
      <c r="B29" s="282">
        <v>9</v>
      </c>
      <c r="C29" s="288" t="s">
        <v>481</v>
      </c>
      <c r="D29" s="287">
        <v>1969.6</v>
      </c>
      <c r="E29" s="286">
        <v>4953.88</v>
      </c>
      <c r="F29" s="291">
        <f t="shared" si="3"/>
        <v>-0.60241265432347979</v>
      </c>
      <c r="G29" s="287">
        <v>329</v>
      </c>
      <c r="H29" s="286">
        <v>11</v>
      </c>
      <c r="I29" s="286">
        <f t="shared" si="4"/>
        <v>29.90909090909091</v>
      </c>
      <c r="J29" s="286">
        <v>4</v>
      </c>
      <c r="K29" s="286">
        <v>4</v>
      </c>
      <c r="L29" s="287">
        <v>39411</v>
      </c>
      <c r="M29" s="287">
        <v>6469</v>
      </c>
      <c r="N29" s="284">
        <v>44512</v>
      </c>
      <c r="O29" s="283" t="s">
        <v>33</v>
      </c>
      <c r="P29" s="279"/>
      <c r="Q29" s="293"/>
      <c r="R29" s="293"/>
      <c r="S29" s="294"/>
      <c r="T29" s="294"/>
      <c r="U29" s="294"/>
      <c r="V29" s="294"/>
      <c r="W29" s="295"/>
      <c r="X29" s="278"/>
      <c r="Y29" s="294"/>
      <c r="Z29" s="278"/>
      <c r="AA29" s="295"/>
      <c r="AB29" s="278"/>
    </row>
    <row r="30" spans="1:28" ht="25.35" customHeight="1">
      <c r="A30" s="282">
        <v>16</v>
      </c>
      <c r="B30" s="282">
        <v>10</v>
      </c>
      <c r="C30" s="288" t="s">
        <v>319</v>
      </c>
      <c r="D30" s="287">
        <v>1807.12</v>
      </c>
      <c r="E30" s="286">
        <v>4477.54</v>
      </c>
      <c r="F30" s="291">
        <f t="shared" si="3"/>
        <v>-0.59640338221434097</v>
      </c>
      <c r="G30" s="287">
        <v>269</v>
      </c>
      <c r="H30" s="286">
        <v>16</v>
      </c>
      <c r="I30" s="286">
        <f t="shared" si="4"/>
        <v>16.8125</v>
      </c>
      <c r="J30" s="286">
        <v>3</v>
      </c>
      <c r="K30" s="286">
        <v>8</v>
      </c>
      <c r="L30" s="287">
        <v>340516.83</v>
      </c>
      <c r="M30" s="287">
        <v>49425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78"/>
      <c r="Y30" s="294"/>
      <c r="Z30" s="278"/>
      <c r="AA30" s="295"/>
    </row>
    <row r="31" spans="1:28" ht="25.35" customHeight="1">
      <c r="A31" s="282">
        <v>17</v>
      </c>
      <c r="B31" s="282">
        <v>12</v>
      </c>
      <c r="C31" s="288" t="s">
        <v>306</v>
      </c>
      <c r="D31" s="287">
        <v>1632.86</v>
      </c>
      <c r="E31" s="286">
        <v>3726.22</v>
      </c>
      <c r="F31" s="291">
        <f t="shared" si="3"/>
        <v>-0.56179184267166182</v>
      </c>
      <c r="G31" s="287">
        <v>248</v>
      </c>
      <c r="H31" s="286">
        <v>14</v>
      </c>
      <c r="I31" s="286">
        <f t="shared" si="4"/>
        <v>17.714285714285715</v>
      </c>
      <c r="J31" s="286">
        <v>4</v>
      </c>
      <c r="K31" s="286">
        <v>10</v>
      </c>
      <c r="L31" s="287">
        <v>413201</v>
      </c>
      <c r="M31" s="287">
        <v>61267</v>
      </c>
      <c r="N31" s="284">
        <v>44470</v>
      </c>
      <c r="O31" s="283" t="s">
        <v>52</v>
      </c>
      <c r="P31" s="279"/>
      <c r="Q31" s="293"/>
      <c r="R31" s="293"/>
      <c r="S31" s="293"/>
      <c r="T31" s="293"/>
      <c r="U31" s="294"/>
      <c r="V31" s="294"/>
      <c r="W31" s="295"/>
      <c r="X31" s="295"/>
      <c r="Y31" s="294"/>
      <c r="Z31" s="278"/>
      <c r="AA31" s="278"/>
    </row>
    <row r="32" spans="1:28" ht="25.35" customHeight="1">
      <c r="A32" s="282">
        <v>18</v>
      </c>
      <c r="B32" s="91">
        <v>7</v>
      </c>
      <c r="C32" s="288" t="s">
        <v>360</v>
      </c>
      <c r="D32" s="287">
        <v>1314.64</v>
      </c>
      <c r="E32" s="286">
        <v>7035.61</v>
      </c>
      <c r="F32" s="291">
        <f t="shared" si="3"/>
        <v>-0.81314484458348313</v>
      </c>
      <c r="G32" s="287">
        <v>236</v>
      </c>
      <c r="H32" s="286">
        <v>6</v>
      </c>
      <c r="I32" s="286">
        <f t="shared" si="4"/>
        <v>39.333333333333336</v>
      </c>
      <c r="J32" s="286">
        <v>5</v>
      </c>
      <c r="K32" s="286">
        <v>3</v>
      </c>
      <c r="L32" s="287">
        <v>25344.46</v>
      </c>
      <c r="M32" s="287">
        <v>4469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278"/>
      <c r="Z32" s="278"/>
      <c r="AA32" s="294"/>
    </row>
    <row r="33" spans="1:27" ht="25.35" customHeight="1">
      <c r="A33" s="282">
        <v>19</v>
      </c>
      <c r="B33" s="120">
        <v>14</v>
      </c>
      <c r="C33" s="288" t="s">
        <v>286</v>
      </c>
      <c r="D33" s="287">
        <v>1295.5999999999999</v>
      </c>
      <c r="E33" s="286">
        <v>2922.84</v>
      </c>
      <c r="F33" s="291">
        <f t="shared" si="3"/>
        <v>-0.55673249305470029</v>
      </c>
      <c r="G33" s="287">
        <v>239</v>
      </c>
      <c r="H33" s="286">
        <v>8</v>
      </c>
      <c r="I33" s="286">
        <f t="shared" si="4"/>
        <v>29.875</v>
      </c>
      <c r="J33" s="286">
        <v>4</v>
      </c>
      <c r="K33" s="286">
        <v>12</v>
      </c>
      <c r="L33" s="287">
        <v>131245</v>
      </c>
      <c r="M33" s="287">
        <v>23488</v>
      </c>
      <c r="N33" s="284">
        <v>44456</v>
      </c>
      <c r="O33" s="283" t="s">
        <v>287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78"/>
      <c r="AA33" s="294"/>
    </row>
    <row r="34" spans="1:27" ht="25.35" customHeight="1">
      <c r="A34" s="282">
        <v>20</v>
      </c>
      <c r="B34" s="91">
        <v>20</v>
      </c>
      <c r="C34" s="288" t="s">
        <v>350</v>
      </c>
      <c r="D34" s="287">
        <v>1215.6500000000001</v>
      </c>
      <c r="E34" s="286">
        <v>609.79999999999995</v>
      </c>
      <c r="F34" s="291">
        <f t="shared" si="3"/>
        <v>0.99352246638242081</v>
      </c>
      <c r="G34" s="287">
        <v>386</v>
      </c>
      <c r="H34" s="286">
        <v>12</v>
      </c>
      <c r="I34" s="286">
        <f t="shared" si="4"/>
        <v>32.166666666666664</v>
      </c>
      <c r="J34" s="286">
        <v>4</v>
      </c>
      <c r="K34" s="286">
        <v>4</v>
      </c>
      <c r="L34" s="287">
        <v>13446</v>
      </c>
      <c r="M34" s="287">
        <v>3178</v>
      </c>
      <c r="N34" s="284">
        <v>44512</v>
      </c>
      <c r="O34" s="283" t="s">
        <v>33</v>
      </c>
      <c r="P34" s="78"/>
      <c r="Q34" s="293"/>
      <c r="R34" s="293"/>
      <c r="S34" s="295"/>
      <c r="T34" s="295"/>
      <c r="U34" s="294"/>
      <c r="V34" s="294"/>
      <c r="W34" s="278"/>
      <c r="X34" s="295"/>
      <c r="Y34" s="295"/>
      <c r="AA34" s="294"/>
    </row>
    <row r="35" spans="1:27" ht="25.15" customHeight="1">
      <c r="A35" s="248"/>
      <c r="B35" s="248"/>
      <c r="C35" s="266" t="s">
        <v>85</v>
      </c>
      <c r="D35" s="280">
        <f>SUM(D23:D34)</f>
        <v>230917.79</v>
      </c>
      <c r="E35" s="280">
        <v>346148.72999999986</v>
      </c>
      <c r="F35" s="108">
        <f t="shared" si="3"/>
        <v>-0.33289430240001139</v>
      </c>
      <c r="G35" s="280">
        <f t="shared" ref="G35" si="5">SUM(G23:G34)</f>
        <v>36886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7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7" ht="25.35" customHeight="1">
      <c r="A37" s="282">
        <v>21</v>
      </c>
      <c r="B37" s="91">
        <v>15</v>
      </c>
      <c r="C37" s="288" t="s">
        <v>285</v>
      </c>
      <c r="D37" s="287">
        <v>760.38</v>
      </c>
      <c r="E37" s="286">
        <v>2198.96</v>
      </c>
      <c r="F37" s="291">
        <f>(D37-E37)/E37</f>
        <v>-0.65420926256048306</v>
      </c>
      <c r="G37" s="287">
        <v>105</v>
      </c>
      <c r="H37" s="286">
        <v>2</v>
      </c>
      <c r="I37" s="286">
        <f>G37/H37</f>
        <v>52.5</v>
      </c>
      <c r="J37" s="286">
        <v>1</v>
      </c>
      <c r="K37" s="286">
        <v>12</v>
      </c>
      <c r="L37" s="287">
        <v>448956.09</v>
      </c>
      <c r="M37" s="287">
        <v>67226</v>
      </c>
      <c r="N37" s="284">
        <v>44456</v>
      </c>
      <c r="O37" s="283" t="s">
        <v>34</v>
      </c>
      <c r="P37" s="78"/>
      <c r="Q37" s="293"/>
      <c r="R37" s="293"/>
      <c r="S37" s="293"/>
      <c r="T37" s="293"/>
      <c r="U37" s="294"/>
      <c r="V37" s="294"/>
      <c r="W37" s="278"/>
      <c r="X37" s="295"/>
      <c r="Y37" s="295"/>
      <c r="AA37" s="294"/>
    </row>
    <row r="38" spans="1:27" ht="25.35" customHeight="1">
      <c r="A38" s="282">
        <v>22</v>
      </c>
      <c r="B38" s="91" t="s">
        <v>40</v>
      </c>
      <c r="C38" s="288" t="s">
        <v>392</v>
      </c>
      <c r="D38" s="287">
        <v>424.3</v>
      </c>
      <c r="E38" s="286" t="s">
        <v>30</v>
      </c>
      <c r="F38" s="286" t="s">
        <v>30</v>
      </c>
      <c r="G38" s="287">
        <v>70</v>
      </c>
      <c r="H38" s="286">
        <v>6</v>
      </c>
      <c r="I38" s="286">
        <f>G38/H38</f>
        <v>11.666666666666666</v>
      </c>
      <c r="J38" s="286">
        <v>6</v>
      </c>
      <c r="K38" s="286">
        <v>0</v>
      </c>
      <c r="L38" s="287">
        <v>424</v>
      </c>
      <c r="M38" s="287">
        <v>70</v>
      </c>
      <c r="N38" s="284" t="s">
        <v>190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278"/>
      <c r="Y38" s="295"/>
      <c r="AA38" s="295"/>
    </row>
    <row r="39" spans="1:27" ht="25.35" customHeight="1">
      <c r="A39" s="282">
        <v>23</v>
      </c>
      <c r="B39" s="282">
        <v>24</v>
      </c>
      <c r="C39" s="289" t="s">
        <v>98</v>
      </c>
      <c r="D39" s="287">
        <v>289</v>
      </c>
      <c r="E39" s="287">
        <v>335</v>
      </c>
      <c r="F39" s="291">
        <f>(D39-E39)/E39</f>
        <v>-0.1373134328358209</v>
      </c>
      <c r="G39" s="287">
        <v>56</v>
      </c>
      <c r="H39" s="286" t="s">
        <v>30</v>
      </c>
      <c r="I39" s="286" t="s">
        <v>30</v>
      </c>
      <c r="J39" s="286">
        <v>2</v>
      </c>
      <c r="K39" s="286">
        <v>30</v>
      </c>
      <c r="L39" s="287">
        <v>17234.05</v>
      </c>
      <c r="M39" s="287">
        <v>3087</v>
      </c>
      <c r="N39" s="284">
        <v>44330</v>
      </c>
      <c r="O39" s="283" t="s">
        <v>99</v>
      </c>
      <c r="P39" s="279"/>
      <c r="Q39" s="293"/>
      <c r="R39" s="293"/>
      <c r="S39" s="293"/>
      <c r="T39" s="293"/>
      <c r="U39" s="294"/>
      <c r="V39" s="294"/>
      <c r="W39" s="294"/>
      <c r="X39" s="278"/>
      <c r="Y39" s="295"/>
      <c r="AA39" s="295"/>
    </row>
    <row r="40" spans="1:27" ht="25.35" customHeight="1">
      <c r="A40" s="282">
        <v>24</v>
      </c>
      <c r="B40" s="282" t="s">
        <v>67</v>
      </c>
      <c r="C40" s="288" t="s">
        <v>391</v>
      </c>
      <c r="D40" s="287">
        <v>267.08</v>
      </c>
      <c r="E40" s="286" t="s">
        <v>30</v>
      </c>
      <c r="F40" s="286" t="s">
        <v>30</v>
      </c>
      <c r="G40" s="287">
        <v>59</v>
      </c>
      <c r="H40" s="286" t="s">
        <v>30</v>
      </c>
      <c r="I40" s="286" t="s">
        <v>30</v>
      </c>
      <c r="J40" s="286">
        <v>4</v>
      </c>
      <c r="K40" s="286">
        <v>1</v>
      </c>
      <c r="L40" s="287">
        <v>267.08</v>
      </c>
      <c r="M40" s="287">
        <v>59</v>
      </c>
      <c r="N40" s="284">
        <v>44533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AA40" s="294"/>
    </row>
    <row r="41" spans="1:27" ht="25.35" customHeight="1">
      <c r="A41" s="282">
        <v>25</v>
      </c>
      <c r="B41" s="282">
        <v>13</v>
      </c>
      <c r="C41" s="288" t="s">
        <v>374</v>
      </c>
      <c r="D41" s="287">
        <v>245</v>
      </c>
      <c r="E41" s="286">
        <v>3395.6</v>
      </c>
      <c r="F41" s="291">
        <f t="shared" ref="F41:F47" si="6">(D41-E41)/E41</f>
        <v>-0.9278478030392272</v>
      </c>
      <c r="G41" s="287">
        <v>45</v>
      </c>
      <c r="H41" s="286">
        <v>5</v>
      </c>
      <c r="I41" s="286">
        <f>G41/H41</f>
        <v>9</v>
      </c>
      <c r="J41" s="286">
        <v>4</v>
      </c>
      <c r="K41" s="286">
        <v>2</v>
      </c>
      <c r="L41" s="287">
        <v>3820.6</v>
      </c>
      <c r="M41" s="287">
        <v>776</v>
      </c>
      <c r="N41" s="284">
        <v>44526</v>
      </c>
      <c r="O41" s="283" t="s">
        <v>287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5"/>
      <c r="AA41" s="294"/>
    </row>
    <row r="42" spans="1:27" ht="25.35" customHeight="1">
      <c r="A42" s="282">
        <v>26</v>
      </c>
      <c r="B42" s="91">
        <v>22</v>
      </c>
      <c r="C42" s="288" t="s">
        <v>362</v>
      </c>
      <c r="D42" s="287">
        <v>171.5</v>
      </c>
      <c r="E42" s="286">
        <v>500.48</v>
      </c>
      <c r="F42" s="291">
        <f t="shared" si="6"/>
        <v>-0.65732896419437337</v>
      </c>
      <c r="G42" s="287">
        <v>31</v>
      </c>
      <c r="H42" s="286" t="s">
        <v>30</v>
      </c>
      <c r="I42" s="286" t="s">
        <v>30</v>
      </c>
      <c r="J42" s="286">
        <v>3</v>
      </c>
      <c r="K42" s="286">
        <v>3</v>
      </c>
      <c r="L42" s="287">
        <v>2121.41</v>
      </c>
      <c r="M42" s="287">
        <v>384</v>
      </c>
      <c r="N42" s="284">
        <v>44519</v>
      </c>
      <c r="O42" s="283" t="s">
        <v>99</v>
      </c>
      <c r="P42" s="279"/>
      <c r="V42" s="279"/>
      <c r="W42" s="279"/>
      <c r="X42" s="278"/>
      <c r="Y42" s="278"/>
      <c r="AA42" s="278"/>
    </row>
    <row r="43" spans="1:27" ht="25.35" customHeight="1">
      <c r="A43" s="282">
        <v>27</v>
      </c>
      <c r="B43" s="91">
        <v>16</v>
      </c>
      <c r="C43" s="288" t="s">
        <v>288</v>
      </c>
      <c r="D43" s="287">
        <v>134.9</v>
      </c>
      <c r="E43" s="286">
        <v>2149.4699999999998</v>
      </c>
      <c r="F43" s="291">
        <f t="shared" si="6"/>
        <v>-0.93724034296826653</v>
      </c>
      <c r="G43" s="287">
        <v>29</v>
      </c>
      <c r="H43" s="286">
        <v>6</v>
      </c>
      <c r="I43" s="286">
        <f>G43/H43</f>
        <v>4.833333333333333</v>
      </c>
      <c r="J43" s="286">
        <v>1</v>
      </c>
      <c r="K43" s="286">
        <v>12</v>
      </c>
      <c r="L43" s="287">
        <v>240820</v>
      </c>
      <c r="M43" s="287">
        <v>49145</v>
      </c>
      <c r="N43" s="284">
        <v>44456</v>
      </c>
      <c r="O43" s="281" t="s">
        <v>52</v>
      </c>
      <c r="P43" s="279"/>
      <c r="Q43" s="293"/>
      <c r="W43" s="8"/>
      <c r="X43" s="278"/>
      <c r="Y43" s="278"/>
      <c r="AA43" s="279"/>
    </row>
    <row r="44" spans="1:27" ht="25.35" customHeight="1">
      <c r="A44" s="282">
        <v>28</v>
      </c>
      <c r="B44" s="282">
        <v>17</v>
      </c>
      <c r="C44" s="288" t="s">
        <v>356</v>
      </c>
      <c r="D44" s="287">
        <v>67.5</v>
      </c>
      <c r="E44" s="286">
        <v>1224.7</v>
      </c>
      <c r="F44" s="291">
        <f t="shared" si="6"/>
        <v>-0.94488446150077565</v>
      </c>
      <c r="G44" s="287">
        <v>19</v>
      </c>
      <c r="H44" s="286">
        <v>4</v>
      </c>
      <c r="I44" s="286">
        <f>G44/H44</f>
        <v>4.75</v>
      </c>
      <c r="J44" s="286">
        <v>2</v>
      </c>
      <c r="K44" s="286">
        <v>13</v>
      </c>
      <c r="L44" s="287">
        <v>16040.86</v>
      </c>
      <c r="M44" s="287">
        <v>2528</v>
      </c>
      <c r="N44" s="284">
        <v>44512</v>
      </c>
      <c r="O44" s="283" t="s">
        <v>56</v>
      </c>
      <c r="P44" s="279"/>
      <c r="Q44" s="293"/>
      <c r="R44" s="293"/>
      <c r="S44" s="293"/>
      <c r="W44" s="8"/>
      <c r="X44" s="33"/>
      <c r="Y44" s="278"/>
      <c r="AA44" s="33"/>
    </row>
    <row r="45" spans="1:27" ht="25.35" customHeight="1">
      <c r="A45" s="282">
        <v>29</v>
      </c>
      <c r="B45" s="120">
        <v>21</v>
      </c>
      <c r="C45" s="288" t="s">
        <v>333</v>
      </c>
      <c r="D45" s="287">
        <v>41.5</v>
      </c>
      <c r="E45" s="286">
        <v>538</v>
      </c>
      <c r="F45" s="291">
        <f t="shared" si="6"/>
        <v>-0.92286245353159846</v>
      </c>
      <c r="G45" s="287">
        <v>21</v>
      </c>
      <c r="H45" s="286">
        <v>1</v>
      </c>
      <c r="I45" s="286">
        <f>G45/H45</f>
        <v>21</v>
      </c>
      <c r="J45" s="286">
        <v>1</v>
      </c>
      <c r="K45" s="286" t="s">
        <v>30</v>
      </c>
      <c r="L45" s="287">
        <v>12096.98</v>
      </c>
      <c r="M45" s="287">
        <v>2168</v>
      </c>
      <c r="N45" s="284">
        <v>44491</v>
      </c>
      <c r="O45" s="283" t="s">
        <v>43</v>
      </c>
      <c r="P45" s="279"/>
      <c r="Q45" s="293"/>
      <c r="R45" s="293"/>
      <c r="S45" s="293"/>
      <c r="T45" s="293"/>
      <c r="U45" s="294"/>
      <c r="V45" s="294"/>
      <c r="W45" s="294"/>
      <c r="X45" s="278"/>
      <c r="Y45" s="295"/>
      <c r="AA45" s="295"/>
    </row>
    <row r="46" spans="1:27" ht="25.35" customHeight="1">
      <c r="A46" s="282">
        <v>30</v>
      </c>
      <c r="B46" s="120">
        <v>27</v>
      </c>
      <c r="C46" s="288" t="s">
        <v>358</v>
      </c>
      <c r="D46" s="287">
        <v>20</v>
      </c>
      <c r="E46" s="286">
        <v>61</v>
      </c>
      <c r="F46" s="291">
        <f t="shared" si="6"/>
        <v>-0.67213114754098358</v>
      </c>
      <c r="G46" s="287">
        <v>6</v>
      </c>
      <c r="H46" s="286">
        <v>1</v>
      </c>
      <c r="I46" s="286">
        <f>G46/H46</f>
        <v>6</v>
      </c>
      <c r="J46" s="286">
        <v>1</v>
      </c>
      <c r="K46" s="286">
        <v>5</v>
      </c>
      <c r="L46" s="287">
        <v>605.74</v>
      </c>
      <c r="M46" s="287">
        <v>119</v>
      </c>
      <c r="N46" s="284">
        <v>44505</v>
      </c>
      <c r="O46" s="283" t="s">
        <v>359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AA46" s="294"/>
    </row>
    <row r="47" spans="1:27" ht="25.15" customHeight="1">
      <c r="A47" s="248"/>
      <c r="B47" s="248"/>
      <c r="C47" s="266" t="s">
        <v>116</v>
      </c>
      <c r="D47" s="280">
        <f>SUM(D35:D46)</f>
        <v>233338.94999999998</v>
      </c>
      <c r="E47" s="280">
        <v>348465.05999999982</v>
      </c>
      <c r="F47" s="108">
        <f t="shared" si="6"/>
        <v>-0.33038064131881656</v>
      </c>
      <c r="G47" s="280">
        <f t="shared" ref="G47" si="7">SUM(G35:G46)</f>
        <v>37327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7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82">
        <v>29</v>
      </c>
      <c r="C49" s="288" t="s">
        <v>363</v>
      </c>
      <c r="D49" s="287">
        <v>3.5</v>
      </c>
      <c r="E49" s="286">
        <v>53.5</v>
      </c>
      <c r="F49" s="291">
        <f>(D49-E49)/E49</f>
        <v>-0.93457943925233644</v>
      </c>
      <c r="G49" s="287">
        <v>1</v>
      </c>
      <c r="H49" s="286">
        <v>1</v>
      </c>
      <c r="I49" s="286">
        <f>G49/H49</f>
        <v>1</v>
      </c>
      <c r="J49" s="286">
        <v>1</v>
      </c>
      <c r="K49" s="286">
        <v>3</v>
      </c>
      <c r="L49" s="287">
        <v>873.83</v>
      </c>
      <c r="M49" s="287">
        <v>176</v>
      </c>
      <c r="N49" s="284">
        <v>44519</v>
      </c>
      <c r="O49" s="283" t="s">
        <v>364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95"/>
      <c r="AA49" s="294"/>
    </row>
    <row r="50" spans="1:27" ht="25.35" customHeight="1">
      <c r="A50" s="248"/>
      <c r="B50" s="248"/>
      <c r="C50" s="266" t="s">
        <v>117</v>
      </c>
      <c r="D50" s="280">
        <f>SUM(D47:D49)</f>
        <v>233342.44999999998</v>
      </c>
      <c r="E50" s="280">
        <v>348465.05999999982</v>
      </c>
      <c r="F50" s="108">
        <f>(D50-E50)/E50</f>
        <v>-0.33037059727021095</v>
      </c>
      <c r="G50" s="280">
        <f t="shared" ref="G50" si="8">SUM(G47:G49)</f>
        <v>37328</v>
      </c>
      <c r="H50" s="280"/>
      <c r="I50" s="251"/>
      <c r="J50" s="250"/>
      <c r="K50" s="252"/>
      <c r="L50" s="253"/>
      <c r="M50" s="257"/>
      <c r="N50" s="254"/>
      <c r="O50" s="281"/>
      <c r="R50" s="279"/>
    </row>
    <row r="51" spans="1:27" ht="23.1" customHeight="1"/>
    <row r="52" spans="1:27" ht="17.25" customHeight="1"/>
    <row r="63" spans="1:27">
      <c r="R63" s="279"/>
    </row>
    <row r="68" spans="16:16">
      <c r="P68" s="279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2" style="277" bestFit="1" customWidth="1"/>
    <col min="26" max="26" width="12.5703125" style="277" bestFit="1" customWidth="1"/>
    <col min="27" max="16384" width="8.85546875" style="277"/>
  </cols>
  <sheetData>
    <row r="1" spans="1:28" ht="19.5" customHeight="1">
      <c r="E1" s="235" t="s">
        <v>380</v>
      </c>
      <c r="F1" s="235"/>
      <c r="G1" s="235"/>
      <c r="H1" s="235"/>
      <c r="I1" s="235"/>
    </row>
    <row r="2" spans="1:28" ht="19.5" customHeight="1">
      <c r="E2" s="235" t="s">
        <v>381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8" ht="19.5">
      <c r="A6" s="393"/>
      <c r="B6" s="393"/>
      <c r="C6" s="390"/>
      <c r="D6" s="237" t="s">
        <v>378</v>
      </c>
      <c r="E6" s="237" t="s">
        <v>371</v>
      </c>
      <c r="F6" s="390"/>
      <c r="G6" s="390" t="s">
        <v>378</v>
      </c>
      <c r="H6" s="390"/>
      <c r="I6" s="390"/>
      <c r="J6" s="390"/>
      <c r="K6" s="390"/>
      <c r="L6" s="390"/>
      <c r="M6" s="390"/>
      <c r="N6" s="390"/>
      <c r="O6" s="390"/>
    </row>
    <row r="7" spans="1:28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8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</row>
    <row r="9" spans="1:28" ht="15" customHeight="1">
      <c r="A9" s="392"/>
      <c r="B9" s="392"/>
      <c r="C9" s="389" t="s">
        <v>13</v>
      </c>
      <c r="D9" s="300"/>
      <c r="E9" s="300"/>
      <c r="F9" s="389" t="s">
        <v>15</v>
      </c>
      <c r="G9" s="300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</row>
    <row r="10" spans="1:28" ht="19.5">
      <c r="A10" s="393"/>
      <c r="B10" s="393"/>
      <c r="C10" s="390"/>
      <c r="D10" s="301" t="s">
        <v>379</v>
      </c>
      <c r="E10" s="301" t="s">
        <v>372</v>
      </c>
      <c r="F10" s="390"/>
      <c r="G10" s="301" t="s">
        <v>379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</row>
    <row r="11" spans="1:28">
      <c r="A11" s="393"/>
      <c r="B11" s="393"/>
      <c r="C11" s="390"/>
      <c r="D11" s="301" t="s">
        <v>14</v>
      </c>
      <c r="E11" s="237" t="s">
        <v>14</v>
      </c>
      <c r="F11" s="390"/>
      <c r="G11" s="301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279"/>
      <c r="T11" s="279"/>
      <c r="U11" s="278"/>
    </row>
    <row r="12" spans="1:28" ht="15.6" customHeight="1" thickBot="1">
      <c r="A12" s="393"/>
      <c r="B12" s="394"/>
      <c r="C12" s="391"/>
      <c r="D12" s="302"/>
      <c r="E12" s="238" t="s">
        <v>2</v>
      </c>
      <c r="F12" s="391"/>
      <c r="G12" s="302" t="s">
        <v>17</v>
      </c>
      <c r="H12" s="263"/>
      <c r="I12" s="391"/>
      <c r="J12" s="263"/>
      <c r="K12" s="263"/>
      <c r="L12" s="263"/>
      <c r="M12" s="263"/>
      <c r="N12" s="263"/>
      <c r="O12" s="391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367</v>
      </c>
      <c r="D13" s="287">
        <v>198023.17</v>
      </c>
      <c r="E13" s="286" t="s">
        <v>30</v>
      </c>
      <c r="F13" s="286" t="s">
        <v>30</v>
      </c>
      <c r="G13" s="287">
        <v>28234</v>
      </c>
      <c r="H13" s="286">
        <v>333</v>
      </c>
      <c r="I13" s="286">
        <f>G13/H13</f>
        <v>84.786786786786791</v>
      </c>
      <c r="J13" s="286">
        <v>17</v>
      </c>
      <c r="K13" s="286">
        <v>1</v>
      </c>
      <c r="L13" s="287">
        <v>223294</v>
      </c>
      <c r="M13" s="287">
        <v>31363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95"/>
      <c r="AA13" s="278"/>
    </row>
    <row r="14" spans="1:28" ht="25.35" customHeight="1">
      <c r="A14" s="282">
        <v>2</v>
      </c>
      <c r="B14" s="282" t="s">
        <v>67</v>
      </c>
      <c r="C14" s="288" t="s">
        <v>368</v>
      </c>
      <c r="D14" s="287">
        <v>55561.56</v>
      </c>
      <c r="E14" s="286" t="s">
        <v>30</v>
      </c>
      <c r="F14" s="286" t="s">
        <v>30</v>
      </c>
      <c r="G14" s="287">
        <v>11075</v>
      </c>
      <c r="H14" s="286">
        <v>356</v>
      </c>
      <c r="I14" s="286">
        <f>G14/H14</f>
        <v>31.109550561797754</v>
      </c>
      <c r="J14" s="286">
        <v>19</v>
      </c>
      <c r="K14" s="286">
        <v>1</v>
      </c>
      <c r="L14" s="287">
        <v>56038</v>
      </c>
      <c r="M14" s="287">
        <v>11180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</row>
    <row r="15" spans="1:28" ht="25.35" customHeight="1">
      <c r="A15" s="282">
        <v>3</v>
      </c>
      <c r="B15" s="296">
        <v>1</v>
      </c>
      <c r="C15" s="288" t="s">
        <v>357</v>
      </c>
      <c r="D15" s="287">
        <v>17523.64</v>
      </c>
      <c r="E15" s="286">
        <v>43098.81</v>
      </c>
      <c r="F15" s="291">
        <f>(D15-E15)/E15</f>
        <v>-0.5934077994264807</v>
      </c>
      <c r="G15" s="287">
        <v>2904</v>
      </c>
      <c r="H15" s="286">
        <v>190</v>
      </c>
      <c r="I15" s="286">
        <f>G15/H15</f>
        <v>15.284210526315789</v>
      </c>
      <c r="J15" s="286">
        <v>13</v>
      </c>
      <c r="K15" s="286">
        <v>2</v>
      </c>
      <c r="L15" s="287">
        <v>62992.56</v>
      </c>
      <c r="M15" s="287">
        <v>9589</v>
      </c>
      <c r="N15" s="284">
        <v>44519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96">
        <v>4</v>
      </c>
      <c r="C16" s="288" t="s">
        <v>343</v>
      </c>
      <c r="D16" s="287">
        <v>12051.37</v>
      </c>
      <c r="E16" s="286">
        <v>19217.599999999999</v>
      </c>
      <c r="F16" s="291">
        <f>(D16-E16)/E16</f>
        <v>-0.3728993214553325</v>
      </c>
      <c r="G16" s="287">
        <v>1873</v>
      </c>
      <c r="H16" s="286">
        <v>88</v>
      </c>
      <c r="I16" s="286">
        <f>G16/H16</f>
        <v>21.28409090909091</v>
      </c>
      <c r="J16" s="286">
        <v>9</v>
      </c>
      <c r="K16" s="286">
        <v>4</v>
      </c>
      <c r="L16" s="287">
        <v>166725</v>
      </c>
      <c r="M16" s="287">
        <v>23980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96">
        <v>3</v>
      </c>
      <c r="C17" s="288" t="s">
        <v>351</v>
      </c>
      <c r="D17" s="287">
        <v>10943</v>
      </c>
      <c r="E17" s="286">
        <v>22636</v>
      </c>
      <c r="F17" s="291">
        <f>(D17-E17)/E17</f>
        <v>-0.51656653118925611</v>
      </c>
      <c r="G17" s="287">
        <v>2045</v>
      </c>
      <c r="H17" s="286" t="s">
        <v>30</v>
      </c>
      <c r="I17" s="286" t="s">
        <v>30</v>
      </c>
      <c r="J17" s="286">
        <v>12</v>
      </c>
      <c r="K17" s="286">
        <v>3</v>
      </c>
      <c r="L17" s="287">
        <v>62130</v>
      </c>
      <c r="M17" s="287">
        <v>12224</v>
      </c>
      <c r="N17" s="284">
        <v>44512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 t="s">
        <v>67</v>
      </c>
      <c r="C18" s="288" t="s">
        <v>373</v>
      </c>
      <c r="D18" s="287">
        <v>8137</v>
      </c>
      <c r="E18" s="286" t="s">
        <v>30</v>
      </c>
      <c r="F18" s="286" t="s">
        <v>30</v>
      </c>
      <c r="G18" s="287">
        <v>1261</v>
      </c>
      <c r="H18" s="286" t="s">
        <v>30</v>
      </c>
      <c r="I18" s="286" t="s">
        <v>30</v>
      </c>
      <c r="J18" s="286">
        <v>10</v>
      </c>
      <c r="K18" s="286">
        <v>1</v>
      </c>
      <c r="L18" s="287" t="s">
        <v>375</v>
      </c>
      <c r="M18" s="287">
        <v>1261</v>
      </c>
      <c r="N18" s="284">
        <v>44526</v>
      </c>
      <c r="O18" s="283" t="s">
        <v>31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295"/>
      <c r="AA18" s="8"/>
    </row>
    <row r="19" spans="1:28" ht="25.35" customHeight="1">
      <c r="A19" s="282">
        <v>7</v>
      </c>
      <c r="B19" s="296">
        <v>5</v>
      </c>
      <c r="C19" s="288" t="s">
        <v>360</v>
      </c>
      <c r="D19" s="287">
        <v>7035.61</v>
      </c>
      <c r="E19" s="286">
        <v>16758.71</v>
      </c>
      <c r="F19" s="291">
        <f>(D19-E19)/E19</f>
        <v>-0.580181887508048</v>
      </c>
      <c r="G19" s="287">
        <v>1237</v>
      </c>
      <c r="H19" s="286">
        <v>115</v>
      </c>
      <c r="I19" s="286">
        <f>G19/H19</f>
        <v>10.756521739130434</v>
      </c>
      <c r="J19" s="286">
        <v>13</v>
      </c>
      <c r="K19" s="286">
        <v>2</v>
      </c>
      <c r="L19" s="287">
        <v>24029.82</v>
      </c>
      <c r="M19" s="287">
        <v>4233</v>
      </c>
      <c r="N19" s="284">
        <v>44519</v>
      </c>
      <c r="O19" s="283" t="s">
        <v>361</v>
      </c>
      <c r="P19" s="78"/>
      <c r="Q19" s="293"/>
      <c r="R19" s="293"/>
      <c r="S19" s="293"/>
      <c r="T19" s="293"/>
      <c r="U19" s="294"/>
      <c r="V19" s="294"/>
      <c r="W19" s="295"/>
      <c r="X19" s="278"/>
      <c r="Y19" s="294"/>
      <c r="Z19" s="295"/>
      <c r="AA19" s="8"/>
      <c r="AB19" s="278"/>
    </row>
    <row r="20" spans="1:28" ht="25.35" customHeight="1">
      <c r="A20" s="282">
        <v>8</v>
      </c>
      <c r="B20" s="296">
        <v>8</v>
      </c>
      <c r="C20" s="288" t="s">
        <v>308</v>
      </c>
      <c r="D20" s="287">
        <v>5031.29</v>
      </c>
      <c r="E20" s="286">
        <v>10929.64</v>
      </c>
      <c r="F20" s="291">
        <f>(D20-E20)/E20</f>
        <v>-0.53966553335699985</v>
      </c>
      <c r="G20" s="287">
        <v>926</v>
      </c>
      <c r="H20" s="286">
        <v>88</v>
      </c>
      <c r="I20" s="286">
        <f>G20/H20</f>
        <v>10.522727272727273</v>
      </c>
      <c r="J20" s="286">
        <v>8</v>
      </c>
      <c r="K20" s="286">
        <v>8</v>
      </c>
      <c r="L20" s="287">
        <v>254875</v>
      </c>
      <c r="M20" s="287">
        <v>50700</v>
      </c>
      <c r="N20" s="284">
        <v>44477</v>
      </c>
      <c r="O20" s="283" t="s">
        <v>52</v>
      </c>
      <c r="P20" s="279"/>
      <c r="Q20" s="293"/>
      <c r="R20" s="293"/>
      <c r="S20" s="294"/>
      <c r="T20" s="294"/>
      <c r="U20" s="294"/>
      <c r="V20" s="294"/>
      <c r="W20" s="295"/>
      <c r="X20" s="278"/>
      <c r="Y20" s="294"/>
      <c r="Z20" s="295"/>
      <c r="AB20" s="278"/>
    </row>
    <row r="21" spans="1:28" ht="25.35" customHeight="1">
      <c r="A21" s="282">
        <v>9</v>
      </c>
      <c r="B21" s="296">
        <v>7</v>
      </c>
      <c r="C21" s="288" t="s">
        <v>481</v>
      </c>
      <c r="D21" s="287">
        <v>4953.88</v>
      </c>
      <c r="E21" s="286">
        <v>11472.51</v>
      </c>
      <c r="F21" s="291">
        <f>(D21-E21)/E21</f>
        <v>-0.56819562589180572</v>
      </c>
      <c r="G21" s="287">
        <v>809</v>
      </c>
      <c r="H21" s="286">
        <v>38</v>
      </c>
      <c r="I21" s="286">
        <f>G21/H21</f>
        <v>21.289473684210527</v>
      </c>
      <c r="J21" s="286">
        <v>8</v>
      </c>
      <c r="K21" s="286">
        <v>3</v>
      </c>
      <c r="L21" s="287">
        <v>37441</v>
      </c>
      <c r="M21" s="287">
        <v>6140</v>
      </c>
      <c r="N21" s="284">
        <v>44512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295"/>
    </row>
    <row r="22" spans="1:28" ht="25.35" customHeight="1">
      <c r="A22" s="282">
        <v>10</v>
      </c>
      <c r="B22" s="296">
        <v>6</v>
      </c>
      <c r="C22" s="288" t="s">
        <v>319</v>
      </c>
      <c r="D22" s="287">
        <v>4477.54</v>
      </c>
      <c r="E22" s="286">
        <v>11656.67</v>
      </c>
      <c r="F22" s="291">
        <f>(D22-E22)/E22</f>
        <v>-0.61588172265321062</v>
      </c>
      <c r="G22" s="287">
        <v>658</v>
      </c>
      <c r="H22" s="286">
        <v>40</v>
      </c>
      <c r="I22" s="286">
        <f>G22/H22</f>
        <v>16.45</v>
      </c>
      <c r="J22" s="286">
        <v>4</v>
      </c>
      <c r="K22" s="286">
        <v>7</v>
      </c>
      <c r="L22" s="287">
        <v>338709.71</v>
      </c>
      <c r="M22" s="287">
        <v>49156</v>
      </c>
      <c r="N22" s="284">
        <v>44484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95"/>
      <c r="Y22" s="294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323738.05999999994</v>
      </c>
      <c r="E23" s="280">
        <v>181840.01</v>
      </c>
      <c r="F23" s="292">
        <f>(D23-E23)/E23</f>
        <v>0.78034559061011888</v>
      </c>
      <c r="G23" s="280">
        <f t="shared" ref="G23" si="0">SUM(G13:G22)</f>
        <v>51022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335</v>
      </c>
      <c r="D25" s="287">
        <v>4361.82</v>
      </c>
      <c r="E25" s="286">
        <v>10909.31</v>
      </c>
      <c r="F25" s="291">
        <f>(D25-E25)/E25</f>
        <v>-0.60017452982819264</v>
      </c>
      <c r="G25" s="287">
        <v>884</v>
      </c>
      <c r="H25" s="286">
        <v>81</v>
      </c>
      <c r="I25" s="286">
        <f t="shared" ref="I25:I34" si="1">G25/H25</f>
        <v>10.913580246913581</v>
      </c>
      <c r="J25" s="286">
        <v>9</v>
      </c>
      <c r="K25" s="286">
        <v>5</v>
      </c>
      <c r="L25" s="287">
        <v>94795</v>
      </c>
      <c r="M25" s="287">
        <v>19768</v>
      </c>
      <c r="N25" s="284">
        <v>44498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295"/>
      <c r="X25" s="295"/>
      <c r="Y25" s="278"/>
      <c r="Z25" s="294"/>
    </row>
    <row r="26" spans="1:28" ht="25.35" customHeight="1">
      <c r="A26" s="282">
        <v>12</v>
      </c>
      <c r="B26" s="296">
        <v>10</v>
      </c>
      <c r="C26" s="288" t="s">
        <v>306</v>
      </c>
      <c r="D26" s="287">
        <v>3726.22</v>
      </c>
      <c r="E26" s="286">
        <v>9741.11</v>
      </c>
      <c r="F26" s="291">
        <f>(D26-E26)/E26</f>
        <v>-0.61747480523266862</v>
      </c>
      <c r="G26" s="287">
        <v>552</v>
      </c>
      <c r="H26" s="286">
        <v>25</v>
      </c>
      <c r="I26" s="286">
        <f t="shared" si="1"/>
        <v>22.08</v>
      </c>
      <c r="J26" s="286">
        <v>6</v>
      </c>
      <c r="K26" s="286">
        <v>9</v>
      </c>
      <c r="L26" s="287">
        <v>411568</v>
      </c>
      <c r="M26" s="287">
        <v>61019</v>
      </c>
      <c r="N26" s="284">
        <v>44470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78"/>
      <c r="X26" s="295"/>
      <c r="Y26" s="295"/>
      <c r="Z26" s="294"/>
    </row>
    <row r="27" spans="1:28" ht="25.35" customHeight="1">
      <c r="A27" s="282">
        <v>13</v>
      </c>
      <c r="B27" s="91" t="s">
        <v>67</v>
      </c>
      <c r="C27" s="288" t="s">
        <v>374</v>
      </c>
      <c r="D27" s="287">
        <v>3395.6</v>
      </c>
      <c r="E27" s="286" t="s">
        <v>30</v>
      </c>
      <c r="F27" s="286" t="s">
        <v>30</v>
      </c>
      <c r="G27" s="287">
        <v>683</v>
      </c>
      <c r="H27" s="286">
        <v>61</v>
      </c>
      <c r="I27" s="286">
        <f>G27/H27</f>
        <v>11.196721311475409</v>
      </c>
      <c r="J27" s="286">
        <v>12</v>
      </c>
      <c r="K27" s="286">
        <v>1</v>
      </c>
      <c r="L27" s="287">
        <v>3575.6</v>
      </c>
      <c r="M27" s="287">
        <v>731</v>
      </c>
      <c r="N27" s="284">
        <v>44526</v>
      </c>
      <c r="O27" s="283" t="s">
        <v>287</v>
      </c>
      <c r="P27" s="78"/>
      <c r="Q27" s="293"/>
      <c r="R27" s="293"/>
      <c r="S27" s="295"/>
      <c r="T27" s="295"/>
      <c r="U27" s="294"/>
      <c r="V27" s="294"/>
      <c r="W27" s="278"/>
      <c r="X27" s="295"/>
      <c r="Y27" s="295"/>
      <c r="Z27" s="294"/>
    </row>
    <row r="28" spans="1:28" ht="25.35" customHeight="1">
      <c r="A28" s="282">
        <v>14</v>
      </c>
      <c r="B28" s="90">
        <v>15</v>
      </c>
      <c r="C28" s="288" t="s">
        <v>286</v>
      </c>
      <c r="D28" s="287">
        <v>2922.84</v>
      </c>
      <c r="E28" s="286">
        <v>4675.26</v>
      </c>
      <c r="F28" s="291">
        <f>(D28-E28)/E28</f>
        <v>-0.37482835179219981</v>
      </c>
      <c r="G28" s="287">
        <v>486</v>
      </c>
      <c r="H28" s="286">
        <v>16</v>
      </c>
      <c r="I28" s="286">
        <f t="shared" si="1"/>
        <v>30.375</v>
      </c>
      <c r="J28" s="286">
        <v>6</v>
      </c>
      <c r="K28" s="286">
        <v>11</v>
      </c>
      <c r="L28" s="287">
        <v>128764</v>
      </c>
      <c r="M28" s="287">
        <v>22504</v>
      </c>
      <c r="N28" s="284">
        <v>44456</v>
      </c>
      <c r="O28" s="283" t="s">
        <v>287</v>
      </c>
      <c r="P28" s="78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97">
        <v>12</v>
      </c>
      <c r="C29" s="288" t="s">
        <v>285</v>
      </c>
      <c r="D29" s="287">
        <v>2198.96</v>
      </c>
      <c r="E29" s="286">
        <v>6140.01</v>
      </c>
      <c r="F29" s="291">
        <f>(D29-E29)/E29</f>
        <v>-0.64186377546616369</v>
      </c>
      <c r="G29" s="287">
        <v>325</v>
      </c>
      <c r="H29" s="286">
        <v>17</v>
      </c>
      <c r="I29" s="286">
        <f t="shared" si="1"/>
        <v>19.117647058823529</v>
      </c>
      <c r="J29" s="286">
        <v>4</v>
      </c>
      <c r="K29" s="286">
        <v>11</v>
      </c>
      <c r="L29" s="287">
        <v>448177.7</v>
      </c>
      <c r="M29" s="287">
        <v>67116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5"/>
      <c r="Z29" s="295"/>
    </row>
    <row r="30" spans="1:28" ht="25.35" customHeight="1">
      <c r="A30" s="282">
        <v>16</v>
      </c>
      <c r="B30" s="296">
        <v>13</v>
      </c>
      <c r="C30" s="288" t="s">
        <v>288</v>
      </c>
      <c r="D30" s="287">
        <v>2149.4699999999998</v>
      </c>
      <c r="E30" s="286">
        <v>5608.7</v>
      </c>
      <c r="F30" s="291">
        <f>(D30-E30)/E30</f>
        <v>-0.61676145987483733</v>
      </c>
      <c r="G30" s="287">
        <v>414</v>
      </c>
      <c r="H30" s="286">
        <v>34</v>
      </c>
      <c r="I30" s="286">
        <f t="shared" si="1"/>
        <v>12.176470588235293</v>
      </c>
      <c r="J30" s="286">
        <v>6</v>
      </c>
      <c r="K30" s="286">
        <v>11</v>
      </c>
      <c r="L30" s="287">
        <v>240685</v>
      </c>
      <c r="M30" s="287">
        <v>49116</v>
      </c>
      <c r="N30" s="284">
        <v>44456</v>
      </c>
      <c r="O30" s="283" t="s">
        <v>52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295"/>
    </row>
    <row r="31" spans="1:28" ht="25.35" customHeight="1">
      <c r="A31" s="282">
        <v>17</v>
      </c>
      <c r="B31" s="296">
        <v>14</v>
      </c>
      <c r="C31" s="288" t="s">
        <v>356</v>
      </c>
      <c r="D31" s="287">
        <v>1224.7</v>
      </c>
      <c r="E31" s="286">
        <v>5323.16</v>
      </c>
      <c r="F31" s="291">
        <f>(D31-E31)/E31</f>
        <v>-0.76992989126759293</v>
      </c>
      <c r="G31" s="287">
        <v>193</v>
      </c>
      <c r="H31" s="286">
        <v>11</v>
      </c>
      <c r="I31" s="286">
        <f t="shared" si="1"/>
        <v>17.545454545454547</v>
      </c>
      <c r="J31" s="286">
        <v>5</v>
      </c>
      <c r="K31" s="286">
        <v>12</v>
      </c>
      <c r="L31" s="287">
        <v>15973.36</v>
      </c>
      <c r="M31" s="287">
        <v>2509</v>
      </c>
      <c r="N31" s="284">
        <v>44512</v>
      </c>
      <c r="O31" s="283" t="s">
        <v>56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5"/>
      <c r="Z31" s="294"/>
    </row>
    <row r="32" spans="1:28" ht="25.35" customHeight="1">
      <c r="A32" s="282">
        <v>18</v>
      </c>
      <c r="B32" s="298" t="s">
        <v>40</v>
      </c>
      <c r="C32" s="288" t="s">
        <v>376</v>
      </c>
      <c r="D32" s="287">
        <v>967.54</v>
      </c>
      <c r="E32" s="286" t="s">
        <v>30</v>
      </c>
      <c r="F32" s="286" t="s">
        <v>30</v>
      </c>
      <c r="G32" s="287">
        <v>160</v>
      </c>
      <c r="H32" s="286">
        <v>7</v>
      </c>
      <c r="I32" s="286">
        <f t="shared" si="1"/>
        <v>22.857142857142858</v>
      </c>
      <c r="J32" s="286">
        <v>7</v>
      </c>
      <c r="K32" s="286">
        <v>0</v>
      </c>
      <c r="L32" s="287">
        <v>967.54</v>
      </c>
      <c r="M32" s="287">
        <v>160</v>
      </c>
      <c r="N32" s="284" t="s">
        <v>190</v>
      </c>
      <c r="O32" s="281" t="s">
        <v>73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</row>
    <row r="33" spans="1:26" ht="25.35" customHeight="1">
      <c r="A33" s="282">
        <v>19</v>
      </c>
      <c r="B33" s="296">
        <v>11</v>
      </c>
      <c r="C33" s="288" t="s">
        <v>341</v>
      </c>
      <c r="D33" s="287">
        <v>853.72</v>
      </c>
      <c r="E33" s="286">
        <v>6347.89</v>
      </c>
      <c r="F33" s="291">
        <f>(D33-E33)/E33</f>
        <v>-0.86551121711308798</v>
      </c>
      <c r="G33" s="287">
        <v>167</v>
      </c>
      <c r="H33" s="286">
        <v>37</v>
      </c>
      <c r="I33" s="286">
        <f t="shared" si="1"/>
        <v>4.5135135135135132</v>
      </c>
      <c r="J33" s="286">
        <v>6</v>
      </c>
      <c r="K33" s="286">
        <v>4</v>
      </c>
      <c r="L33" s="287">
        <v>41476.21</v>
      </c>
      <c r="M33" s="287">
        <v>8732</v>
      </c>
      <c r="N33" s="284">
        <v>44505</v>
      </c>
      <c r="O33" s="283" t="s">
        <v>27</v>
      </c>
      <c r="P33" s="279"/>
      <c r="R33" s="285"/>
      <c r="T33" s="279"/>
      <c r="U33" s="278"/>
      <c r="V33" s="278"/>
      <c r="W33" s="295"/>
      <c r="X33" s="295"/>
      <c r="Y33" s="278"/>
      <c r="Z33" s="294"/>
    </row>
    <row r="34" spans="1:26" ht="25.35" customHeight="1">
      <c r="A34" s="282">
        <v>20</v>
      </c>
      <c r="B34" s="297">
        <v>16</v>
      </c>
      <c r="C34" s="288" t="s">
        <v>350</v>
      </c>
      <c r="D34" s="287">
        <v>609.79999999999995</v>
      </c>
      <c r="E34" s="286">
        <v>4667.78</v>
      </c>
      <c r="F34" s="291">
        <f>(D34-E34)/E34</f>
        <v>-0.86935973846239534</v>
      </c>
      <c r="G34" s="287">
        <v>151</v>
      </c>
      <c r="H34" s="286">
        <v>9</v>
      </c>
      <c r="I34" s="286">
        <f t="shared" si="1"/>
        <v>16.777777777777779</v>
      </c>
      <c r="J34" s="286">
        <v>5</v>
      </c>
      <c r="K34" s="286">
        <v>3</v>
      </c>
      <c r="L34" s="287">
        <v>12230</v>
      </c>
      <c r="M34" s="287">
        <v>2792</v>
      </c>
      <c r="N34" s="284">
        <v>44512</v>
      </c>
      <c r="O34" s="283" t="s">
        <v>33</v>
      </c>
      <c r="P34" s="279"/>
      <c r="V34" s="279"/>
      <c r="W34" s="279"/>
      <c r="X34" s="278"/>
      <c r="Y34" s="278"/>
      <c r="Z34" s="278"/>
    </row>
    <row r="35" spans="1:26" ht="25.15" customHeight="1">
      <c r="A35" s="248"/>
      <c r="B35" s="248"/>
      <c r="C35" s="266" t="s">
        <v>85</v>
      </c>
      <c r="D35" s="280">
        <f>SUM(D23:D34)</f>
        <v>346148.72999999986</v>
      </c>
      <c r="E35" s="280">
        <v>218115.32000000004</v>
      </c>
      <c r="F35" s="292">
        <f>(D35-E35)/E35</f>
        <v>0.58699870325477277</v>
      </c>
      <c r="G35" s="280">
        <f>SUM(G23:G34)</f>
        <v>55037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86" t="s">
        <v>30</v>
      </c>
      <c r="C37" s="288" t="s">
        <v>333</v>
      </c>
      <c r="D37" s="287">
        <v>538</v>
      </c>
      <c r="E37" s="286" t="s">
        <v>30</v>
      </c>
      <c r="F37" s="286" t="s">
        <v>30</v>
      </c>
      <c r="G37" s="287">
        <v>279</v>
      </c>
      <c r="H37" s="286">
        <v>5</v>
      </c>
      <c r="I37" s="286">
        <f>G37/H37</f>
        <v>55.8</v>
      </c>
      <c r="J37" s="286">
        <v>1</v>
      </c>
      <c r="K37" s="286" t="s">
        <v>30</v>
      </c>
      <c r="L37" s="287">
        <v>12055.48</v>
      </c>
      <c r="M37" s="287">
        <v>2147</v>
      </c>
      <c r="N37" s="284">
        <v>44491</v>
      </c>
      <c r="O37" s="281" t="s">
        <v>43</v>
      </c>
      <c r="P37" s="279"/>
      <c r="Q37" s="293"/>
      <c r="W37" s="8"/>
      <c r="X37" s="278"/>
      <c r="Y37" s="278"/>
      <c r="Z37" s="279"/>
    </row>
    <row r="38" spans="1:26" ht="25.35" customHeight="1">
      <c r="A38" s="282">
        <v>22</v>
      </c>
      <c r="B38" s="296">
        <v>17</v>
      </c>
      <c r="C38" s="288" t="s">
        <v>362</v>
      </c>
      <c r="D38" s="287">
        <v>500.48</v>
      </c>
      <c r="E38" s="286">
        <v>1449.4299999999998</v>
      </c>
      <c r="F38" s="291">
        <f>(D38-E38)/E38</f>
        <v>-0.65470564290790167</v>
      </c>
      <c r="G38" s="287">
        <v>90</v>
      </c>
      <c r="H38" s="286" t="s">
        <v>30</v>
      </c>
      <c r="I38" s="286" t="s">
        <v>30</v>
      </c>
      <c r="J38" s="286">
        <v>5</v>
      </c>
      <c r="K38" s="286">
        <v>2</v>
      </c>
      <c r="L38" s="287">
        <v>1949.91</v>
      </c>
      <c r="M38" s="287">
        <v>353</v>
      </c>
      <c r="N38" s="284">
        <v>44519</v>
      </c>
      <c r="O38" s="283" t="s">
        <v>99</v>
      </c>
      <c r="P38" s="279"/>
      <c r="Q38" s="293"/>
      <c r="R38" s="293"/>
      <c r="S38" s="293"/>
      <c r="W38" s="8"/>
      <c r="X38" s="33"/>
      <c r="Y38" s="278"/>
      <c r="Z38" s="33"/>
    </row>
    <row r="39" spans="1:26" ht="25.35" customHeight="1">
      <c r="A39" s="282">
        <v>23</v>
      </c>
      <c r="B39" s="298" t="s">
        <v>40</v>
      </c>
      <c r="C39" s="288" t="s">
        <v>377</v>
      </c>
      <c r="D39" s="287">
        <v>387.35</v>
      </c>
      <c r="E39" s="286" t="s">
        <v>30</v>
      </c>
      <c r="F39" s="286" t="s">
        <v>30</v>
      </c>
      <c r="G39" s="287">
        <v>63</v>
      </c>
      <c r="H39" s="286">
        <v>2</v>
      </c>
      <c r="I39" s="286">
        <f>G39/H39</f>
        <v>31.5</v>
      </c>
      <c r="J39" s="286">
        <v>2</v>
      </c>
      <c r="K39" s="286">
        <v>0</v>
      </c>
      <c r="L39" s="287">
        <v>387.35</v>
      </c>
      <c r="M39" s="287">
        <v>63</v>
      </c>
      <c r="N39" s="284" t="s">
        <v>190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</row>
    <row r="40" spans="1:26" ht="25.35" customHeight="1">
      <c r="A40" s="282">
        <v>24</v>
      </c>
      <c r="B40" s="296">
        <v>22</v>
      </c>
      <c r="C40" s="289" t="s">
        <v>98</v>
      </c>
      <c r="D40" s="287">
        <v>335</v>
      </c>
      <c r="E40" s="287">
        <v>430</v>
      </c>
      <c r="F40" s="291">
        <f>(D40-E40)/E40</f>
        <v>-0.22093023255813954</v>
      </c>
      <c r="G40" s="287">
        <v>58</v>
      </c>
      <c r="H40" s="286" t="s">
        <v>30</v>
      </c>
      <c r="I40" s="286" t="s">
        <v>30</v>
      </c>
      <c r="J40" s="286">
        <v>1</v>
      </c>
      <c r="K40" s="286">
        <v>29</v>
      </c>
      <c r="L40" s="287">
        <v>16945.05</v>
      </c>
      <c r="M40" s="287">
        <v>3031</v>
      </c>
      <c r="N40" s="284">
        <v>44330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278"/>
      <c r="Y40" s="295"/>
      <c r="Z40" s="295"/>
    </row>
    <row r="41" spans="1:26" ht="25.35" customHeight="1">
      <c r="A41" s="282">
        <v>25</v>
      </c>
      <c r="B41" s="290" t="s">
        <v>30</v>
      </c>
      <c r="C41" s="288" t="s">
        <v>344</v>
      </c>
      <c r="D41" s="287">
        <v>232</v>
      </c>
      <c r="E41" s="286" t="s">
        <v>30</v>
      </c>
      <c r="F41" s="286" t="s">
        <v>30</v>
      </c>
      <c r="G41" s="287">
        <v>34</v>
      </c>
      <c r="H41" s="286">
        <v>6</v>
      </c>
      <c r="I41" s="286">
        <f>G41/H41</f>
        <v>5.666666666666667</v>
      </c>
      <c r="J41" s="286">
        <v>2</v>
      </c>
      <c r="K41" s="286" t="s">
        <v>30</v>
      </c>
      <c r="L41" s="287">
        <v>2733.75</v>
      </c>
      <c r="M41" s="287">
        <v>476</v>
      </c>
      <c r="N41" s="284">
        <v>44498</v>
      </c>
      <c r="O41" s="283" t="s">
        <v>56</v>
      </c>
      <c r="P41" s="279"/>
      <c r="Q41" s="293"/>
      <c r="W41" s="294"/>
      <c r="X41" s="278"/>
      <c r="Y41" s="295"/>
      <c r="Z41" s="295"/>
    </row>
    <row r="42" spans="1:26" ht="25.35" customHeight="1">
      <c r="A42" s="282">
        <v>26</v>
      </c>
      <c r="B42" s="290" t="s">
        <v>30</v>
      </c>
      <c r="C42" s="289" t="s">
        <v>66</v>
      </c>
      <c r="D42" s="287">
        <v>150</v>
      </c>
      <c r="E42" s="286" t="s">
        <v>30</v>
      </c>
      <c r="F42" s="286" t="s">
        <v>30</v>
      </c>
      <c r="G42" s="287">
        <v>30</v>
      </c>
      <c r="H42" s="286">
        <v>1</v>
      </c>
      <c r="I42" s="286">
        <f>G42/H42</f>
        <v>30</v>
      </c>
      <c r="J42" s="286">
        <v>1</v>
      </c>
      <c r="K42" s="286" t="s">
        <v>30</v>
      </c>
      <c r="L42" s="287">
        <v>130127</v>
      </c>
      <c r="M42" s="287">
        <v>22448</v>
      </c>
      <c r="N42" s="284">
        <v>43868</v>
      </c>
      <c r="O42" s="283" t="s">
        <v>33</v>
      </c>
      <c r="P42" s="279"/>
      <c r="Q42" s="293"/>
      <c r="W42" s="8"/>
      <c r="X42" s="33"/>
      <c r="Y42" s="278"/>
      <c r="Z42" s="33"/>
    </row>
    <row r="43" spans="1:26" ht="25.35" customHeight="1">
      <c r="A43" s="282">
        <v>27</v>
      </c>
      <c r="B43" s="298">
        <v>25</v>
      </c>
      <c r="C43" s="288" t="s">
        <v>358</v>
      </c>
      <c r="D43" s="287">
        <v>61</v>
      </c>
      <c r="E43" s="286">
        <v>40</v>
      </c>
      <c r="F43" s="291">
        <f>(D43-E43)/E43</f>
        <v>0.52500000000000002</v>
      </c>
      <c r="G43" s="287">
        <v>8</v>
      </c>
      <c r="H43" s="286">
        <v>1</v>
      </c>
      <c r="I43" s="286">
        <f>G43/H43</f>
        <v>8</v>
      </c>
      <c r="J43" s="286">
        <v>1</v>
      </c>
      <c r="K43" s="286">
        <v>4</v>
      </c>
      <c r="L43" s="287">
        <v>585.74</v>
      </c>
      <c r="M43" s="287">
        <v>113</v>
      </c>
      <c r="N43" s="284">
        <v>44505</v>
      </c>
      <c r="O43" s="283" t="s">
        <v>359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</row>
    <row r="44" spans="1:26" ht="25.35" customHeight="1">
      <c r="A44" s="282">
        <v>28</v>
      </c>
      <c r="B44" s="290" t="s">
        <v>30</v>
      </c>
      <c r="C44" s="288" t="s">
        <v>244</v>
      </c>
      <c r="D44" s="287">
        <v>59</v>
      </c>
      <c r="E44" s="286" t="s">
        <v>30</v>
      </c>
      <c r="F44" s="286" t="s">
        <v>30</v>
      </c>
      <c r="G44" s="287">
        <v>16</v>
      </c>
      <c r="H44" s="286">
        <v>1</v>
      </c>
      <c r="I44" s="286">
        <f>G44/H44</f>
        <v>16</v>
      </c>
      <c r="J44" s="286">
        <v>1</v>
      </c>
      <c r="K44" s="286" t="s">
        <v>30</v>
      </c>
      <c r="L44" s="287">
        <v>11539.86</v>
      </c>
      <c r="M44" s="287">
        <v>2436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6" ht="25.35" customHeight="1">
      <c r="A45" s="282">
        <v>29</v>
      </c>
      <c r="B45" s="296">
        <v>18</v>
      </c>
      <c r="C45" s="288" t="s">
        <v>363</v>
      </c>
      <c r="D45" s="287">
        <v>53.5</v>
      </c>
      <c r="E45" s="286">
        <v>816.83</v>
      </c>
      <c r="F45" s="291">
        <f>(D45-E45)/E45</f>
        <v>-0.93450289533929953</v>
      </c>
      <c r="G45" s="287">
        <v>14</v>
      </c>
      <c r="H45" s="286">
        <v>5</v>
      </c>
      <c r="I45" s="286">
        <f>G45/H45</f>
        <v>2.8</v>
      </c>
      <c r="J45" s="286">
        <v>3</v>
      </c>
      <c r="K45" s="286">
        <v>2</v>
      </c>
      <c r="L45" s="287">
        <v>870.33</v>
      </c>
      <c r="M45" s="287">
        <v>175</v>
      </c>
      <c r="N45" s="284">
        <v>44519</v>
      </c>
      <c r="O45" s="283" t="s">
        <v>364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6" ht="25.35" customHeight="1">
      <c r="A46" s="248"/>
      <c r="B46" s="248"/>
      <c r="C46" s="266" t="s">
        <v>226</v>
      </c>
      <c r="D46" s="280">
        <f>SUM(D35:D45)</f>
        <v>348465.05999999982</v>
      </c>
      <c r="E46" s="280">
        <v>220153.12000000005</v>
      </c>
      <c r="F46" s="292">
        <f>(D46-E46)/E46</f>
        <v>0.58283044092220782</v>
      </c>
      <c r="G46" s="280">
        <f t="shared" ref="G46" si="2">SUM(G35:G45)</f>
        <v>55629</v>
      </c>
      <c r="H46" s="280"/>
      <c r="I46" s="251"/>
      <c r="J46" s="250"/>
      <c r="K46" s="252"/>
      <c r="L46" s="253"/>
      <c r="M46" s="257"/>
      <c r="N46" s="254"/>
      <c r="O46" s="281"/>
      <c r="R46" s="279"/>
    </row>
    <row r="47" spans="1:26" ht="23.1" customHeight="1"/>
    <row r="48" spans="1:26" ht="17.25" customHeight="1"/>
    <row r="59" spans="16:18">
      <c r="R59" s="279"/>
    </row>
    <row r="64" spans="16:18">
      <c r="P64" s="279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C40" sqref="C4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2" style="277" bestFit="1" customWidth="1"/>
    <col min="25" max="25" width="13.7109375" style="277" customWidth="1"/>
    <col min="26" max="26" width="12.5703125" style="277" bestFit="1" customWidth="1"/>
    <col min="27" max="16384" width="8.85546875" style="277"/>
  </cols>
  <sheetData>
    <row r="1" spans="1:28" ht="19.5" customHeight="1">
      <c r="E1" s="235" t="s">
        <v>369</v>
      </c>
      <c r="F1" s="235"/>
      <c r="G1" s="235"/>
      <c r="H1" s="235"/>
      <c r="I1" s="235"/>
    </row>
    <row r="2" spans="1:28" ht="19.5" customHeight="1">
      <c r="E2" s="235" t="s">
        <v>370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8">
      <c r="A6" s="393"/>
      <c r="B6" s="393"/>
      <c r="C6" s="390"/>
      <c r="D6" s="237" t="s">
        <v>371</v>
      </c>
      <c r="E6" s="237" t="s">
        <v>352</v>
      </c>
      <c r="F6" s="390"/>
      <c r="G6" s="390" t="s">
        <v>371</v>
      </c>
      <c r="H6" s="390"/>
      <c r="I6" s="390"/>
      <c r="J6" s="390"/>
      <c r="K6" s="390"/>
      <c r="L6" s="390"/>
      <c r="M6" s="390"/>
      <c r="N6" s="390"/>
      <c r="O6" s="390"/>
    </row>
    <row r="7" spans="1:28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8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</row>
    <row r="9" spans="1:28" ht="15" customHeight="1">
      <c r="A9" s="392"/>
      <c r="B9" s="392"/>
      <c r="C9" s="389" t="s">
        <v>13</v>
      </c>
      <c r="D9" s="260"/>
      <c r="E9" s="260"/>
      <c r="F9" s="389" t="s">
        <v>15</v>
      </c>
      <c r="G9" s="260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</row>
    <row r="10" spans="1:28" ht="19.5">
      <c r="A10" s="393"/>
      <c r="B10" s="393"/>
      <c r="C10" s="390"/>
      <c r="D10" s="261" t="s">
        <v>372</v>
      </c>
      <c r="E10" s="261" t="s">
        <v>353</v>
      </c>
      <c r="F10" s="390"/>
      <c r="G10" s="261" t="s">
        <v>372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</row>
    <row r="11" spans="1:28">
      <c r="A11" s="393"/>
      <c r="B11" s="393"/>
      <c r="C11" s="390"/>
      <c r="D11" s="261" t="s">
        <v>14</v>
      </c>
      <c r="E11" s="237" t="s">
        <v>14</v>
      </c>
      <c r="F11" s="390"/>
      <c r="G11" s="261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279"/>
      <c r="T11" s="279"/>
      <c r="U11" s="278"/>
    </row>
    <row r="12" spans="1:28" ht="15.6" customHeight="1" thickBot="1">
      <c r="A12" s="393"/>
      <c r="B12" s="394"/>
      <c r="C12" s="391"/>
      <c r="D12" s="262"/>
      <c r="E12" s="238" t="s">
        <v>2</v>
      </c>
      <c r="F12" s="391"/>
      <c r="G12" s="262" t="s">
        <v>17</v>
      </c>
      <c r="H12" s="263"/>
      <c r="I12" s="391"/>
      <c r="J12" s="263"/>
      <c r="K12" s="263"/>
      <c r="L12" s="263"/>
      <c r="M12" s="263"/>
      <c r="N12" s="263"/>
      <c r="O12" s="391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357</v>
      </c>
      <c r="D13" s="287">
        <v>43098.81</v>
      </c>
      <c r="E13" s="286" t="s">
        <v>30</v>
      </c>
      <c r="F13" s="286" t="s">
        <v>30</v>
      </c>
      <c r="G13" s="287">
        <v>6358</v>
      </c>
      <c r="H13" s="286">
        <v>249</v>
      </c>
      <c r="I13" s="286">
        <f>G13/H13</f>
        <v>25.53413654618474</v>
      </c>
      <c r="J13" s="286">
        <v>15</v>
      </c>
      <c r="K13" s="286">
        <v>1</v>
      </c>
      <c r="L13" s="287">
        <v>45468.92</v>
      </c>
      <c r="M13" s="287">
        <v>6685</v>
      </c>
      <c r="N13" s="284">
        <v>44519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95"/>
      <c r="Y13" s="294"/>
      <c r="Z13" s="295"/>
      <c r="AA13" s="278"/>
    </row>
    <row r="14" spans="1:28" ht="25.35" customHeight="1">
      <c r="A14" s="282">
        <v>2</v>
      </c>
      <c r="B14" s="296" t="s">
        <v>40</v>
      </c>
      <c r="C14" s="288" t="s">
        <v>367</v>
      </c>
      <c r="D14" s="287">
        <v>25419.65</v>
      </c>
      <c r="E14" s="286" t="s">
        <v>30</v>
      </c>
      <c r="F14" s="286" t="s">
        <v>30</v>
      </c>
      <c r="G14" s="287">
        <v>3129</v>
      </c>
      <c r="H14" s="286">
        <v>18</v>
      </c>
      <c r="I14" s="286">
        <f>G14/H14</f>
        <v>173.83333333333334</v>
      </c>
      <c r="J14" s="286">
        <v>10</v>
      </c>
      <c r="K14" s="286">
        <v>0</v>
      </c>
      <c r="L14" s="287">
        <v>25420</v>
      </c>
      <c r="M14" s="287">
        <v>3129</v>
      </c>
      <c r="N14" s="284" t="s">
        <v>190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4"/>
      <c r="Y14" s="295"/>
      <c r="Z14" s="278"/>
    </row>
    <row r="15" spans="1:28" ht="25.35" customHeight="1">
      <c r="A15" s="282">
        <v>3</v>
      </c>
      <c r="B15" s="282">
        <v>2</v>
      </c>
      <c r="C15" s="288" t="s">
        <v>351</v>
      </c>
      <c r="D15" s="287">
        <v>22636</v>
      </c>
      <c r="E15" s="286">
        <v>27587</v>
      </c>
      <c r="F15" s="291">
        <f>(D15-E15)/E15</f>
        <v>-0.1794685902780295</v>
      </c>
      <c r="G15" s="287">
        <v>4407</v>
      </c>
      <c r="H15" s="286" t="s">
        <v>30</v>
      </c>
      <c r="I15" s="286" t="s">
        <v>30</v>
      </c>
      <c r="J15" s="286">
        <v>18</v>
      </c>
      <c r="K15" s="286">
        <v>2</v>
      </c>
      <c r="L15" s="287">
        <v>51187</v>
      </c>
      <c r="M15" s="287">
        <v>10179</v>
      </c>
      <c r="N15" s="284">
        <v>44512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96">
        <v>1</v>
      </c>
      <c r="C16" s="288" t="s">
        <v>343</v>
      </c>
      <c r="D16" s="287">
        <v>19217.599999999999</v>
      </c>
      <c r="E16" s="286">
        <v>43279.05</v>
      </c>
      <c r="F16" s="291">
        <f>(D16-E16)/E16</f>
        <v>-0.55596067843448516</v>
      </c>
      <c r="G16" s="287">
        <v>3015</v>
      </c>
      <c r="H16" s="286">
        <v>153</v>
      </c>
      <c r="I16" s="286">
        <f t="shared" ref="I16:I22" si="0">G16/H16</f>
        <v>19.705882352941178</v>
      </c>
      <c r="J16" s="286">
        <v>10</v>
      </c>
      <c r="K16" s="286">
        <v>3</v>
      </c>
      <c r="L16" s="287">
        <v>154674</v>
      </c>
      <c r="M16" s="287">
        <v>22107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6" ht="25.35" customHeight="1">
      <c r="A17" s="282">
        <v>5</v>
      </c>
      <c r="B17" s="282" t="s">
        <v>67</v>
      </c>
      <c r="C17" s="288" t="s">
        <v>360</v>
      </c>
      <c r="D17" s="287">
        <v>16758.71</v>
      </c>
      <c r="E17" s="286" t="s">
        <v>30</v>
      </c>
      <c r="F17" s="286" t="s">
        <v>30</v>
      </c>
      <c r="G17" s="287">
        <v>2932</v>
      </c>
      <c r="H17" s="286">
        <v>247</v>
      </c>
      <c r="I17" s="286">
        <f>G17/H17</f>
        <v>11.870445344129555</v>
      </c>
      <c r="J17" s="286">
        <v>17</v>
      </c>
      <c r="K17" s="286">
        <v>1</v>
      </c>
      <c r="L17" s="287">
        <v>16758.71</v>
      </c>
      <c r="M17" s="287">
        <v>2932</v>
      </c>
      <c r="N17" s="284">
        <v>44519</v>
      </c>
      <c r="O17" s="283" t="s">
        <v>361</v>
      </c>
      <c r="P17" s="78"/>
      <c r="Q17" s="293"/>
      <c r="R17" s="293"/>
      <c r="S17" s="293"/>
      <c r="T17" s="293"/>
      <c r="U17" s="294"/>
      <c r="V17" s="294"/>
      <c r="W17" s="295"/>
      <c r="X17" s="294"/>
      <c r="Y17" s="278"/>
      <c r="Z17" s="295"/>
    </row>
    <row r="18" spans="1:26" ht="25.35" customHeight="1">
      <c r="A18" s="282">
        <v>6</v>
      </c>
      <c r="B18" s="296">
        <v>4</v>
      </c>
      <c r="C18" s="288" t="s">
        <v>319</v>
      </c>
      <c r="D18" s="287">
        <v>11656.67</v>
      </c>
      <c r="E18" s="286">
        <v>17223.68</v>
      </c>
      <c r="F18" s="291">
        <f t="shared" ref="F18:F23" si="1">(D18-E18)/E18</f>
        <v>-0.32321838306331746</v>
      </c>
      <c r="G18" s="287">
        <v>1788</v>
      </c>
      <c r="H18" s="286">
        <v>71</v>
      </c>
      <c r="I18" s="286">
        <f t="shared" si="0"/>
        <v>25.183098591549296</v>
      </c>
      <c r="J18" s="286">
        <v>7</v>
      </c>
      <c r="K18" s="286">
        <v>6</v>
      </c>
      <c r="L18" s="287">
        <v>334232.17</v>
      </c>
      <c r="M18" s="287">
        <v>48498</v>
      </c>
      <c r="N18" s="284">
        <v>44484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</row>
    <row r="19" spans="1:26" ht="25.35" customHeight="1">
      <c r="A19" s="282">
        <v>7</v>
      </c>
      <c r="B19" s="91">
        <v>3</v>
      </c>
      <c r="C19" s="288" t="s">
        <v>481</v>
      </c>
      <c r="D19" s="287">
        <v>11472.51</v>
      </c>
      <c r="E19" s="286">
        <v>20522.849999999999</v>
      </c>
      <c r="F19" s="291">
        <f t="shared" si="1"/>
        <v>-0.44098845920522728</v>
      </c>
      <c r="G19" s="287">
        <v>1876</v>
      </c>
      <c r="H19" s="286">
        <v>93</v>
      </c>
      <c r="I19" s="286">
        <f t="shared" si="0"/>
        <v>20.172043010752688</v>
      </c>
      <c r="J19" s="286">
        <v>13</v>
      </c>
      <c r="K19" s="286">
        <v>2</v>
      </c>
      <c r="L19" s="287">
        <v>32487</v>
      </c>
      <c r="M19" s="287">
        <v>5331</v>
      </c>
      <c r="N19" s="284">
        <v>44512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</row>
    <row r="20" spans="1:26" ht="25.35" customHeight="1">
      <c r="A20" s="282">
        <v>8</v>
      </c>
      <c r="B20" s="296">
        <v>6</v>
      </c>
      <c r="C20" s="288" t="s">
        <v>308</v>
      </c>
      <c r="D20" s="287">
        <v>10929.64</v>
      </c>
      <c r="E20" s="286">
        <v>16597.78</v>
      </c>
      <c r="F20" s="291">
        <f t="shared" si="1"/>
        <v>-0.34149988733433023</v>
      </c>
      <c r="G20" s="287">
        <v>2149</v>
      </c>
      <c r="H20" s="286">
        <v>123</v>
      </c>
      <c r="I20" s="286">
        <f t="shared" si="0"/>
        <v>17.471544715447155</v>
      </c>
      <c r="J20" s="286">
        <v>9</v>
      </c>
      <c r="K20" s="286">
        <v>7</v>
      </c>
      <c r="L20" s="287">
        <v>249844</v>
      </c>
      <c r="M20" s="287">
        <v>49774</v>
      </c>
      <c r="N20" s="284">
        <v>44477</v>
      </c>
      <c r="O20" s="283" t="s">
        <v>52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78"/>
      <c r="Z20" s="295"/>
    </row>
    <row r="21" spans="1:26" ht="25.35" customHeight="1">
      <c r="A21" s="282">
        <v>9</v>
      </c>
      <c r="B21" s="296">
        <v>7</v>
      </c>
      <c r="C21" s="288" t="s">
        <v>335</v>
      </c>
      <c r="D21" s="287">
        <v>10909.31</v>
      </c>
      <c r="E21" s="286">
        <v>14678</v>
      </c>
      <c r="F21" s="291">
        <f t="shared" si="1"/>
        <v>-0.2567577326611255</v>
      </c>
      <c r="G21" s="287">
        <v>2236</v>
      </c>
      <c r="H21" s="286">
        <v>108</v>
      </c>
      <c r="I21" s="286">
        <f t="shared" si="0"/>
        <v>20.703703703703702</v>
      </c>
      <c r="J21" s="286">
        <v>10</v>
      </c>
      <c r="K21" s="286">
        <v>4</v>
      </c>
      <c r="L21" s="287">
        <v>90433</v>
      </c>
      <c r="M21" s="287">
        <v>18884</v>
      </c>
      <c r="N21" s="284">
        <v>44498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78"/>
      <c r="Z21" s="295"/>
    </row>
    <row r="22" spans="1:26" ht="25.35" customHeight="1">
      <c r="A22" s="282">
        <v>10</v>
      </c>
      <c r="B22" s="296">
        <v>5</v>
      </c>
      <c r="C22" s="288" t="s">
        <v>306</v>
      </c>
      <c r="D22" s="287">
        <v>9741.11</v>
      </c>
      <c r="E22" s="286">
        <v>17139.48</v>
      </c>
      <c r="F22" s="291">
        <f t="shared" si="1"/>
        <v>-0.4316566196874117</v>
      </c>
      <c r="G22" s="287">
        <v>1484</v>
      </c>
      <c r="H22" s="286">
        <v>61</v>
      </c>
      <c r="I22" s="286">
        <f t="shared" si="0"/>
        <v>24.327868852459016</v>
      </c>
      <c r="J22" s="286">
        <v>9</v>
      </c>
      <c r="K22" s="286">
        <v>8</v>
      </c>
      <c r="L22" s="287">
        <v>407842</v>
      </c>
      <c r="M22" s="287">
        <v>60467</v>
      </c>
      <c r="N22" s="284">
        <v>44470</v>
      </c>
      <c r="O22" s="281" t="s">
        <v>52</v>
      </c>
      <c r="P22" s="279"/>
      <c r="Q22" s="293"/>
      <c r="R22" s="293"/>
      <c r="S22" s="293"/>
      <c r="T22" s="293"/>
      <c r="U22" s="294"/>
      <c r="V22" s="294"/>
      <c r="W22" s="278"/>
      <c r="X22" s="295"/>
      <c r="Y22" s="295"/>
      <c r="Z22" s="294"/>
    </row>
    <row r="23" spans="1:26" ht="25.35" customHeight="1">
      <c r="A23" s="248"/>
      <c r="B23" s="248"/>
      <c r="C23" s="266" t="s">
        <v>29</v>
      </c>
      <c r="D23" s="280">
        <f>SUM(D13:D22)</f>
        <v>181840.01</v>
      </c>
      <c r="E23" s="280">
        <v>187558.38999999996</v>
      </c>
      <c r="F23" s="292">
        <f t="shared" si="1"/>
        <v>-3.0488532131246956E-2</v>
      </c>
      <c r="G23" s="280">
        <f>SUM(G13:G22)</f>
        <v>29374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79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96">
        <v>8</v>
      </c>
      <c r="C25" s="288" t="s">
        <v>341</v>
      </c>
      <c r="D25" s="287">
        <v>6347.89</v>
      </c>
      <c r="E25" s="286">
        <v>11380.15</v>
      </c>
      <c r="F25" s="291">
        <f t="shared" ref="F25:F30" si="2">(D25-E25)/E25</f>
        <v>-0.44219628036537301</v>
      </c>
      <c r="G25" s="287">
        <v>1322</v>
      </c>
      <c r="H25" s="286">
        <v>84</v>
      </c>
      <c r="I25" s="286">
        <f t="shared" ref="I25:I30" si="3">G25/H25</f>
        <v>15.738095238095237</v>
      </c>
      <c r="J25" s="286">
        <v>11</v>
      </c>
      <c r="K25" s="286">
        <v>3</v>
      </c>
      <c r="L25" s="287">
        <v>40622.49</v>
      </c>
      <c r="M25" s="287">
        <v>8565</v>
      </c>
      <c r="N25" s="284">
        <v>44505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78"/>
      <c r="X25" s="295"/>
      <c r="Y25" s="295"/>
      <c r="Z25" s="294"/>
    </row>
    <row r="26" spans="1:26" ht="25.35" customHeight="1">
      <c r="A26" s="282">
        <v>12</v>
      </c>
      <c r="B26" s="297">
        <v>9</v>
      </c>
      <c r="C26" s="288" t="s">
        <v>285</v>
      </c>
      <c r="D26" s="287">
        <v>6140.01</v>
      </c>
      <c r="E26" s="286">
        <v>9724.9</v>
      </c>
      <c r="F26" s="291">
        <f t="shared" si="2"/>
        <v>-0.36863001161965669</v>
      </c>
      <c r="G26" s="287">
        <v>938</v>
      </c>
      <c r="H26" s="286">
        <v>37</v>
      </c>
      <c r="I26" s="286">
        <f t="shared" si="3"/>
        <v>25.351351351351351</v>
      </c>
      <c r="J26" s="286">
        <v>6</v>
      </c>
      <c r="K26" s="286">
        <v>10</v>
      </c>
      <c r="L26" s="287">
        <v>445978.74</v>
      </c>
      <c r="M26" s="287">
        <v>66791</v>
      </c>
      <c r="N26" s="284">
        <v>44456</v>
      </c>
      <c r="O26" s="283" t="s">
        <v>34</v>
      </c>
      <c r="P26" s="279"/>
      <c r="Q26" s="293"/>
      <c r="R26" s="293"/>
      <c r="S26" s="293"/>
      <c r="T26" s="293"/>
      <c r="U26" s="294"/>
      <c r="V26" s="294"/>
      <c r="W26" s="295"/>
      <c r="X26" s="278"/>
      <c r="Y26" s="295"/>
      <c r="Z26" s="294"/>
    </row>
    <row r="27" spans="1:26" ht="25.35" customHeight="1">
      <c r="A27" s="282">
        <v>13</v>
      </c>
      <c r="B27" s="297">
        <v>11</v>
      </c>
      <c r="C27" s="288" t="s">
        <v>288</v>
      </c>
      <c r="D27" s="287">
        <v>5608.7</v>
      </c>
      <c r="E27" s="286">
        <v>6529.62</v>
      </c>
      <c r="F27" s="291">
        <f t="shared" si="2"/>
        <v>-0.14103730385535454</v>
      </c>
      <c r="G27" s="287">
        <v>1153</v>
      </c>
      <c r="H27" s="286">
        <v>58</v>
      </c>
      <c r="I27" s="286">
        <f t="shared" si="3"/>
        <v>19.879310344827587</v>
      </c>
      <c r="J27" s="286">
        <v>9</v>
      </c>
      <c r="K27" s="286">
        <v>10</v>
      </c>
      <c r="L27" s="287">
        <v>238536</v>
      </c>
      <c r="M27" s="287">
        <v>48702</v>
      </c>
      <c r="N27" s="284">
        <v>44456</v>
      </c>
      <c r="O27" s="281" t="s">
        <v>52</v>
      </c>
      <c r="P27" s="279"/>
      <c r="R27" s="285"/>
      <c r="T27" s="279"/>
      <c r="U27" s="278"/>
      <c r="V27" s="278"/>
      <c r="W27" s="279"/>
      <c r="X27" s="278"/>
      <c r="Y27" s="278"/>
      <c r="Z27" s="278"/>
    </row>
    <row r="28" spans="1:26" ht="25.35" customHeight="1">
      <c r="A28" s="282">
        <v>14</v>
      </c>
      <c r="B28" s="282">
        <v>10</v>
      </c>
      <c r="C28" s="288" t="s">
        <v>356</v>
      </c>
      <c r="D28" s="287">
        <v>5323.16</v>
      </c>
      <c r="E28" s="286">
        <v>9425.5</v>
      </c>
      <c r="F28" s="291">
        <f t="shared" si="2"/>
        <v>-0.43523844888865315</v>
      </c>
      <c r="G28" s="287">
        <v>818</v>
      </c>
      <c r="H28" s="286">
        <v>44</v>
      </c>
      <c r="I28" s="286">
        <f t="shared" si="3"/>
        <v>18.59090909090909</v>
      </c>
      <c r="J28" s="286">
        <v>10</v>
      </c>
      <c r="K28" s="286">
        <v>11</v>
      </c>
      <c r="L28" s="287">
        <v>14748.66</v>
      </c>
      <c r="M28" s="287">
        <v>2316</v>
      </c>
      <c r="N28" s="284">
        <v>44512</v>
      </c>
      <c r="O28" s="283" t="s">
        <v>56</v>
      </c>
      <c r="P28" s="279"/>
      <c r="V28" s="279"/>
      <c r="W28" s="8"/>
      <c r="X28" s="278"/>
      <c r="Y28" s="278"/>
      <c r="Z28" s="279"/>
    </row>
    <row r="29" spans="1:26" ht="25.35" customHeight="1">
      <c r="A29" s="282">
        <v>15</v>
      </c>
      <c r="B29" s="298">
        <v>13</v>
      </c>
      <c r="C29" s="288" t="s">
        <v>286</v>
      </c>
      <c r="D29" s="287">
        <v>4675.26</v>
      </c>
      <c r="E29" s="286">
        <v>6282.94</v>
      </c>
      <c r="F29" s="291">
        <f t="shared" si="2"/>
        <v>-0.25588020894676688</v>
      </c>
      <c r="G29" s="287">
        <v>768</v>
      </c>
      <c r="H29" s="286">
        <v>19</v>
      </c>
      <c r="I29" s="286">
        <f t="shared" si="3"/>
        <v>40.421052631578945</v>
      </c>
      <c r="J29" s="286">
        <v>6</v>
      </c>
      <c r="K29" s="286">
        <v>10</v>
      </c>
      <c r="L29" s="287">
        <v>122906</v>
      </c>
      <c r="M29" s="287">
        <v>21825</v>
      </c>
      <c r="N29" s="284">
        <v>44456</v>
      </c>
      <c r="O29" s="283" t="s">
        <v>287</v>
      </c>
      <c r="P29" s="78"/>
      <c r="Q29" s="293"/>
      <c r="W29" s="8"/>
      <c r="X29" s="278"/>
      <c r="Y29" s="33"/>
      <c r="Z29" s="33"/>
    </row>
    <row r="30" spans="1:26" ht="25.35" customHeight="1">
      <c r="A30" s="282">
        <v>16</v>
      </c>
      <c r="B30" s="282">
        <v>12</v>
      </c>
      <c r="C30" s="288" t="s">
        <v>350</v>
      </c>
      <c r="D30" s="287">
        <v>4667.78</v>
      </c>
      <c r="E30" s="286">
        <v>6443.26</v>
      </c>
      <c r="F30" s="291">
        <f t="shared" si="2"/>
        <v>-0.27555616256367127</v>
      </c>
      <c r="G30" s="287">
        <v>1102</v>
      </c>
      <c r="H30" s="286">
        <v>47</v>
      </c>
      <c r="I30" s="286">
        <f t="shared" si="3"/>
        <v>23.446808510638299</v>
      </c>
      <c r="J30" s="286">
        <v>13</v>
      </c>
      <c r="K30" s="286">
        <v>2</v>
      </c>
      <c r="L30" s="287">
        <v>11621</v>
      </c>
      <c r="M30" s="287">
        <v>2641</v>
      </c>
      <c r="N30" s="284">
        <v>44512</v>
      </c>
      <c r="O30" s="283" t="s">
        <v>33</v>
      </c>
      <c r="P30" s="279"/>
      <c r="Q30" s="293"/>
      <c r="R30" s="293"/>
      <c r="S30" s="293"/>
      <c r="W30" s="294"/>
      <c r="X30" s="295"/>
      <c r="Y30" s="278"/>
      <c r="Z30" s="295"/>
    </row>
    <row r="31" spans="1:26" ht="25.35" customHeight="1">
      <c r="A31" s="282">
        <v>17</v>
      </c>
      <c r="B31" s="282" t="s">
        <v>67</v>
      </c>
      <c r="C31" s="288" t="s">
        <v>362</v>
      </c>
      <c r="D31" s="287">
        <v>1449.4299999999998</v>
      </c>
      <c r="E31" s="286" t="s">
        <v>30</v>
      </c>
      <c r="F31" s="286" t="s">
        <v>30</v>
      </c>
      <c r="G31" s="287">
        <v>263</v>
      </c>
      <c r="H31" s="286" t="s">
        <v>30</v>
      </c>
      <c r="I31" s="286" t="s">
        <v>30</v>
      </c>
      <c r="J31" s="286">
        <v>7</v>
      </c>
      <c r="K31" s="286">
        <v>1</v>
      </c>
      <c r="L31" s="287">
        <v>1449.4299999999998</v>
      </c>
      <c r="M31" s="287">
        <v>263</v>
      </c>
      <c r="N31" s="284">
        <v>44519</v>
      </c>
      <c r="O31" s="283" t="s">
        <v>99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78"/>
      <c r="Z31" s="295"/>
    </row>
    <row r="32" spans="1:26" ht="25.35" customHeight="1">
      <c r="A32" s="282">
        <v>18</v>
      </c>
      <c r="B32" s="282" t="s">
        <v>67</v>
      </c>
      <c r="C32" s="288" t="s">
        <v>363</v>
      </c>
      <c r="D32" s="287">
        <v>816.83</v>
      </c>
      <c r="E32" s="286" t="s">
        <v>30</v>
      </c>
      <c r="F32" s="286" t="s">
        <v>30</v>
      </c>
      <c r="G32" s="287">
        <v>161</v>
      </c>
      <c r="H32" s="286">
        <v>28</v>
      </c>
      <c r="I32" s="286">
        <f>G32/H32</f>
        <v>5.75</v>
      </c>
      <c r="J32" s="286">
        <v>8</v>
      </c>
      <c r="K32" s="286">
        <v>1</v>
      </c>
      <c r="L32" s="287">
        <v>816.83</v>
      </c>
      <c r="M32" s="287">
        <v>161</v>
      </c>
      <c r="N32" s="284">
        <v>44519</v>
      </c>
      <c r="O32" s="283" t="s">
        <v>364</v>
      </c>
      <c r="P32" s="279"/>
      <c r="Q32" s="293"/>
      <c r="W32" s="8"/>
      <c r="X32" s="278"/>
      <c r="Y32" s="33"/>
      <c r="Z32" s="33"/>
    </row>
    <row r="33" spans="1:26" ht="25.35" customHeight="1">
      <c r="A33" s="282">
        <v>19</v>
      </c>
      <c r="B33" s="296">
        <v>16</v>
      </c>
      <c r="C33" s="288" t="s">
        <v>327</v>
      </c>
      <c r="D33" s="287">
        <v>712.05</v>
      </c>
      <c r="E33" s="286">
        <v>2373.2600000000002</v>
      </c>
      <c r="F33" s="291">
        <f>(D33-E33)/E33</f>
        <v>-0.69996966198393773</v>
      </c>
      <c r="G33" s="287">
        <v>112</v>
      </c>
      <c r="H33" s="286">
        <v>8</v>
      </c>
      <c r="I33" s="286">
        <f>G33/H33</f>
        <v>14</v>
      </c>
      <c r="J33" s="286">
        <v>3</v>
      </c>
      <c r="K33" s="286">
        <v>5</v>
      </c>
      <c r="L33" s="287">
        <v>37458</v>
      </c>
      <c r="M33" s="287">
        <v>5995</v>
      </c>
      <c r="N33" s="284">
        <v>44491</v>
      </c>
      <c r="O33" s="283" t="s">
        <v>33</v>
      </c>
      <c r="P33" s="279"/>
      <c r="Q33" s="293"/>
      <c r="W33" s="8"/>
      <c r="X33" s="278"/>
      <c r="Y33" s="278"/>
      <c r="Z33" s="33"/>
    </row>
    <row r="34" spans="1:26" ht="25.35" customHeight="1">
      <c r="A34" s="282">
        <v>20</v>
      </c>
      <c r="B34" s="296">
        <v>14</v>
      </c>
      <c r="C34" s="288" t="s">
        <v>342</v>
      </c>
      <c r="D34" s="287">
        <v>534.20000000000005</v>
      </c>
      <c r="E34" s="286">
        <v>4169.22</v>
      </c>
      <c r="F34" s="291">
        <f>(D34-E34)/E34</f>
        <v>-0.87187051774672486</v>
      </c>
      <c r="G34" s="287">
        <v>78</v>
      </c>
      <c r="H34" s="286">
        <v>5</v>
      </c>
      <c r="I34" s="286">
        <f>G34/H34</f>
        <v>15.6</v>
      </c>
      <c r="J34" s="286">
        <v>2</v>
      </c>
      <c r="K34" s="286">
        <v>4</v>
      </c>
      <c r="L34" s="287">
        <v>37723</v>
      </c>
      <c r="M34" s="287">
        <v>5931</v>
      </c>
      <c r="N34" s="284">
        <v>44498</v>
      </c>
      <c r="O34" s="283" t="s">
        <v>32</v>
      </c>
      <c r="P34" s="279"/>
      <c r="Q34" s="293"/>
      <c r="W34" s="8"/>
      <c r="X34" s="278"/>
      <c r="Y34" s="278"/>
      <c r="Z34" s="33"/>
    </row>
    <row r="35" spans="1:26" ht="25.15" customHeight="1">
      <c r="A35" s="248"/>
      <c r="B35" s="248"/>
      <c r="C35" s="266" t="s">
        <v>85</v>
      </c>
      <c r="D35" s="280">
        <f>SUM(D23:D34)</f>
        <v>218115.32000000004</v>
      </c>
      <c r="E35" s="280">
        <v>220519.97999999998</v>
      </c>
      <c r="F35" s="292">
        <f>(D35-E35)/E35</f>
        <v>-1.0904499447170026E-2</v>
      </c>
      <c r="G35" s="280">
        <f t="shared" ref="G35" si="4">SUM(G23:G34)</f>
        <v>36089</v>
      </c>
      <c r="H35" s="280"/>
      <c r="I35" s="251"/>
      <c r="J35" s="250"/>
      <c r="K35" s="252"/>
      <c r="L35" s="253"/>
      <c r="M35" s="257"/>
      <c r="N35" s="254"/>
      <c r="O35" s="281"/>
      <c r="P35" s="279"/>
      <c r="R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96" t="s">
        <v>40</v>
      </c>
      <c r="C37" s="288" t="s">
        <v>368</v>
      </c>
      <c r="D37" s="287">
        <v>476.6</v>
      </c>
      <c r="E37" s="286" t="s">
        <v>30</v>
      </c>
      <c r="F37" s="286" t="s">
        <v>30</v>
      </c>
      <c r="G37" s="287">
        <v>105</v>
      </c>
      <c r="H37" s="286">
        <v>3</v>
      </c>
      <c r="I37" s="286">
        <f>G37/H37</f>
        <v>35</v>
      </c>
      <c r="J37" s="286">
        <v>3</v>
      </c>
      <c r="K37" s="286">
        <v>0</v>
      </c>
      <c r="L37" s="287">
        <v>477</v>
      </c>
      <c r="M37" s="287">
        <v>105</v>
      </c>
      <c r="N37" s="284" t="s">
        <v>190</v>
      </c>
      <c r="O37" s="283" t="s">
        <v>32</v>
      </c>
      <c r="P37" s="279"/>
      <c r="Q37" s="293"/>
      <c r="W37" s="8"/>
      <c r="X37" s="278"/>
      <c r="Y37" s="278"/>
      <c r="Z37" s="33"/>
    </row>
    <row r="38" spans="1:26" ht="25.35" customHeight="1">
      <c r="A38" s="282">
        <v>22</v>
      </c>
      <c r="B38" s="296">
        <v>19</v>
      </c>
      <c r="C38" s="289" t="s">
        <v>98</v>
      </c>
      <c r="D38" s="287">
        <v>430</v>
      </c>
      <c r="E38" s="287">
        <v>448</v>
      </c>
      <c r="F38" s="291">
        <f>(D38-E38)/E38</f>
        <v>-4.0178571428571432E-2</v>
      </c>
      <c r="G38" s="287">
        <v>79</v>
      </c>
      <c r="H38" s="286" t="s">
        <v>30</v>
      </c>
      <c r="I38" s="286" t="s">
        <v>30</v>
      </c>
      <c r="J38" s="286">
        <v>1</v>
      </c>
      <c r="K38" s="286">
        <v>28</v>
      </c>
      <c r="L38" s="287">
        <v>16610.05</v>
      </c>
      <c r="M38" s="287">
        <v>2973</v>
      </c>
      <c r="N38" s="284">
        <v>44330</v>
      </c>
      <c r="O38" s="283" t="s">
        <v>99</v>
      </c>
      <c r="P38" s="279"/>
      <c r="Q38" s="293"/>
      <c r="T38" s="278"/>
      <c r="U38" s="278"/>
      <c r="V38" s="278"/>
      <c r="W38" s="278"/>
      <c r="X38" s="278"/>
      <c r="Y38" s="278"/>
      <c r="Z38" s="33"/>
    </row>
    <row r="39" spans="1:26" ht="25.35" customHeight="1">
      <c r="A39" s="282">
        <v>23</v>
      </c>
      <c r="B39" s="282" t="s">
        <v>67</v>
      </c>
      <c r="C39" s="288" t="s">
        <v>365</v>
      </c>
      <c r="D39" s="287">
        <v>675.6</v>
      </c>
      <c r="E39" s="286" t="s">
        <v>30</v>
      </c>
      <c r="F39" s="286" t="s">
        <v>30</v>
      </c>
      <c r="G39" s="287">
        <v>99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675.6</v>
      </c>
      <c r="M39" s="287">
        <v>99</v>
      </c>
      <c r="N39" s="284">
        <v>44519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78"/>
      <c r="X39" s="295"/>
      <c r="Y39" s="295"/>
      <c r="Z39" s="294"/>
    </row>
    <row r="40" spans="1:26" ht="25.35" customHeight="1">
      <c r="A40" s="282">
        <v>24</v>
      </c>
      <c r="B40" s="51">
        <v>26</v>
      </c>
      <c r="C40" s="288" t="s">
        <v>264</v>
      </c>
      <c r="D40" s="287">
        <v>401.6</v>
      </c>
      <c r="E40" s="286">
        <v>35.5</v>
      </c>
      <c r="F40" s="291">
        <f>(D40-E40)/E40</f>
        <v>10.312676056338029</v>
      </c>
      <c r="G40" s="287">
        <v>125</v>
      </c>
      <c r="H40" s="286">
        <v>7</v>
      </c>
      <c r="I40" s="286">
        <f>G40/H40</f>
        <v>17.857142857142858</v>
      </c>
      <c r="J40" s="286">
        <v>1</v>
      </c>
      <c r="K40" s="286" t="s">
        <v>30</v>
      </c>
      <c r="L40" s="287">
        <v>25436.959999999999</v>
      </c>
      <c r="M40" s="287">
        <v>5744</v>
      </c>
      <c r="N40" s="284">
        <v>44442</v>
      </c>
      <c r="O40" s="283" t="s">
        <v>265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78"/>
      <c r="Z40" s="295"/>
    </row>
    <row r="41" spans="1:26" ht="25.35" customHeight="1">
      <c r="A41" s="282">
        <v>25</v>
      </c>
      <c r="B41" s="51">
        <v>25</v>
      </c>
      <c r="C41" s="288" t="s">
        <v>358</v>
      </c>
      <c r="D41" s="287">
        <v>40</v>
      </c>
      <c r="E41" s="286">
        <v>143</v>
      </c>
      <c r="F41" s="291">
        <f>(D41-E41)/E41</f>
        <v>-0.72027972027972031</v>
      </c>
      <c r="G41" s="287">
        <v>7</v>
      </c>
      <c r="H41" s="286">
        <v>4</v>
      </c>
      <c r="I41" s="286">
        <f>G41/H41</f>
        <v>1.75</v>
      </c>
      <c r="J41" s="286">
        <v>3</v>
      </c>
      <c r="K41" s="286">
        <v>3</v>
      </c>
      <c r="L41" s="287">
        <v>524.74</v>
      </c>
      <c r="M41" s="287">
        <v>105</v>
      </c>
      <c r="N41" s="284">
        <v>44505</v>
      </c>
      <c r="O41" s="283" t="s">
        <v>359</v>
      </c>
      <c r="P41" s="279"/>
      <c r="Q41" s="293"/>
      <c r="R41" s="293"/>
      <c r="S41" s="293"/>
      <c r="T41" s="293"/>
      <c r="U41" s="294"/>
      <c r="V41" s="294"/>
      <c r="W41" s="295"/>
      <c r="X41" s="294"/>
      <c r="Y41" s="278"/>
      <c r="Z41" s="295"/>
    </row>
    <row r="42" spans="1:26" ht="25.35" customHeight="1">
      <c r="A42" s="282">
        <v>26</v>
      </c>
      <c r="B42" s="282">
        <v>24</v>
      </c>
      <c r="C42" s="288" t="s">
        <v>326</v>
      </c>
      <c r="D42" s="287">
        <v>14</v>
      </c>
      <c r="E42" s="287">
        <v>150</v>
      </c>
      <c r="F42" s="291">
        <f>(D42-E42)/E42</f>
        <v>-0.90666666666666662</v>
      </c>
      <c r="G42" s="287">
        <v>2</v>
      </c>
      <c r="H42" s="286" t="s">
        <v>30</v>
      </c>
      <c r="I42" s="286" t="s">
        <v>30</v>
      </c>
      <c r="J42" s="286">
        <v>1</v>
      </c>
      <c r="K42" s="286">
        <v>5</v>
      </c>
      <c r="L42" s="287">
        <v>1259.81</v>
      </c>
      <c r="M42" s="287">
        <v>238</v>
      </c>
      <c r="N42" s="284">
        <v>44484</v>
      </c>
      <c r="O42" s="283" t="s">
        <v>99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5"/>
      <c r="Z42" s="278"/>
    </row>
    <row r="43" spans="1:26" ht="25.35" customHeight="1">
      <c r="A43" s="248"/>
      <c r="B43" s="248"/>
      <c r="C43" s="266" t="s">
        <v>187</v>
      </c>
      <c r="D43" s="280">
        <f>SUM(D35:D42)</f>
        <v>220153.12000000005</v>
      </c>
      <c r="E43" s="280">
        <v>221505.66999999998</v>
      </c>
      <c r="F43" s="292">
        <f>(D43-E43)/E43</f>
        <v>-6.1061642349829253E-3</v>
      </c>
      <c r="G43" s="280">
        <f t="shared" ref="G43" si="5">SUM(G35:G42)</f>
        <v>36506</v>
      </c>
      <c r="H43" s="280"/>
      <c r="I43" s="251"/>
      <c r="J43" s="250"/>
      <c r="K43" s="252"/>
      <c r="L43" s="253"/>
      <c r="M43" s="257"/>
      <c r="N43" s="254"/>
      <c r="O43" s="281"/>
    </row>
    <row r="44" spans="1:26" ht="23.1" customHeight="1"/>
    <row r="45" spans="1:26" ht="17.25" customHeight="1"/>
    <row r="58" spans="16:18">
      <c r="R58" s="279"/>
    </row>
    <row r="61" spans="16:18">
      <c r="P61" s="279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5546875" defaultRowHeight="15"/>
  <cols>
    <col min="1" max="1" width="4.140625" style="234" customWidth="1"/>
    <col min="2" max="2" width="5.85546875" style="234" customWidth="1"/>
    <col min="3" max="3" width="29.42578125" style="234" customWidth="1"/>
    <col min="4" max="4" width="13.42578125" style="234" customWidth="1"/>
    <col min="5" max="5" width="14" style="234" customWidth="1"/>
    <col min="6" max="6" width="15.42578125" style="234" customWidth="1"/>
    <col min="7" max="7" width="12.140625" style="234" bestFit="1" customWidth="1"/>
    <col min="8" max="8" width="10.85546875" style="234" customWidth="1"/>
    <col min="9" max="9" width="12" style="234" customWidth="1"/>
    <col min="10" max="10" width="10.5703125" style="234" customWidth="1"/>
    <col min="11" max="11" width="12.140625" style="234" bestFit="1" customWidth="1"/>
    <col min="12" max="12" width="13.42578125" style="234" customWidth="1"/>
    <col min="13" max="13" width="13" style="234" customWidth="1"/>
    <col min="14" max="14" width="14" style="234" customWidth="1"/>
    <col min="15" max="15" width="15.42578125" style="234" customWidth="1"/>
    <col min="16" max="16" width="6.42578125" style="234" customWidth="1"/>
    <col min="17" max="17" width="8.42578125" style="234" customWidth="1"/>
    <col min="18" max="19" width="8.5703125" style="234" customWidth="1"/>
    <col min="20" max="20" width="13.85546875" style="234" customWidth="1"/>
    <col min="21" max="21" width="12.28515625" style="234" customWidth="1"/>
    <col min="22" max="22" width="11.85546875" style="234" bestFit="1" customWidth="1"/>
    <col min="23" max="23" width="14.85546875" style="234" customWidth="1"/>
    <col min="24" max="24" width="13.7109375" style="234" customWidth="1"/>
    <col min="25" max="25" width="12" style="234" bestFit="1" customWidth="1"/>
    <col min="26" max="26" width="12.5703125" style="234" bestFit="1" customWidth="1"/>
    <col min="27" max="16384" width="8.85546875" style="234"/>
  </cols>
  <sheetData>
    <row r="1" spans="1:27" ht="19.5" customHeight="1">
      <c r="E1" s="235" t="s">
        <v>354</v>
      </c>
      <c r="F1" s="235"/>
      <c r="G1" s="235"/>
      <c r="H1" s="235"/>
      <c r="I1" s="235"/>
    </row>
    <row r="2" spans="1:27" ht="19.5" customHeight="1">
      <c r="E2" s="235" t="s">
        <v>355</v>
      </c>
      <c r="F2" s="235"/>
      <c r="G2" s="235"/>
      <c r="H2" s="235"/>
      <c r="I2" s="235"/>
      <c r="J2" s="235"/>
      <c r="K2" s="235"/>
    </row>
    <row r="4" spans="1:27" ht="15.75" customHeight="1" thickBot="1"/>
    <row r="5" spans="1:27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7">
      <c r="A6" s="393"/>
      <c r="B6" s="393"/>
      <c r="C6" s="390"/>
      <c r="D6" s="237" t="s">
        <v>352</v>
      </c>
      <c r="E6" s="237" t="s">
        <v>345</v>
      </c>
      <c r="F6" s="390"/>
      <c r="G6" s="390" t="s">
        <v>352</v>
      </c>
      <c r="H6" s="390"/>
      <c r="I6" s="390"/>
      <c r="J6" s="390"/>
      <c r="K6" s="390"/>
      <c r="L6" s="390"/>
      <c r="M6" s="390"/>
      <c r="N6" s="390"/>
      <c r="O6" s="390"/>
    </row>
    <row r="7" spans="1:27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7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</row>
    <row r="9" spans="1:27" ht="15" customHeight="1">
      <c r="A9" s="392"/>
      <c r="B9" s="392"/>
      <c r="C9" s="389" t="s">
        <v>13</v>
      </c>
      <c r="D9" s="260"/>
      <c r="E9" s="260"/>
      <c r="F9" s="389" t="s">
        <v>15</v>
      </c>
      <c r="G9" s="260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</row>
    <row r="10" spans="1:27" ht="19.5">
      <c r="A10" s="393"/>
      <c r="B10" s="393"/>
      <c r="C10" s="390"/>
      <c r="D10" s="261" t="s">
        <v>353</v>
      </c>
      <c r="E10" s="261" t="s">
        <v>346</v>
      </c>
      <c r="F10" s="390"/>
      <c r="G10" s="261" t="s">
        <v>353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</row>
    <row r="11" spans="1:27">
      <c r="A11" s="393"/>
      <c r="B11" s="393"/>
      <c r="C11" s="390"/>
      <c r="D11" s="261" t="s">
        <v>14</v>
      </c>
      <c r="E11" s="237" t="s">
        <v>14</v>
      </c>
      <c r="F11" s="390"/>
      <c r="G11" s="261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243"/>
      <c r="T11" s="243"/>
      <c r="U11" s="240"/>
    </row>
    <row r="12" spans="1:27" ht="15.6" customHeight="1" thickBot="1">
      <c r="A12" s="393"/>
      <c r="B12" s="394"/>
      <c r="C12" s="391"/>
      <c r="D12" s="262"/>
      <c r="E12" s="238" t="s">
        <v>2</v>
      </c>
      <c r="F12" s="391"/>
      <c r="G12" s="262" t="s">
        <v>17</v>
      </c>
      <c r="H12" s="263"/>
      <c r="I12" s="391"/>
      <c r="J12" s="263"/>
      <c r="K12" s="263"/>
      <c r="L12" s="263"/>
      <c r="M12" s="263"/>
      <c r="N12" s="263"/>
      <c r="O12" s="391"/>
      <c r="R12" s="243"/>
      <c r="T12" s="243"/>
      <c r="U12" s="240"/>
      <c r="V12" s="240"/>
      <c r="W12" s="33"/>
      <c r="X12" s="240"/>
      <c r="Y12" s="240"/>
      <c r="Z12" s="8"/>
    </row>
    <row r="13" spans="1:27" ht="25.35" customHeight="1">
      <c r="A13" s="264">
        <v>1</v>
      </c>
      <c r="B13" s="276">
        <v>1</v>
      </c>
      <c r="C13" s="270" t="s">
        <v>343</v>
      </c>
      <c r="D13" s="269">
        <v>43279.05</v>
      </c>
      <c r="E13" s="268">
        <v>89720.57</v>
      </c>
      <c r="F13" s="271">
        <f>(D13-E13)/E13</f>
        <v>-0.51762399637006318</v>
      </c>
      <c r="G13" s="269">
        <v>6035</v>
      </c>
      <c r="H13" s="268">
        <v>252</v>
      </c>
      <c r="I13" s="268">
        <f>G13/H13</f>
        <v>23.948412698412699</v>
      </c>
      <c r="J13" s="268">
        <v>13</v>
      </c>
      <c r="K13" s="268">
        <v>2</v>
      </c>
      <c r="L13" s="269">
        <v>135456</v>
      </c>
      <c r="M13" s="269">
        <v>19092</v>
      </c>
      <c r="N13" s="267">
        <v>44505</v>
      </c>
      <c r="O13" s="265" t="s">
        <v>32</v>
      </c>
      <c r="P13" s="243"/>
      <c r="Q13" s="273"/>
      <c r="R13" s="273"/>
      <c r="S13" s="273"/>
      <c r="T13" s="273"/>
      <c r="U13" s="274"/>
      <c r="V13" s="274"/>
      <c r="W13" s="240"/>
      <c r="X13" s="274"/>
      <c r="Y13" s="275"/>
      <c r="Z13" s="275"/>
      <c r="AA13" s="240"/>
    </row>
    <row r="14" spans="1:27" ht="25.35" customHeight="1">
      <c r="A14" s="264">
        <v>2</v>
      </c>
      <c r="B14" s="282" t="s">
        <v>67</v>
      </c>
      <c r="C14" s="270" t="s">
        <v>351</v>
      </c>
      <c r="D14" s="269">
        <v>27587</v>
      </c>
      <c r="E14" s="268" t="s">
        <v>30</v>
      </c>
      <c r="F14" s="286" t="s">
        <v>30</v>
      </c>
      <c r="G14" s="269">
        <v>5592</v>
      </c>
      <c r="H14" s="268" t="s">
        <v>30</v>
      </c>
      <c r="I14" s="268" t="s">
        <v>30</v>
      </c>
      <c r="J14" s="268">
        <v>19</v>
      </c>
      <c r="K14" s="268">
        <v>1</v>
      </c>
      <c r="L14" s="269">
        <v>28551</v>
      </c>
      <c r="M14" s="269">
        <v>5772</v>
      </c>
      <c r="N14" s="267">
        <v>44512</v>
      </c>
      <c r="O14" s="283" t="s">
        <v>31</v>
      </c>
      <c r="P14" s="243"/>
      <c r="Q14" s="293"/>
      <c r="R14" s="293"/>
      <c r="S14" s="293"/>
      <c r="T14" s="293"/>
      <c r="U14" s="294"/>
      <c r="V14" s="294"/>
      <c r="W14" s="295"/>
      <c r="X14" s="295"/>
      <c r="Y14" s="274"/>
      <c r="Z14" s="240"/>
    </row>
    <row r="15" spans="1:27" ht="25.35" customHeight="1">
      <c r="A15" s="264">
        <v>3</v>
      </c>
      <c r="B15" s="282" t="s">
        <v>67</v>
      </c>
      <c r="C15" s="270" t="s">
        <v>481</v>
      </c>
      <c r="D15" s="269">
        <v>20522.849999999999</v>
      </c>
      <c r="E15" s="268" t="s">
        <v>30</v>
      </c>
      <c r="F15" s="286" t="s">
        <v>30</v>
      </c>
      <c r="G15" s="269">
        <v>3381</v>
      </c>
      <c r="H15" s="268">
        <v>163</v>
      </c>
      <c r="I15" s="268">
        <f t="shared" ref="I15:I22" si="0">G15/H15</f>
        <v>20.742331288343557</v>
      </c>
      <c r="J15" s="268">
        <v>18</v>
      </c>
      <c r="K15" s="268">
        <v>1</v>
      </c>
      <c r="L15" s="269">
        <v>21015</v>
      </c>
      <c r="M15" s="269">
        <v>3455</v>
      </c>
      <c r="N15" s="267">
        <v>44512</v>
      </c>
      <c r="O15" s="265" t="s">
        <v>33</v>
      </c>
      <c r="P15" s="243"/>
      <c r="Q15" s="293"/>
      <c r="R15" s="293"/>
      <c r="S15" s="293"/>
      <c r="T15" s="293"/>
      <c r="U15" s="294"/>
      <c r="V15" s="294"/>
      <c r="W15" s="294"/>
      <c r="X15" s="278"/>
      <c r="Y15" s="275"/>
      <c r="Z15" s="275"/>
    </row>
    <row r="16" spans="1:27" ht="25.35" customHeight="1">
      <c r="A16" s="282">
        <v>4</v>
      </c>
      <c r="B16" s="276">
        <v>3</v>
      </c>
      <c r="C16" s="270" t="s">
        <v>319</v>
      </c>
      <c r="D16" s="269">
        <v>17223.68</v>
      </c>
      <c r="E16" s="268">
        <v>25169.09</v>
      </c>
      <c r="F16" s="271">
        <f t="shared" ref="F16:F21" si="1">(D16-E16)/E16</f>
        <v>-0.31568125824175602</v>
      </c>
      <c r="G16" s="269">
        <v>2765</v>
      </c>
      <c r="H16" s="268">
        <v>94</v>
      </c>
      <c r="I16" s="268">
        <f t="shared" si="0"/>
        <v>29.414893617021278</v>
      </c>
      <c r="J16" s="268">
        <v>9</v>
      </c>
      <c r="K16" s="268">
        <v>5</v>
      </c>
      <c r="L16" s="269">
        <v>322589.90000000002</v>
      </c>
      <c r="M16" s="269">
        <v>46712</v>
      </c>
      <c r="N16" s="267">
        <v>44484</v>
      </c>
      <c r="O16" s="265" t="s">
        <v>73</v>
      </c>
      <c r="P16" s="243"/>
      <c r="Q16" s="293"/>
      <c r="R16" s="293"/>
      <c r="S16" s="293"/>
      <c r="T16" s="293"/>
      <c r="U16" s="294"/>
      <c r="V16" s="294"/>
      <c r="W16" s="294"/>
      <c r="X16" s="278"/>
      <c r="Y16" s="275"/>
      <c r="Z16" s="275"/>
    </row>
    <row r="17" spans="1:26" s="277" customFormat="1" ht="25.35" customHeight="1">
      <c r="A17" s="282">
        <v>5</v>
      </c>
      <c r="B17" s="296">
        <v>6</v>
      </c>
      <c r="C17" s="288" t="s">
        <v>306</v>
      </c>
      <c r="D17" s="287">
        <v>17139.48</v>
      </c>
      <c r="E17" s="286">
        <v>21124.2</v>
      </c>
      <c r="F17" s="291">
        <f t="shared" si="1"/>
        <v>-0.18863294231260833</v>
      </c>
      <c r="G17" s="287">
        <v>2638</v>
      </c>
      <c r="H17" s="286">
        <v>80</v>
      </c>
      <c r="I17" s="286">
        <f t="shared" si="0"/>
        <v>32.975000000000001</v>
      </c>
      <c r="J17" s="286">
        <v>9</v>
      </c>
      <c r="K17" s="286">
        <v>7</v>
      </c>
      <c r="L17" s="287">
        <v>398101</v>
      </c>
      <c r="M17" s="287">
        <v>58983</v>
      </c>
      <c r="N17" s="284">
        <v>44470</v>
      </c>
      <c r="O17" s="281" t="s">
        <v>52</v>
      </c>
      <c r="P17" s="279"/>
      <c r="Q17" s="293"/>
      <c r="R17" s="293"/>
      <c r="S17" s="293"/>
      <c r="T17" s="293"/>
      <c r="U17" s="294"/>
      <c r="V17" s="294"/>
      <c r="W17" s="278"/>
      <c r="X17" s="295"/>
      <c r="Y17" s="295"/>
      <c r="Z17" s="294"/>
    </row>
    <row r="18" spans="1:26" s="277" customFormat="1" ht="25.35" customHeight="1">
      <c r="A18" s="282">
        <v>6</v>
      </c>
      <c r="B18" s="296">
        <v>4</v>
      </c>
      <c r="C18" s="288" t="s">
        <v>308</v>
      </c>
      <c r="D18" s="287">
        <v>16597.78</v>
      </c>
      <c r="E18" s="286">
        <v>25015.040000000001</v>
      </c>
      <c r="F18" s="291">
        <f t="shared" si="1"/>
        <v>-0.33648796883794718</v>
      </c>
      <c r="G18" s="287">
        <v>3173</v>
      </c>
      <c r="H18" s="286">
        <v>143</v>
      </c>
      <c r="I18" s="286">
        <f t="shared" si="0"/>
        <v>22.18881118881119</v>
      </c>
      <c r="J18" s="286">
        <v>10</v>
      </c>
      <c r="K18" s="286">
        <v>6</v>
      </c>
      <c r="L18" s="287">
        <v>238914</v>
      </c>
      <c r="M18" s="287">
        <v>47625</v>
      </c>
      <c r="N18" s="284">
        <v>44477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78"/>
      <c r="X18" s="295"/>
      <c r="Y18" s="295"/>
      <c r="Z18" s="294"/>
    </row>
    <row r="19" spans="1:26" s="277" customFormat="1" ht="25.35" customHeight="1">
      <c r="A19" s="282">
        <v>7</v>
      </c>
      <c r="B19" s="297">
        <v>2</v>
      </c>
      <c r="C19" s="288" t="s">
        <v>335</v>
      </c>
      <c r="D19" s="287">
        <v>14678</v>
      </c>
      <c r="E19" s="286">
        <v>28312.75</v>
      </c>
      <c r="F19" s="291">
        <f t="shared" si="1"/>
        <v>-0.48157632162188413</v>
      </c>
      <c r="G19" s="287">
        <v>2974</v>
      </c>
      <c r="H19" s="286">
        <v>144</v>
      </c>
      <c r="I19" s="286">
        <f t="shared" si="0"/>
        <v>20.652777777777779</v>
      </c>
      <c r="J19" s="286">
        <v>11</v>
      </c>
      <c r="K19" s="286">
        <v>3</v>
      </c>
      <c r="L19" s="287">
        <v>79524</v>
      </c>
      <c r="M19" s="287">
        <v>16648</v>
      </c>
      <c r="N19" s="284">
        <v>44498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</row>
    <row r="20" spans="1:26" s="277" customFormat="1" ht="25.35" customHeight="1">
      <c r="A20" s="282">
        <v>8</v>
      </c>
      <c r="B20" s="297">
        <v>5</v>
      </c>
      <c r="C20" s="288" t="s">
        <v>341</v>
      </c>
      <c r="D20" s="287">
        <v>11380.15</v>
      </c>
      <c r="E20" s="286">
        <v>21970.82</v>
      </c>
      <c r="F20" s="291">
        <f t="shared" si="1"/>
        <v>-0.48203344253878555</v>
      </c>
      <c r="G20" s="287">
        <v>2370</v>
      </c>
      <c r="H20" s="286">
        <v>149</v>
      </c>
      <c r="I20" s="286">
        <f t="shared" si="0"/>
        <v>15.906040268456376</v>
      </c>
      <c r="J20" s="286">
        <v>14</v>
      </c>
      <c r="K20" s="286">
        <v>2</v>
      </c>
      <c r="L20" s="287">
        <v>34274.589999999997</v>
      </c>
      <c r="M20" s="287">
        <v>7243</v>
      </c>
      <c r="N20" s="284">
        <v>44505</v>
      </c>
      <c r="O20" s="281" t="s">
        <v>27</v>
      </c>
      <c r="P20" s="279"/>
      <c r="R20" s="285"/>
      <c r="T20" s="279"/>
      <c r="U20" s="278"/>
      <c r="V20" s="278"/>
      <c r="W20" s="279"/>
      <c r="X20" s="278"/>
      <c r="Y20" s="278"/>
      <c r="Z20" s="278"/>
    </row>
    <row r="21" spans="1:26" ht="25.35" customHeight="1">
      <c r="A21" s="282">
        <v>9</v>
      </c>
      <c r="B21" s="276">
        <v>7</v>
      </c>
      <c r="C21" s="270" t="s">
        <v>285</v>
      </c>
      <c r="D21" s="269">
        <v>9724.9</v>
      </c>
      <c r="E21" s="268">
        <v>14122.76</v>
      </c>
      <c r="F21" s="271">
        <f t="shared" si="1"/>
        <v>-0.31140230379897416</v>
      </c>
      <c r="G21" s="269">
        <v>1551</v>
      </c>
      <c r="H21" s="268">
        <v>50</v>
      </c>
      <c r="I21" s="268">
        <f t="shared" si="0"/>
        <v>31.02</v>
      </c>
      <c r="J21" s="268">
        <v>7</v>
      </c>
      <c r="K21" s="268">
        <v>9</v>
      </c>
      <c r="L21" s="269">
        <v>439838.74</v>
      </c>
      <c r="M21" s="269">
        <v>65853</v>
      </c>
      <c r="N21" s="267">
        <v>44456</v>
      </c>
      <c r="O21" s="265" t="s">
        <v>34</v>
      </c>
      <c r="P21" s="243"/>
      <c r="Q21" s="277"/>
      <c r="R21" s="277"/>
      <c r="S21" s="277"/>
      <c r="T21" s="277"/>
      <c r="U21" s="277"/>
      <c r="V21" s="279"/>
      <c r="W21" s="8"/>
      <c r="X21" s="278"/>
      <c r="Y21" s="278"/>
      <c r="Z21" s="279"/>
    </row>
    <row r="22" spans="1:26" ht="25.35" customHeight="1">
      <c r="A22" s="282">
        <v>10</v>
      </c>
      <c r="B22" s="282" t="s">
        <v>67</v>
      </c>
      <c r="C22" s="270" t="s">
        <v>356</v>
      </c>
      <c r="D22" s="269">
        <v>9425.5</v>
      </c>
      <c r="E22" s="268" t="s">
        <v>30</v>
      </c>
      <c r="F22" s="286" t="s">
        <v>30</v>
      </c>
      <c r="G22" s="269">
        <v>1498</v>
      </c>
      <c r="H22" s="268">
        <v>61</v>
      </c>
      <c r="I22" s="268">
        <f t="shared" si="0"/>
        <v>24.557377049180328</v>
      </c>
      <c r="J22" s="268">
        <v>11</v>
      </c>
      <c r="K22" s="268">
        <v>1</v>
      </c>
      <c r="L22" s="269">
        <v>9425.5</v>
      </c>
      <c r="M22" s="269">
        <v>1498</v>
      </c>
      <c r="N22" s="267">
        <v>44512</v>
      </c>
      <c r="O22" s="265" t="s">
        <v>56</v>
      </c>
      <c r="P22" s="243"/>
      <c r="Q22" s="293"/>
      <c r="R22" s="277"/>
      <c r="S22" s="277"/>
      <c r="T22" s="277"/>
      <c r="U22" s="277"/>
      <c r="V22" s="277"/>
      <c r="W22" s="8"/>
      <c r="X22" s="33"/>
      <c r="Y22" s="278"/>
      <c r="Z22" s="33"/>
    </row>
    <row r="23" spans="1:26" ht="25.35" customHeight="1">
      <c r="A23" s="248"/>
      <c r="B23" s="248"/>
      <c r="C23" s="266" t="s">
        <v>29</v>
      </c>
      <c r="D23" s="249">
        <f>SUM(D13:D22)</f>
        <v>187558.38999999996</v>
      </c>
      <c r="E23" s="280">
        <v>256565.93000000002</v>
      </c>
      <c r="F23" s="292">
        <f t="shared" ref="F23" si="2">(D23-E23)/E23</f>
        <v>-0.26896610941289073</v>
      </c>
      <c r="G23" s="280">
        <f t="shared" ref="G23" si="3">SUM(G13:G22)</f>
        <v>31977</v>
      </c>
      <c r="H23" s="249"/>
      <c r="I23" s="251"/>
      <c r="J23" s="250"/>
      <c r="K23" s="252"/>
      <c r="L23" s="253"/>
      <c r="M23" s="257"/>
      <c r="N23" s="254"/>
      <c r="O23" s="258"/>
      <c r="P23" s="243"/>
      <c r="R23" s="243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76">
        <v>8</v>
      </c>
      <c r="C25" s="270" t="s">
        <v>288</v>
      </c>
      <c r="D25" s="269">
        <v>6529.62</v>
      </c>
      <c r="E25" s="268">
        <v>12755.16</v>
      </c>
      <c r="F25" s="271">
        <f>(D25-E25)/E25</f>
        <v>-0.48808011816394309</v>
      </c>
      <c r="G25" s="269">
        <v>1336</v>
      </c>
      <c r="H25" s="268">
        <v>62</v>
      </c>
      <c r="I25" s="268">
        <f t="shared" ref="I25:I32" si="4">G25/H25</f>
        <v>21.548387096774192</v>
      </c>
      <c r="J25" s="268">
        <v>9</v>
      </c>
      <c r="K25" s="268">
        <v>9</v>
      </c>
      <c r="L25" s="269">
        <v>232927</v>
      </c>
      <c r="M25" s="269">
        <v>47549</v>
      </c>
      <c r="N25" s="267">
        <v>44456</v>
      </c>
      <c r="O25" s="265" t="s">
        <v>52</v>
      </c>
      <c r="P25" s="243"/>
      <c r="Q25" s="293"/>
      <c r="R25" s="293"/>
      <c r="S25" s="293"/>
      <c r="T25" s="277"/>
      <c r="U25" s="277"/>
      <c r="V25" s="277"/>
      <c r="W25" s="294"/>
      <c r="X25" s="278"/>
      <c r="Y25" s="295"/>
      <c r="Z25" s="295"/>
    </row>
    <row r="26" spans="1:26" s="277" customFormat="1" ht="25.35" customHeight="1">
      <c r="A26" s="282">
        <v>12</v>
      </c>
      <c r="B26" s="282" t="s">
        <v>67</v>
      </c>
      <c r="C26" s="288" t="s">
        <v>350</v>
      </c>
      <c r="D26" s="287">
        <v>6443.26</v>
      </c>
      <c r="E26" s="286" t="s">
        <v>30</v>
      </c>
      <c r="F26" s="286" t="s">
        <v>30</v>
      </c>
      <c r="G26" s="287">
        <v>1399</v>
      </c>
      <c r="H26" s="286">
        <v>101</v>
      </c>
      <c r="I26" s="286">
        <f t="shared" si="4"/>
        <v>13.851485148514852</v>
      </c>
      <c r="J26" s="286">
        <v>18</v>
      </c>
      <c r="K26" s="286">
        <v>1</v>
      </c>
      <c r="L26" s="287">
        <v>6953</v>
      </c>
      <c r="M26" s="287">
        <v>1539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295"/>
      <c r="Z26" s="295"/>
    </row>
    <row r="27" spans="1:26" ht="25.35" customHeight="1">
      <c r="A27" s="282">
        <v>13</v>
      </c>
      <c r="B27" s="298">
        <v>9</v>
      </c>
      <c r="C27" s="270" t="s">
        <v>286</v>
      </c>
      <c r="D27" s="269">
        <v>6282.94</v>
      </c>
      <c r="E27" s="268">
        <v>10196.799999999999</v>
      </c>
      <c r="F27" s="271">
        <f>(D27-E27)/E27</f>
        <v>-0.38383218264553587</v>
      </c>
      <c r="G27" s="269">
        <v>1112</v>
      </c>
      <c r="H27" s="268">
        <v>25</v>
      </c>
      <c r="I27" s="268">
        <f t="shared" si="4"/>
        <v>44.48</v>
      </c>
      <c r="J27" s="268">
        <v>6</v>
      </c>
      <c r="K27" s="268">
        <v>9</v>
      </c>
      <c r="L27" s="269">
        <v>114936</v>
      </c>
      <c r="M27" s="269">
        <v>20454</v>
      </c>
      <c r="N27" s="267">
        <v>44456</v>
      </c>
      <c r="O27" s="265" t="s">
        <v>287</v>
      </c>
      <c r="P27" s="243"/>
      <c r="Q27" s="293"/>
      <c r="R27" s="277"/>
      <c r="S27" s="277"/>
      <c r="T27" s="277"/>
      <c r="U27" s="277"/>
      <c r="V27" s="277"/>
      <c r="W27" s="8"/>
      <c r="X27" s="33"/>
      <c r="Y27" s="278"/>
      <c r="Z27" s="33"/>
    </row>
    <row r="28" spans="1:26" ht="25.35" customHeight="1">
      <c r="A28" s="282">
        <v>14</v>
      </c>
      <c r="B28" s="296">
        <v>10</v>
      </c>
      <c r="C28" s="270" t="s">
        <v>342</v>
      </c>
      <c r="D28" s="287">
        <v>4169.22</v>
      </c>
      <c r="E28" s="268">
        <v>8178.74</v>
      </c>
      <c r="F28" s="271">
        <f>(D28-E28)/E28</f>
        <v>-0.49023688245377645</v>
      </c>
      <c r="G28" s="269">
        <v>660</v>
      </c>
      <c r="H28" s="268">
        <v>26</v>
      </c>
      <c r="I28" s="268">
        <f t="shared" si="4"/>
        <v>25.384615384615383</v>
      </c>
      <c r="J28" s="268">
        <v>6</v>
      </c>
      <c r="K28" s="268">
        <v>3</v>
      </c>
      <c r="L28" s="287">
        <v>37189</v>
      </c>
      <c r="M28" s="269">
        <v>5853</v>
      </c>
      <c r="N28" s="267">
        <v>44498</v>
      </c>
      <c r="O28" s="265" t="s">
        <v>32</v>
      </c>
      <c r="P28" s="243"/>
      <c r="Q28" s="293"/>
      <c r="R28" s="277"/>
      <c r="S28" s="277"/>
      <c r="T28" s="277"/>
      <c r="U28" s="277"/>
      <c r="V28" s="277"/>
      <c r="W28" s="8"/>
      <c r="X28" s="278"/>
      <c r="Y28" s="278"/>
      <c r="Z28" s="33"/>
    </row>
    <row r="29" spans="1:26" ht="25.35" customHeight="1">
      <c r="A29" s="282">
        <v>15</v>
      </c>
      <c r="B29" s="276">
        <v>11</v>
      </c>
      <c r="C29" s="270" t="s">
        <v>332</v>
      </c>
      <c r="D29" s="269">
        <v>3141.73</v>
      </c>
      <c r="E29" s="268">
        <v>7035.37</v>
      </c>
      <c r="F29" s="271">
        <f>(D29-E29)/E29</f>
        <v>-0.55343784335436519</v>
      </c>
      <c r="G29" s="269">
        <v>465</v>
      </c>
      <c r="H29" s="268">
        <v>33</v>
      </c>
      <c r="I29" s="268">
        <f t="shared" si="4"/>
        <v>14.090909090909092</v>
      </c>
      <c r="J29" s="268">
        <v>7</v>
      </c>
      <c r="K29" s="268">
        <v>4</v>
      </c>
      <c r="L29" s="269">
        <v>55795</v>
      </c>
      <c r="M29" s="269">
        <v>8723</v>
      </c>
      <c r="N29" s="267">
        <v>44491</v>
      </c>
      <c r="O29" s="265" t="s">
        <v>52</v>
      </c>
      <c r="P29" s="243"/>
      <c r="Q29" s="293"/>
      <c r="R29" s="293"/>
      <c r="S29" s="277"/>
      <c r="T29" s="277"/>
      <c r="U29" s="279"/>
      <c r="V29" s="279"/>
      <c r="W29" s="8"/>
      <c r="X29" s="279"/>
      <c r="Y29" s="278"/>
      <c r="Z29" s="33"/>
    </row>
    <row r="30" spans="1:26" ht="25.35" customHeight="1">
      <c r="A30" s="282">
        <v>16</v>
      </c>
      <c r="B30" s="276">
        <v>12</v>
      </c>
      <c r="C30" s="270" t="s">
        <v>327</v>
      </c>
      <c r="D30" s="269">
        <v>2373.2600000000002</v>
      </c>
      <c r="E30" s="268">
        <v>3901.69</v>
      </c>
      <c r="F30" s="271">
        <f>(D30-E30)/E30</f>
        <v>-0.39173537620877102</v>
      </c>
      <c r="G30" s="269">
        <v>386</v>
      </c>
      <c r="H30" s="268">
        <v>27</v>
      </c>
      <c r="I30" s="268">
        <f t="shared" si="4"/>
        <v>14.296296296296296</v>
      </c>
      <c r="J30" s="268">
        <v>7</v>
      </c>
      <c r="K30" s="268">
        <v>4</v>
      </c>
      <c r="L30" s="269">
        <v>36746</v>
      </c>
      <c r="M30" s="269">
        <v>5883</v>
      </c>
      <c r="N30" s="267">
        <v>44491</v>
      </c>
      <c r="O30" s="265" t="s">
        <v>33</v>
      </c>
      <c r="P30" s="243"/>
      <c r="Q30" s="293"/>
      <c r="R30" s="277"/>
      <c r="S30" s="277"/>
      <c r="T30" s="277"/>
      <c r="U30" s="277"/>
      <c r="V30" s="277"/>
      <c r="W30" s="8"/>
      <c r="X30" s="278"/>
      <c r="Y30" s="278"/>
      <c r="Z30" s="33"/>
    </row>
    <row r="31" spans="1:26" ht="25.35" customHeight="1">
      <c r="A31" s="282">
        <v>17</v>
      </c>
      <c r="B31" s="276" t="s">
        <v>40</v>
      </c>
      <c r="C31" s="270" t="s">
        <v>357</v>
      </c>
      <c r="D31" s="269">
        <v>2370.11</v>
      </c>
      <c r="E31" s="268" t="s">
        <v>30</v>
      </c>
      <c r="F31" s="286" t="s">
        <v>30</v>
      </c>
      <c r="G31" s="269">
        <v>327</v>
      </c>
      <c r="H31" s="268">
        <v>8</v>
      </c>
      <c r="I31" s="268">
        <f t="shared" si="4"/>
        <v>40.875</v>
      </c>
      <c r="J31" s="268">
        <v>7</v>
      </c>
      <c r="K31" s="268">
        <v>0</v>
      </c>
      <c r="L31" s="269">
        <v>2370.11</v>
      </c>
      <c r="M31" s="269">
        <v>327</v>
      </c>
      <c r="N31" s="267" t="s">
        <v>190</v>
      </c>
      <c r="O31" s="265" t="s">
        <v>73</v>
      </c>
      <c r="P31" s="243"/>
      <c r="Q31" s="277"/>
      <c r="R31" s="277"/>
      <c r="S31" s="277"/>
      <c r="T31" s="277"/>
      <c r="U31" s="277"/>
      <c r="V31" s="277"/>
      <c r="W31" s="8"/>
      <c r="X31" s="33"/>
      <c r="Y31" s="278"/>
      <c r="Z31" s="33"/>
    </row>
    <row r="32" spans="1:26" s="277" customFormat="1" ht="25.35" customHeight="1">
      <c r="A32" s="282">
        <v>18</v>
      </c>
      <c r="B32" s="296">
        <v>13</v>
      </c>
      <c r="C32" s="288" t="s">
        <v>325</v>
      </c>
      <c r="D32" s="287">
        <v>799.45</v>
      </c>
      <c r="E32" s="286">
        <v>1641.72</v>
      </c>
      <c r="F32" s="291">
        <f>(D32-E32)/E32</f>
        <v>-0.51304120069195724</v>
      </c>
      <c r="G32" s="287">
        <v>132</v>
      </c>
      <c r="H32" s="286">
        <v>5</v>
      </c>
      <c r="I32" s="286">
        <f t="shared" si="4"/>
        <v>26.4</v>
      </c>
      <c r="J32" s="286">
        <v>1</v>
      </c>
      <c r="K32" s="286">
        <v>5</v>
      </c>
      <c r="L32" s="287">
        <v>30365</v>
      </c>
      <c r="M32" s="287">
        <v>4888</v>
      </c>
      <c r="N32" s="284">
        <v>44484</v>
      </c>
      <c r="O32" s="283" t="s">
        <v>32</v>
      </c>
      <c r="P32" s="279"/>
      <c r="Q32" s="293"/>
      <c r="R32" s="293"/>
      <c r="S32" s="293"/>
      <c r="T32" s="293"/>
      <c r="U32" s="294"/>
      <c r="V32" s="294"/>
      <c r="W32" s="295"/>
      <c r="X32" s="278"/>
      <c r="Y32" s="295"/>
      <c r="Z32" s="294"/>
    </row>
    <row r="33" spans="1:26" s="277" customFormat="1" ht="25.35" customHeight="1">
      <c r="A33" s="282">
        <v>19</v>
      </c>
      <c r="B33" s="296">
        <v>21</v>
      </c>
      <c r="C33" s="289" t="s">
        <v>98</v>
      </c>
      <c r="D33" s="287">
        <v>448</v>
      </c>
      <c r="E33" s="287">
        <v>262</v>
      </c>
      <c r="F33" s="291">
        <f>(D33-E33)/E33</f>
        <v>0.70992366412213737</v>
      </c>
      <c r="G33" s="287">
        <v>76</v>
      </c>
      <c r="H33" s="286" t="s">
        <v>30</v>
      </c>
      <c r="I33" s="286" t="s">
        <v>30</v>
      </c>
      <c r="J33" s="286">
        <v>1</v>
      </c>
      <c r="K33" s="286">
        <v>27</v>
      </c>
      <c r="L33" s="287">
        <v>16180.05</v>
      </c>
      <c r="M33" s="287">
        <v>2894</v>
      </c>
      <c r="N33" s="284">
        <v>44330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94"/>
    </row>
    <row r="34" spans="1:26" s="277" customFormat="1" ht="25.35" customHeight="1">
      <c r="A34" s="282">
        <v>20</v>
      </c>
      <c r="B34" s="296">
        <v>20</v>
      </c>
      <c r="C34" s="288" t="s">
        <v>344</v>
      </c>
      <c r="D34" s="287">
        <v>404</v>
      </c>
      <c r="E34" s="286">
        <v>339</v>
      </c>
      <c r="F34" s="291">
        <f>(D34-E34)/E34</f>
        <v>0.19174041297935104</v>
      </c>
      <c r="G34" s="287">
        <v>65</v>
      </c>
      <c r="H34" s="286">
        <v>10</v>
      </c>
      <c r="I34" s="286">
        <f>G34/H34</f>
        <v>6.5</v>
      </c>
      <c r="J34" s="286">
        <v>4</v>
      </c>
      <c r="K34" s="286">
        <v>3</v>
      </c>
      <c r="L34" s="287">
        <v>2501.75</v>
      </c>
      <c r="M34" s="287">
        <v>442</v>
      </c>
      <c r="N34" s="284">
        <v>44498</v>
      </c>
      <c r="O34" s="283" t="s">
        <v>56</v>
      </c>
      <c r="P34" s="279"/>
      <c r="Q34" s="293"/>
      <c r="R34" s="293"/>
      <c r="S34" s="293"/>
      <c r="T34" s="293"/>
      <c r="U34" s="294"/>
      <c r="V34" s="294"/>
      <c r="W34" s="295"/>
      <c r="X34" s="278"/>
      <c r="Y34" s="295"/>
      <c r="Z34" s="294"/>
    </row>
    <row r="35" spans="1:26" ht="25.15" customHeight="1">
      <c r="A35" s="248"/>
      <c r="B35" s="248"/>
      <c r="C35" s="266" t="s">
        <v>85</v>
      </c>
      <c r="D35" s="249">
        <f>SUM(D23:D34)</f>
        <v>220519.97999999998</v>
      </c>
      <c r="E35" s="280">
        <v>273340.71000000002</v>
      </c>
      <c r="F35" s="292">
        <f>(D35-E35)/E35</f>
        <v>-0.19324135801066747</v>
      </c>
      <c r="G35" s="280">
        <f t="shared" ref="G35" si="5">SUM(G23:G34)</f>
        <v>37935</v>
      </c>
      <c r="H35" s="249"/>
      <c r="I35" s="251"/>
      <c r="J35" s="250"/>
      <c r="K35" s="252"/>
      <c r="L35" s="253"/>
      <c r="M35" s="257"/>
      <c r="N35" s="254"/>
      <c r="O35" s="258"/>
      <c r="P35" s="243"/>
      <c r="R35" s="243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76">
        <v>16</v>
      </c>
      <c r="C37" s="270" t="s">
        <v>333</v>
      </c>
      <c r="D37" s="269">
        <v>313.59000000000003</v>
      </c>
      <c r="E37" s="268">
        <v>623.6</v>
      </c>
      <c r="F37" s="271">
        <f>(D37-E37)/E37</f>
        <v>-0.49712957023733156</v>
      </c>
      <c r="G37" s="269">
        <v>54</v>
      </c>
      <c r="H37" s="268">
        <v>6</v>
      </c>
      <c r="I37" s="268">
        <f>G37/H37</f>
        <v>9</v>
      </c>
      <c r="J37" s="268">
        <v>2</v>
      </c>
      <c r="K37" s="268">
        <v>4</v>
      </c>
      <c r="L37" s="269">
        <v>11517.48</v>
      </c>
      <c r="M37" s="269">
        <v>1868</v>
      </c>
      <c r="N37" s="267">
        <v>44491</v>
      </c>
      <c r="O37" s="265" t="s">
        <v>43</v>
      </c>
      <c r="P37" s="243"/>
      <c r="Q37" s="273"/>
      <c r="W37" s="8"/>
      <c r="Y37" s="240"/>
      <c r="Z37" s="33"/>
    </row>
    <row r="38" spans="1:26" s="277" customFormat="1" ht="25.35" customHeight="1">
      <c r="A38" s="282">
        <v>22</v>
      </c>
      <c r="B38" s="297">
        <v>15</v>
      </c>
      <c r="C38" s="288" t="s">
        <v>313</v>
      </c>
      <c r="D38" s="287">
        <v>160.5</v>
      </c>
      <c r="E38" s="286">
        <v>859.2</v>
      </c>
      <c r="F38" s="291">
        <f>(D38-E38)/E38</f>
        <v>-0.81319832402234637</v>
      </c>
      <c r="G38" s="287">
        <v>69</v>
      </c>
      <c r="H38" s="286">
        <v>3</v>
      </c>
      <c r="I38" s="286">
        <f>G38/H38</f>
        <v>23</v>
      </c>
      <c r="J38" s="286">
        <v>2</v>
      </c>
      <c r="K38" s="286">
        <v>6</v>
      </c>
      <c r="L38" s="287">
        <v>14058.98</v>
      </c>
      <c r="M38" s="287">
        <v>2581</v>
      </c>
      <c r="N38" s="284">
        <v>44477</v>
      </c>
      <c r="O38" s="283" t="s">
        <v>43</v>
      </c>
      <c r="P38" s="279"/>
      <c r="Q38" s="293"/>
      <c r="W38" s="8"/>
      <c r="Y38" s="278"/>
      <c r="Z38" s="33"/>
    </row>
    <row r="39" spans="1:26" ht="25.35" customHeight="1">
      <c r="A39" s="282">
        <v>23</v>
      </c>
      <c r="B39" s="290" t="s">
        <v>30</v>
      </c>
      <c r="C39" s="270" t="s">
        <v>300</v>
      </c>
      <c r="D39" s="269">
        <v>153.1</v>
      </c>
      <c r="E39" s="268" t="s">
        <v>30</v>
      </c>
      <c r="F39" s="286" t="s">
        <v>30</v>
      </c>
      <c r="G39" s="269">
        <v>50</v>
      </c>
      <c r="H39" s="268">
        <v>1</v>
      </c>
      <c r="I39" s="268">
        <f>G39/H39</f>
        <v>50</v>
      </c>
      <c r="J39" s="268">
        <v>1</v>
      </c>
      <c r="K39" s="268">
        <v>7</v>
      </c>
      <c r="L39" s="269">
        <v>45319.96</v>
      </c>
      <c r="M39" s="269">
        <v>9563</v>
      </c>
      <c r="N39" s="267">
        <v>44470</v>
      </c>
      <c r="O39" s="265" t="s">
        <v>27</v>
      </c>
      <c r="P39" s="243"/>
      <c r="Q39" s="273"/>
      <c r="W39" s="8"/>
      <c r="Z39" s="33"/>
    </row>
    <row r="40" spans="1:26" ht="25.35" customHeight="1">
      <c r="A40" s="282">
        <v>24</v>
      </c>
      <c r="B40" s="296">
        <v>25</v>
      </c>
      <c r="C40" s="270" t="s">
        <v>326</v>
      </c>
      <c r="D40" s="269">
        <v>150</v>
      </c>
      <c r="E40" s="268">
        <v>95</v>
      </c>
      <c r="F40" s="271">
        <f>(D40-E40)/E40</f>
        <v>0.57894736842105265</v>
      </c>
      <c r="G40" s="269">
        <v>25</v>
      </c>
      <c r="H40" s="268" t="s">
        <v>30</v>
      </c>
      <c r="I40" s="268" t="s">
        <v>30</v>
      </c>
      <c r="J40" s="268">
        <v>1</v>
      </c>
      <c r="K40" s="268">
        <v>5</v>
      </c>
      <c r="L40" s="269">
        <v>1245.81</v>
      </c>
      <c r="M40" s="269">
        <v>236</v>
      </c>
      <c r="N40" s="267">
        <v>44484</v>
      </c>
      <c r="O40" s="265" t="s">
        <v>99</v>
      </c>
      <c r="P40" s="243"/>
      <c r="Q40" s="273"/>
      <c r="R40" s="273"/>
      <c r="S40" s="273"/>
      <c r="T40" s="273"/>
      <c r="U40" s="274"/>
      <c r="V40" s="274"/>
      <c r="W40" s="274"/>
      <c r="X40" s="275"/>
      <c r="Y40" s="275"/>
      <c r="Z40" s="240"/>
    </row>
    <row r="41" spans="1:26" ht="25.35" customHeight="1">
      <c r="A41" s="282">
        <v>25</v>
      </c>
      <c r="B41" s="286" t="s">
        <v>30</v>
      </c>
      <c r="C41" s="270" t="s">
        <v>358</v>
      </c>
      <c r="D41" s="287">
        <v>143</v>
      </c>
      <c r="E41" s="268" t="s">
        <v>30</v>
      </c>
      <c r="F41" s="286" t="s">
        <v>30</v>
      </c>
      <c r="G41" s="269">
        <v>32</v>
      </c>
      <c r="H41" s="268">
        <v>12</v>
      </c>
      <c r="I41" s="268">
        <f>G41/H41</f>
        <v>2.6666666666666665</v>
      </c>
      <c r="J41" s="268">
        <v>5</v>
      </c>
      <c r="K41" s="268">
        <v>2</v>
      </c>
      <c r="L41" s="287">
        <v>484.74</v>
      </c>
      <c r="M41" s="269">
        <v>98</v>
      </c>
      <c r="N41" s="267">
        <v>44505</v>
      </c>
      <c r="O41" s="265" t="s">
        <v>359</v>
      </c>
      <c r="P41" s="243"/>
      <c r="Q41" s="273"/>
      <c r="R41" s="273"/>
      <c r="S41" s="273"/>
      <c r="T41" s="273"/>
      <c r="U41" s="274"/>
      <c r="V41" s="274"/>
      <c r="W41" s="275"/>
      <c r="X41" s="240"/>
      <c r="Y41" s="274"/>
      <c r="Z41" s="275"/>
    </row>
    <row r="42" spans="1:26" ht="25.35" customHeight="1">
      <c r="A42" s="282">
        <v>26</v>
      </c>
      <c r="B42" s="286" t="s">
        <v>30</v>
      </c>
      <c r="C42" s="288" t="s">
        <v>264</v>
      </c>
      <c r="D42" s="287">
        <v>35.5</v>
      </c>
      <c r="E42" s="286" t="s">
        <v>30</v>
      </c>
      <c r="F42" s="286" t="s">
        <v>30</v>
      </c>
      <c r="G42" s="269">
        <v>116</v>
      </c>
      <c r="H42" s="286">
        <v>4</v>
      </c>
      <c r="I42" s="286">
        <f>G42/H42</f>
        <v>29</v>
      </c>
      <c r="J42" s="268">
        <v>1</v>
      </c>
      <c r="K42" s="268" t="s">
        <v>30</v>
      </c>
      <c r="L42" s="269">
        <v>25035.360000000001</v>
      </c>
      <c r="M42" s="269">
        <v>5619</v>
      </c>
      <c r="N42" s="267">
        <v>44442</v>
      </c>
      <c r="O42" s="265" t="s">
        <v>265</v>
      </c>
      <c r="P42" s="243"/>
      <c r="Q42" s="273"/>
      <c r="R42" s="273"/>
      <c r="S42" s="273"/>
      <c r="T42" s="273"/>
      <c r="U42" s="274"/>
      <c r="V42" s="274"/>
      <c r="W42" s="275"/>
      <c r="X42" s="240"/>
      <c r="Y42" s="274"/>
      <c r="Z42" s="275"/>
    </row>
    <row r="43" spans="1:26" ht="25.35" customHeight="1">
      <c r="A43" s="282">
        <v>27</v>
      </c>
      <c r="B43" s="286" t="s">
        <v>30</v>
      </c>
      <c r="C43" s="299" t="s">
        <v>170</v>
      </c>
      <c r="D43" s="269">
        <v>30</v>
      </c>
      <c r="E43" s="268" t="s">
        <v>30</v>
      </c>
      <c r="F43" s="286" t="s">
        <v>30</v>
      </c>
      <c r="G43" s="269">
        <v>6</v>
      </c>
      <c r="H43" s="286">
        <v>1</v>
      </c>
      <c r="I43" s="268">
        <f>G43/H43</f>
        <v>6</v>
      </c>
      <c r="J43" s="268">
        <v>1</v>
      </c>
      <c r="K43" s="268" t="s">
        <v>30</v>
      </c>
      <c r="L43" s="269">
        <v>48977.85</v>
      </c>
      <c r="M43" s="269">
        <v>11022</v>
      </c>
      <c r="N43" s="267">
        <v>44372</v>
      </c>
      <c r="O43" s="265" t="s">
        <v>43</v>
      </c>
      <c r="P43" s="243"/>
      <c r="Q43" s="273"/>
      <c r="R43" s="273"/>
      <c r="S43" s="273"/>
      <c r="T43" s="273"/>
      <c r="U43" s="274"/>
      <c r="V43" s="274"/>
      <c r="W43" s="274"/>
      <c r="X43" s="275"/>
      <c r="Y43" s="275"/>
      <c r="Z43" s="240"/>
    </row>
    <row r="44" spans="1:26" ht="25.35" customHeight="1">
      <c r="A44" s="248"/>
      <c r="B44" s="248"/>
      <c r="C44" s="266" t="s">
        <v>114</v>
      </c>
      <c r="D44" s="249">
        <f>SUM(D35:D43)</f>
        <v>221505.66999999998</v>
      </c>
      <c r="E44" s="280">
        <v>274271.26</v>
      </c>
      <c r="F44" s="292">
        <f t="shared" ref="F44" si="6">(D44-E44)/E44</f>
        <v>-0.19238468514710591</v>
      </c>
      <c r="G44" s="280">
        <f t="shared" ref="G44" si="7">SUM(G35:G43)</f>
        <v>38287</v>
      </c>
      <c r="H44" s="249"/>
      <c r="I44" s="251"/>
      <c r="J44" s="250"/>
      <c r="K44" s="252"/>
      <c r="L44" s="253"/>
      <c r="M44" s="257"/>
      <c r="N44" s="254"/>
      <c r="O44" s="258"/>
    </row>
    <row r="45" spans="1:26" ht="23.1" customHeight="1"/>
    <row r="46" spans="1:26" ht="17.25" customHeight="1"/>
    <row r="59" spans="16:18">
      <c r="R59" s="243"/>
    </row>
    <row r="62" spans="16:18">
      <c r="P62" s="243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C54" sqref="C5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4.85546875" style="137" customWidth="1"/>
    <col min="25" max="25" width="12.5703125" style="137" bestFit="1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347</v>
      </c>
      <c r="F1" s="2"/>
      <c r="G1" s="2"/>
      <c r="H1" s="2"/>
      <c r="I1" s="2"/>
    </row>
    <row r="2" spans="1:27" ht="19.5" customHeight="1">
      <c r="E2" s="2" t="s">
        <v>348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7" ht="19.5">
      <c r="A6" s="393"/>
      <c r="B6" s="393"/>
      <c r="C6" s="390"/>
      <c r="D6" s="138" t="s">
        <v>345</v>
      </c>
      <c r="E6" s="138" t="s">
        <v>337</v>
      </c>
      <c r="F6" s="390"/>
      <c r="G6" s="138" t="s">
        <v>345</v>
      </c>
      <c r="H6" s="390"/>
      <c r="I6" s="390"/>
      <c r="J6" s="390"/>
      <c r="K6" s="390"/>
      <c r="L6" s="390"/>
      <c r="M6" s="390"/>
      <c r="N6" s="390"/>
      <c r="O6" s="390"/>
    </row>
    <row r="7" spans="1:27">
      <c r="A7" s="393"/>
      <c r="B7" s="393"/>
      <c r="C7" s="390"/>
      <c r="D7" s="138" t="s">
        <v>1</v>
      </c>
      <c r="E7" s="138" t="s">
        <v>1</v>
      </c>
      <c r="F7" s="390"/>
      <c r="G7" s="138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7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7" ht="15" customHeight="1">
      <c r="A9" s="392"/>
      <c r="B9" s="392"/>
      <c r="C9" s="389" t="s">
        <v>13</v>
      </c>
      <c r="D9" s="227"/>
      <c r="E9" s="227"/>
      <c r="F9" s="389" t="s">
        <v>15</v>
      </c>
      <c r="G9" s="227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7" ht="19.5">
      <c r="A10" s="393"/>
      <c r="B10" s="393"/>
      <c r="C10" s="390"/>
      <c r="D10" s="228" t="s">
        <v>346</v>
      </c>
      <c r="E10" s="228" t="s">
        <v>339</v>
      </c>
      <c r="F10" s="390"/>
      <c r="G10" s="228" t="s">
        <v>346</v>
      </c>
      <c r="H10" s="138" t="s">
        <v>17</v>
      </c>
      <c r="I10" s="39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0"/>
      <c r="R10" s="8"/>
    </row>
    <row r="11" spans="1:27">
      <c r="A11" s="393"/>
      <c r="B11" s="393"/>
      <c r="C11" s="390"/>
      <c r="D11" s="228" t="s">
        <v>14</v>
      </c>
      <c r="E11" s="138" t="s">
        <v>14</v>
      </c>
      <c r="F11" s="390"/>
      <c r="G11" s="228" t="s">
        <v>16</v>
      </c>
      <c r="H11" s="6"/>
      <c r="I11" s="390"/>
      <c r="J11" s="6"/>
      <c r="K11" s="6"/>
      <c r="L11" s="12" t="s">
        <v>2</v>
      </c>
      <c r="M11" s="138" t="s">
        <v>17</v>
      </c>
      <c r="N11" s="6"/>
      <c r="O11" s="390"/>
      <c r="R11" s="140"/>
      <c r="T11" s="140"/>
      <c r="U11" s="139"/>
    </row>
    <row r="12" spans="1:27" ht="15.6" customHeight="1" thickBot="1">
      <c r="A12" s="393"/>
      <c r="B12" s="394"/>
      <c r="C12" s="391"/>
      <c r="D12" s="229"/>
      <c r="E12" s="5" t="s">
        <v>2</v>
      </c>
      <c r="F12" s="391"/>
      <c r="G12" s="229" t="s">
        <v>17</v>
      </c>
      <c r="H12" s="32"/>
      <c r="I12" s="391"/>
      <c r="J12" s="32"/>
      <c r="K12" s="32"/>
      <c r="L12" s="32"/>
      <c r="M12" s="32"/>
      <c r="N12" s="32"/>
      <c r="O12" s="391"/>
      <c r="R12" s="140"/>
      <c r="T12" s="140"/>
      <c r="U12" s="139"/>
      <c r="V12" s="139"/>
      <c r="W12" s="139"/>
      <c r="X12" s="33"/>
      <c r="Y12" s="8"/>
      <c r="Z12" s="139"/>
    </row>
    <row r="13" spans="1:27" ht="25.35" customHeight="1">
      <c r="A13" s="157">
        <v>1</v>
      </c>
      <c r="B13" s="157" t="s">
        <v>67</v>
      </c>
      <c r="C13" s="164" t="s">
        <v>343</v>
      </c>
      <c r="D13" s="163">
        <v>89720.57</v>
      </c>
      <c r="E13" s="162" t="s">
        <v>30</v>
      </c>
      <c r="F13" s="162" t="s">
        <v>30</v>
      </c>
      <c r="G13" s="163">
        <v>12672</v>
      </c>
      <c r="H13" s="162">
        <v>302</v>
      </c>
      <c r="I13" s="162">
        <f t="shared" ref="I13:I22" si="0">G13/H13</f>
        <v>41.960264900662253</v>
      </c>
      <c r="J13" s="162">
        <v>15</v>
      </c>
      <c r="K13" s="162">
        <v>1</v>
      </c>
      <c r="L13" s="163">
        <v>92177</v>
      </c>
      <c r="M13" s="163">
        <v>13057</v>
      </c>
      <c r="N13" s="160">
        <v>44505</v>
      </c>
      <c r="O13" s="158" t="s">
        <v>32</v>
      </c>
      <c r="P13" s="140"/>
      <c r="Q13" s="172"/>
      <c r="R13" s="172"/>
      <c r="S13" s="172"/>
      <c r="T13" s="172"/>
      <c r="U13" s="173"/>
      <c r="V13" s="173"/>
      <c r="W13" s="173"/>
      <c r="X13" s="139"/>
      <c r="Y13" s="174"/>
      <c r="Z13" s="174"/>
      <c r="AA13" s="139"/>
    </row>
    <row r="14" spans="1:27" ht="25.35" customHeight="1">
      <c r="A14" s="157">
        <v>2</v>
      </c>
      <c r="B14" s="157">
        <v>3</v>
      </c>
      <c r="C14" s="164" t="s">
        <v>335</v>
      </c>
      <c r="D14" s="163">
        <v>28312.75</v>
      </c>
      <c r="E14" s="162">
        <v>36017.440000000002</v>
      </c>
      <c r="F14" s="168">
        <f>(D14-E14)/E14</f>
        <v>-0.2139155364734418</v>
      </c>
      <c r="G14" s="163">
        <v>6089</v>
      </c>
      <c r="H14" s="162">
        <v>212</v>
      </c>
      <c r="I14" s="162">
        <f t="shared" si="0"/>
        <v>28.721698113207548</v>
      </c>
      <c r="J14" s="162">
        <v>18</v>
      </c>
      <c r="K14" s="162">
        <v>2</v>
      </c>
      <c r="L14" s="163">
        <v>64846</v>
      </c>
      <c r="M14" s="163">
        <v>13674</v>
      </c>
      <c r="N14" s="160">
        <v>44498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39"/>
      <c r="Z14" s="173"/>
    </row>
    <row r="15" spans="1:27" ht="25.35" customHeight="1">
      <c r="A15" s="157">
        <v>3</v>
      </c>
      <c r="B15" s="157">
        <v>1</v>
      </c>
      <c r="C15" s="164" t="s">
        <v>319</v>
      </c>
      <c r="D15" s="163">
        <v>25169.09</v>
      </c>
      <c r="E15" s="162">
        <v>54603.08</v>
      </c>
      <c r="F15" s="168">
        <f>(D15-E15)/E15</f>
        <v>-0.53905365777901171</v>
      </c>
      <c r="G15" s="163">
        <v>4003</v>
      </c>
      <c r="H15" s="162">
        <v>127</v>
      </c>
      <c r="I15" s="162">
        <f t="shared" si="0"/>
        <v>31.519685039370078</v>
      </c>
      <c r="J15" s="162">
        <v>9</v>
      </c>
      <c r="K15" s="162">
        <v>4</v>
      </c>
      <c r="L15" s="163">
        <v>305366.21999999997</v>
      </c>
      <c r="M15" s="163">
        <v>43947</v>
      </c>
      <c r="N15" s="160">
        <v>44484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>
        <v>2</v>
      </c>
      <c r="C16" s="164" t="s">
        <v>308</v>
      </c>
      <c r="D16" s="163">
        <v>25015.040000000001</v>
      </c>
      <c r="E16" s="162">
        <v>37746.03</v>
      </c>
      <c r="F16" s="168">
        <f>(D16-E16)/E16</f>
        <v>-0.33728023847805977</v>
      </c>
      <c r="G16" s="163">
        <v>5013</v>
      </c>
      <c r="H16" s="162">
        <v>174</v>
      </c>
      <c r="I16" s="162">
        <f t="shared" si="0"/>
        <v>28.810344827586206</v>
      </c>
      <c r="J16" s="162">
        <v>9</v>
      </c>
      <c r="K16" s="162">
        <v>5</v>
      </c>
      <c r="L16" s="163">
        <v>222317</v>
      </c>
      <c r="M16" s="163">
        <v>44452</v>
      </c>
      <c r="N16" s="160">
        <v>44477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341</v>
      </c>
      <c r="D17" s="163">
        <v>21970.82</v>
      </c>
      <c r="E17" s="162" t="s">
        <v>30</v>
      </c>
      <c r="F17" s="162" t="s">
        <v>30</v>
      </c>
      <c r="G17" s="163">
        <v>4703</v>
      </c>
      <c r="H17" s="162">
        <v>235</v>
      </c>
      <c r="I17" s="162">
        <f t="shared" si="0"/>
        <v>20.01276595744681</v>
      </c>
      <c r="J17" s="162">
        <v>17</v>
      </c>
      <c r="K17" s="162">
        <v>1</v>
      </c>
      <c r="L17" s="163">
        <v>22873.439999999999</v>
      </c>
      <c r="M17" s="163">
        <v>4867</v>
      </c>
      <c r="N17" s="160">
        <v>44505</v>
      </c>
      <c r="O17" s="158" t="s">
        <v>27</v>
      </c>
      <c r="P17" s="140"/>
      <c r="V17" s="140"/>
      <c r="W17" s="139"/>
      <c r="X17" s="8"/>
      <c r="Y17" s="140"/>
      <c r="Z17" s="139"/>
    </row>
    <row r="18" spans="1:26" ht="25.35" customHeight="1">
      <c r="A18" s="157">
        <v>6</v>
      </c>
      <c r="B18" s="157">
        <v>4</v>
      </c>
      <c r="C18" s="164" t="s">
        <v>306</v>
      </c>
      <c r="D18" s="163">
        <v>21124.2</v>
      </c>
      <c r="E18" s="162">
        <v>34519.97</v>
      </c>
      <c r="F18" s="168">
        <f>(D18-E18)/E18</f>
        <v>-0.38805856436144065</v>
      </c>
      <c r="G18" s="163">
        <v>3233</v>
      </c>
      <c r="H18" s="162">
        <v>115</v>
      </c>
      <c r="I18" s="162">
        <f t="shared" si="0"/>
        <v>28.11304347826087</v>
      </c>
      <c r="J18" s="162">
        <v>9</v>
      </c>
      <c r="K18" s="162">
        <v>6</v>
      </c>
      <c r="L18" s="163">
        <v>380961</v>
      </c>
      <c r="M18" s="163">
        <v>56345</v>
      </c>
      <c r="N18" s="160">
        <v>44470</v>
      </c>
      <c r="O18" s="158" t="s">
        <v>52</v>
      </c>
      <c r="P18" s="140"/>
      <c r="X18" s="8"/>
      <c r="Y18" s="33"/>
      <c r="Z18" s="139"/>
    </row>
    <row r="19" spans="1:26" ht="25.35" customHeight="1">
      <c r="A19" s="157">
        <v>7</v>
      </c>
      <c r="B19" s="157">
        <v>6</v>
      </c>
      <c r="C19" s="164" t="s">
        <v>285</v>
      </c>
      <c r="D19" s="163">
        <v>14122.76</v>
      </c>
      <c r="E19" s="162">
        <v>24493.88</v>
      </c>
      <c r="F19" s="168">
        <f>(D19-E19)/E19</f>
        <v>-0.42341678819362227</v>
      </c>
      <c r="G19" s="163">
        <v>2213</v>
      </c>
      <c r="H19" s="162">
        <v>61</v>
      </c>
      <c r="I19" s="162">
        <f t="shared" si="0"/>
        <v>36.278688524590166</v>
      </c>
      <c r="J19" s="162">
        <v>6</v>
      </c>
      <c r="K19" s="162">
        <v>8</v>
      </c>
      <c r="L19" s="163">
        <v>430113.84</v>
      </c>
      <c r="M19" s="163">
        <v>64302</v>
      </c>
      <c r="N19" s="160">
        <v>44456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8</v>
      </c>
      <c r="C20" s="164" t="s">
        <v>288</v>
      </c>
      <c r="D20" s="163">
        <v>12755.16</v>
      </c>
      <c r="E20" s="162">
        <v>15754.66</v>
      </c>
      <c r="F20" s="168">
        <f>(D20-E20)/E20</f>
        <v>-0.1903881137390461</v>
      </c>
      <c r="G20" s="163">
        <v>2682</v>
      </c>
      <c r="H20" s="162">
        <v>92</v>
      </c>
      <c r="I20" s="162">
        <f t="shared" si="0"/>
        <v>29.152173913043477</v>
      </c>
      <c r="J20" s="162">
        <v>10</v>
      </c>
      <c r="K20" s="162">
        <v>8</v>
      </c>
      <c r="L20" s="163">
        <v>226397</v>
      </c>
      <c r="M20" s="163">
        <v>46213</v>
      </c>
      <c r="N20" s="160">
        <v>44456</v>
      </c>
      <c r="O20" s="158" t="s">
        <v>52</v>
      </c>
      <c r="P20" s="140"/>
      <c r="Q20" s="172"/>
      <c r="X20" s="8"/>
      <c r="Y20" s="33"/>
      <c r="Z20" s="139"/>
    </row>
    <row r="21" spans="1:26" ht="25.35" customHeight="1">
      <c r="A21" s="157">
        <v>9</v>
      </c>
      <c r="B21" s="167" t="s">
        <v>30</v>
      </c>
      <c r="C21" s="164" t="s">
        <v>286</v>
      </c>
      <c r="D21" s="163">
        <v>10196.799999999999</v>
      </c>
      <c r="E21" s="162" t="s">
        <v>30</v>
      </c>
      <c r="F21" s="162" t="s">
        <v>30</v>
      </c>
      <c r="G21" s="163">
        <v>1783</v>
      </c>
      <c r="H21" s="162">
        <v>48</v>
      </c>
      <c r="I21" s="162">
        <f t="shared" si="0"/>
        <v>37.145833333333336</v>
      </c>
      <c r="J21" s="162">
        <v>6</v>
      </c>
      <c r="K21" s="162">
        <v>8</v>
      </c>
      <c r="L21" s="163">
        <v>108653</v>
      </c>
      <c r="M21" s="163">
        <v>19342</v>
      </c>
      <c r="N21" s="160">
        <v>44456</v>
      </c>
      <c r="O21" s="158" t="s">
        <v>287</v>
      </c>
      <c r="P21" s="140"/>
      <c r="Q21" s="172"/>
      <c r="W21" s="139"/>
      <c r="X21" s="8"/>
      <c r="Y21" s="33"/>
      <c r="Z21" s="139"/>
    </row>
    <row r="22" spans="1:26" ht="25.35" customHeight="1">
      <c r="A22" s="157">
        <v>10</v>
      </c>
      <c r="B22" s="157">
        <v>5</v>
      </c>
      <c r="C22" s="164" t="s">
        <v>342</v>
      </c>
      <c r="D22" s="163">
        <v>8178.74</v>
      </c>
      <c r="E22" s="162">
        <v>24841.22</v>
      </c>
      <c r="F22" s="168">
        <f>(D22-E22)/E22</f>
        <v>-0.67075932663532634</v>
      </c>
      <c r="G22" s="163">
        <v>1294</v>
      </c>
      <c r="H22" s="162">
        <v>66</v>
      </c>
      <c r="I22" s="162">
        <f t="shared" si="0"/>
        <v>19.606060606060606</v>
      </c>
      <c r="J22" s="162">
        <v>11</v>
      </c>
      <c r="K22" s="162">
        <v>2</v>
      </c>
      <c r="L22" s="163">
        <v>33020</v>
      </c>
      <c r="M22" s="163">
        <v>5193</v>
      </c>
      <c r="N22" s="160">
        <v>44498</v>
      </c>
      <c r="O22" s="158" t="s">
        <v>32</v>
      </c>
      <c r="P22" s="140"/>
      <c r="Q22" s="172"/>
      <c r="R22" s="172"/>
      <c r="U22" s="140"/>
      <c r="V22" s="140"/>
      <c r="W22" s="140"/>
      <c r="X22" s="8"/>
      <c r="Y22" s="3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256565.93000000002</v>
      </c>
      <c r="E23" s="145">
        <f t="shared" ref="E23:G23" si="1">SUM(E13:E22)</f>
        <v>227976.28000000003</v>
      </c>
      <c r="F23" s="108">
        <f>(D23-E23)/E23</f>
        <v>0.12540624840443923</v>
      </c>
      <c r="G23" s="145">
        <f t="shared" si="1"/>
        <v>43685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332</v>
      </c>
      <c r="D25" s="163">
        <v>7035.37</v>
      </c>
      <c r="E25" s="162">
        <v>19954.759999999998</v>
      </c>
      <c r="F25" s="168">
        <f>(D25-E25)/E25</f>
        <v>-0.64743399569826954</v>
      </c>
      <c r="G25" s="163">
        <v>1026</v>
      </c>
      <c r="H25" s="162">
        <v>58</v>
      </c>
      <c r="I25" s="162">
        <f t="shared" ref="I25:I34" si="2">G25/H25</f>
        <v>17.689655172413794</v>
      </c>
      <c r="J25" s="162">
        <v>8</v>
      </c>
      <c r="K25" s="162">
        <v>3</v>
      </c>
      <c r="L25" s="163">
        <v>52654</v>
      </c>
      <c r="M25" s="163">
        <v>8258</v>
      </c>
      <c r="N25" s="160">
        <v>44491</v>
      </c>
      <c r="O25" s="158" t="s">
        <v>52</v>
      </c>
      <c r="P25" s="140"/>
      <c r="Q25" s="172"/>
      <c r="W25" s="139"/>
      <c r="X25" s="8"/>
      <c r="Y25" s="33"/>
      <c r="Z25" s="139"/>
    </row>
    <row r="26" spans="1:26" ht="25.35" customHeight="1">
      <c r="A26" s="157">
        <v>12</v>
      </c>
      <c r="B26" s="157">
        <v>9</v>
      </c>
      <c r="C26" s="164" t="s">
        <v>327</v>
      </c>
      <c r="D26" s="163">
        <v>3901.69</v>
      </c>
      <c r="E26" s="162">
        <v>12495.41</v>
      </c>
      <c r="F26" s="168">
        <f>(D26-E26)/E26</f>
        <v>-0.68775014185208805</v>
      </c>
      <c r="G26" s="163">
        <v>644</v>
      </c>
      <c r="H26" s="162">
        <v>53</v>
      </c>
      <c r="I26" s="162">
        <f t="shared" si="2"/>
        <v>12.150943396226415</v>
      </c>
      <c r="J26" s="162">
        <v>12</v>
      </c>
      <c r="K26" s="162">
        <v>3</v>
      </c>
      <c r="L26" s="163">
        <v>34373</v>
      </c>
      <c r="M26" s="163">
        <v>5497</v>
      </c>
      <c r="N26" s="160">
        <v>44491</v>
      </c>
      <c r="O26" s="158" t="s">
        <v>33</v>
      </c>
      <c r="P26" s="140"/>
      <c r="X26" s="8"/>
      <c r="Y26" s="33"/>
      <c r="Z26" s="139"/>
    </row>
    <row r="27" spans="1:26" ht="25.35" customHeight="1">
      <c r="A27" s="157">
        <v>13</v>
      </c>
      <c r="B27" s="157">
        <v>11</v>
      </c>
      <c r="C27" s="164" t="s">
        <v>325</v>
      </c>
      <c r="D27" s="163">
        <v>1641.72</v>
      </c>
      <c r="E27" s="162">
        <v>3329.75</v>
      </c>
      <c r="F27" s="168">
        <f>(D27-E27)/E27</f>
        <v>-0.50695397552368793</v>
      </c>
      <c r="G27" s="163">
        <v>279</v>
      </c>
      <c r="H27" s="162">
        <v>14</v>
      </c>
      <c r="I27" s="162">
        <f t="shared" si="2"/>
        <v>19.928571428571427</v>
      </c>
      <c r="J27" s="162">
        <v>3</v>
      </c>
      <c r="K27" s="162">
        <v>4</v>
      </c>
      <c r="L27" s="163">
        <v>29566</v>
      </c>
      <c r="M27" s="163">
        <v>4756</v>
      </c>
      <c r="N27" s="160">
        <v>44484</v>
      </c>
      <c r="O27" s="158" t="s">
        <v>32</v>
      </c>
      <c r="P27" s="140"/>
      <c r="Q27" s="172"/>
      <c r="X27" s="8"/>
      <c r="Y27" s="33"/>
      <c r="Z27" s="139"/>
    </row>
    <row r="28" spans="1:26" ht="25.35" customHeight="1">
      <c r="A28" s="157">
        <v>14</v>
      </c>
      <c r="B28" s="230" t="s">
        <v>40</v>
      </c>
      <c r="C28" s="233" t="s">
        <v>351</v>
      </c>
      <c r="D28" s="163">
        <v>964</v>
      </c>
      <c r="E28" s="232" t="s">
        <v>30</v>
      </c>
      <c r="F28" s="232" t="s">
        <v>30</v>
      </c>
      <c r="G28" s="163">
        <v>180</v>
      </c>
      <c r="H28" s="268" t="s">
        <v>30</v>
      </c>
      <c r="I28" s="268" t="s">
        <v>30</v>
      </c>
      <c r="J28" s="162">
        <v>5</v>
      </c>
      <c r="K28" s="162">
        <v>0</v>
      </c>
      <c r="L28" s="269">
        <v>964</v>
      </c>
      <c r="M28" s="269">
        <v>180</v>
      </c>
      <c r="N28" s="231" t="s">
        <v>190</v>
      </c>
      <c r="O28" s="258" t="s">
        <v>31</v>
      </c>
      <c r="P28" s="140"/>
      <c r="Q28" s="172"/>
      <c r="X28" s="8"/>
      <c r="Y28" s="33"/>
      <c r="Z28" s="139"/>
    </row>
    <row r="29" spans="1:26" ht="25.35" customHeight="1">
      <c r="A29" s="157">
        <v>15</v>
      </c>
      <c r="B29" s="157">
        <v>20</v>
      </c>
      <c r="C29" s="164" t="s">
        <v>313</v>
      </c>
      <c r="D29" s="163">
        <v>859.2</v>
      </c>
      <c r="E29" s="162">
        <v>861</v>
      </c>
      <c r="F29" s="168">
        <f>(D29-E29)/E29</f>
        <v>-2.0905923344947206E-3</v>
      </c>
      <c r="G29" s="163">
        <v>172</v>
      </c>
      <c r="H29" s="162">
        <v>2</v>
      </c>
      <c r="I29" s="162">
        <f t="shared" si="2"/>
        <v>86</v>
      </c>
      <c r="J29" s="162">
        <v>2</v>
      </c>
      <c r="K29" s="162">
        <v>5</v>
      </c>
      <c r="L29" s="163">
        <v>13898.48</v>
      </c>
      <c r="M29" s="163">
        <v>2512</v>
      </c>
      <c r="N29" s="160">
        <v>44477</v>
      </c>
      <c r="O29" s="158" t="s">
        <v>43</v>
      </c>
      <c r="P29" s="140"/>
      <c r="Q29" s="172"/>
      <c r="X29" s="8"/>
      <c r="Y29" s="33"/>
    </row>
    <row r="30" spans="1:26" ht="25.35" customHeight="1">
      <c r="A30" s="157">
        <v>16</v>
      </c>
      <c r="B30" s="157">
        <v>13</v>
      </c>
      <c r="C30" s="164" t="s">
        <v>333</v>
      </c>
      <c r="D30" s="163">
        <v>623.6</v>
      </c>
      <c r="E30" s="162">
        <v>2208.75</v>
      </c>
      <c r="F30" s="168">
        <f>(D30-E30)/E30</f>
        <v>-0.71766836445953597</v>
      </c>
      <c r="G30" s="163">
        <v>119</v>
      </c>
      <c r="H30" s="162">
        <v>17</v>
      </c>
      <c r="I30" s="162">
        <f t="shared" si="2"/>
        <v>7</v>
      </c>
      <c r="J30" s="162">
        <v>5</v>
      </c>
      <c r="K30" s="162">
        <v>3</v>
      </c>
      <c r="L30" s="163">
        <v>11203.89</v>
      </c>
      <c r="M30" s="163">
        <v>1814</v>
      </c>
      <c r="N30" s="160">
        <v>44491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57" t="s">
        <v>40</v>
      </c>
      <c r="C31" s="164" t="s">
        <v>481</v>
      </c>
      <c r="D31" s="163">
        <v>537.70000000000005</v>
      </c>
      <c r="E31" s="162" t="s">
        <v>30</v>
      </c>
      <c r="F31" s="162" t="s">
        <v>30</v>
      </c>
      <c r="G31" s="163">
        <v>81</v>
      </c>
      <c r="H31" s="162">
        <v>3</v>
      </c>
      <c r="I31" s="162">
        <f t="shared" si="2"/>
        <v>27</v>
      </c>
      <c r="J31" s="162">
        <v>3</v>
      </c>
      <c r="K31" s="162">
        <v>0</v>
      </c>
      <c r="L31" s="163">
        <v>538</v>
      </c>
      <c r="M31" s="163">
        <v>81</v>
      </c>
      <c r="N31" s="160" t="s">
        <v>190</v>
      </c>
      <c r="O31" s="158" t="s">
        <v>32</v>
      </c>
      <c r="P31" s="140"/>
      <c r="Q31" s="172"/>
    </row>
    <row r="32" spans="1:26" ht="25.35" customHeight="1">
      <c r="A32" s="157">
        <v>18</v>
      </c>
      <c r="B32" s="157" t="s">
        <v>40</v>
      </c>
      <c r="C32" s="164" t="s">
        <v>350</v>
      </c>
      <c r="D32" s="163">
        <v>509.5</v>
      </c>
      <c r="E32" s="162" t="s">
        <v>30</v>
      </c>
      <c r="F32" s="162" t="s">
        <v>30</v>
      </c>
      <c r="G32" s="163">
        <v>140</v>
      </c>
      <c r="H32" s="162">
        <v>6</v>
      </c>
      <c r="I32" s="162">
        <f t="shared" si="2"/>
        <v>23.333333333333332</v>
      </c>
      <c r="J32" s="162">
        <v>3</v>
      </c>
      <c r="K32" s="162">
        <v>0</v>
      </c>
      <c r="L32" s="163">
        <v>510</v>
      </c>
      <c r="M32" s="163">
        <v>140</v>
      </c>
      <c r="N32" s="160" t="s">
        <v>190</v>
      </c>
      <c r="O32" s="158" t="s">
        <v>33</v>
      </c>
      <c r="P32" s="140"/>
      <c r="Q32" s="172"/>
    </row>
    <row r="33" spans="1:26" ht="25.35" customHeight="1">
      <c r="A33" s="157">
        <v>19</v>
      </c>
      <c r="B33" s="167" t="s">
        <v>30</v>
      </c>
      <c r="C33" s="166" t="s">
        <v>305</v>
      </c>
      <c r="D33" s="163">
        <v>363</v>
      </c>
      <c r="E33" s="162" t="s">
        <v>30</v>
      </c>
      <c r="F33" s="162" t="s">
        <v>30</v>
      </c>
      <c r="G33" s="163">
        <v>73</v>
      </c>
      <c r="H33" s="162">
        <v>1</v>
      </c>
      <c r="I33" s="162">
        <f t="shared" si="2"/>
        <v>73</v>
      </c>
      <c r="J33" s="162">
        <v>1</v>
      </c>
      <c r="K33" s="162" t="s">
        <v>30</v>
      </c>
      <c r="L33" s="163">
        <v>66418</v>
      </c>
      <c r="M33" s="163">
        <v>11822</v>
      </c>
      <c r="N33" s="160">
        <v>43182</v>
      </c>
      <c r="O33" s="158" t="s">
        <v>33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6" ht="25.35" customHeight="1">
      <c r="A34" s="157">
        <v>20</v>
      </c>
      <c r="B34" s="91">
        <v>14</v>
      </c>
      <c r="C34" s="164" t="s">
        <v>344</v>
      </c>
      <c r="D34" s="163">
        <v>339</v>
      </c>
      <c r="E34" s="162">
        <v>1758.75</v>
      </c>
      <c r="F34" s="168">
        <f>(D34-E34)/E34</f>
        <v>-0.80724946695095945</v>
      </c>
      <c r="G34" s="163">
        <v>65</v>
      </c>
      <c r="H34" s="162">
        <v>5</v>
      </c>
      <c r="I34" s="162">
        <f t="shared" si="2"/>
        <v>13</v>
      </c>
      <c r="J34" s="162">
        <v>4</v>
      </c>
      <c r="K34" s="162">
        <v>2</v>
      </c>
      <c r="L34" s="163">
        <v>2097.75</v>
      </c>
      <c r="M34" s="163">
        <v>377</v>
      </c>
      <c r="N34" s="160">
        <v>44498</v>
      </c>
      <c r="O34" s="158" t="s">
        <v>56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6" ht="25.15" customHeight="1">
      <c r="A35" s="144"/>
      <c r="B35" s="144"/>
      <c r="C35" s="159" t="s">
        <v>85</v>
      </c>
      <c r="D35" s="145">
        <f>SUM(D23:D34)</f>
        <v>273340.71000000002</v>
      </c>
      <c r="E35" s="249">
        <f t="shared" ref="E35:G35" si="3">SUM(E23:E34)</f>
        <v>268584.70000000007</v>
      </c>
      <c r="F35" s="272">
        <f>(D35-E35)/E35</f>
        <v>1.7707672849570172E-2</v>
      </c>
      <c r="G35" s="249">
        <f t="shared" si="3"/>
        <v>46464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91">
        <v>23</v>
      </c>
      <c r="C37" s="166" t="s">
        <v>98</v>
      </c>
      <c r="D37" s="163">
        <v>262</v>
      </c>
      <c r="E37" s="163">
        <v>199</v>
      </c>
      <c r="F37" s="168">
        <f>(D37-E37)/E37</f>
        <v>0.3165829145728643</v>
      </c>
      <c r="G37" s="163">
        <v>54</v>
      </c>
      <c r="H37" s="162" t="s">
        <v>30</v>
      </c>
      <c r="I37" s="162" t="s">
        <v>30</v>
      </c>
      <c r="J37" s="162">
        <v>1</v>
      </c>
      <c r="K37" s="162">
        <v>26</v>
      </c>
      <c r="L37" s="163">
        <v>14896</v>
      </c>
      <c r="M37" s="163">
        <v>2685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4"/>
      <c r="Z37" s="173"/>
    </row>
    <row r="38" spans="1:26" ht="25.35" customHeight="1">
      <c r="A38" s="157">
        <v>22</v>
      </c>
      <c r="B38" s="167" t="s">
        <v>30</v>
      </c>
      <c r="C38" s="164" t="s">
        <v>484</v>
      </c>
      <c r="D38" s="163">
        <v>242</v>
      </c>
      <c r="E38" s="162" t="s">
        <v>30</v>
      </c>
      <c r="F38" s="162" t="s">
        <v>30</v>
      </c>
      <c r="G38" s="163">
        <v>49</v>
      </c>
      <c r="H38" s="162">
        <v>1</v>
      </c>
      <c r="I38" s="162">
        <f>G38/H38</f>
        <v>49</v>
      </c>
      <c r="J38" s="162">
        <v>1</v>
      </c>
      <c r="K38" s="162" t="s">
        <v>30</v>
      </c>
      <c r="L38" s="163">
        <v>19396</v>
      </c>
      <c r="M38" s="163">
        <v>3627</v>
      </c>
      <c r="N38" s="160">
        <v>43595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91">
        <v>22</v>
      </c>
      <c r="C39" s="164" t="s">
        <v>334</v>
      </c>
      <c r="D39" s="163">
        <v>149.55000000000001</v>
      </c>
      <c r="E39" s="162">
        <v>381.5</v>
      </c>
      <c r="F39" s="168">
        <f>(D39-E39)/E39</f>
        <v>-0.60799475753604193</v>
      </c>
      <c r="G39" s="163">
        <v>30</v>
      </c>
      <c r="H39" s="162">
        <v>7</v>
      </c>
      <c r="I39" s="162">
        <f>G39/H39</f>
        <v>4.2857142857142856</v>
      </c>
      <c r="J39" s="162">
        <v>3</v>
      </c>
      <c r="K39" s="162">
        <v>3</v>
      </c>
      <c r="L39" s="163">
        <v>3111</v>
      </c>
      <c r="M39" s="163">
        <v>557</v>
      </c>
      <c r="N39" s="160">
        <v>44491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6" ht="25.35" customHeight="1">
      <c r="A40" s="264">
        <v>24</v>
      </c>
      <c r="B40" s="167" t="s">
        <v>30</v>
      </c>
      <c r="C40" s="164" t="s">
        <v>349</v>
      </c>
      <c r="D40" s="163">
        <v>121</v>
      </c>
      <c r="E40" s="162" t="s">
        <v>30</v>
      </c>
      <c r="F40" s="162" t="s">
        <v>30</v>
      </c>
      <c r="G40" s="163">
        <v>25</v>
      </c>
      <c r="H40" s="162">
        <v>1</v>
      </c>
      <c r="I40" s="162">
        <f>G40/H40</f>
        <v>25</v>
      </c>
      <c r="J40" s="162">
        <v>1</v>
      </c>
      <c r="K40" s="162" t="s">
        <v>30</v>
      </c>
      <c r="L40" s="163">
        <v>12656</v>
      </c>
      <c r="M40" s="163">
        <v>2353</v>
      </c>
      <c r="N40" s="160">
        <v>43420</v>
      </c>
      <c r="O40" s="158" t="s">
        <v>33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6" ht="25.35" customHeight="1">
      <c r="A41" s="264">
        <v>25</v>
      </c>
      <c r="B41" s="91">
        <v>24</v>
      </c>
      <c r="C41" s="164" t="s">
        <v>326</v>
      </c>
      <c r="D41" s="163">
        <v>95</v>
      </c>
      <c r="E41" s="162">
        <v>149</v>
      </c>
      <c r="F41" s="168">
        <f>(D41-E41)/E41</f>
        <v>-0.36241610738255031</v>
      </c>
      <c r="G41" s="163">
        <v>16</v>
      </c>
      <c r="H41" s="162" t="s">
        <v>30</v>
      </c>
      <c r="I41" s="162" t="s">
        <v>30</v>
      </c>
      <c r="J41" s="162">
        <v>2</v>
      </c>
      <c r="K41" s="162">
        <v>4</v>
      </c>
      <c r="L41" s="163">
        <v>995</v>
      </c>
      <c r="M41" s="163">
        <v>193</v>
      </c>
      <c r="N41" s="160">
        <v>44484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73"/>
      <c r="Y41" s="139"/>
      <c r="Z41" s="174"/>
    </row>
    <row r="42" spans="1:26" ht="25.35" customHeight="1">
      <c r="A42" s="264">
        <v>26</v>
      </c>
      <c r="B42" s="157">
        <v>25</v>
      </c>
      <c r="C42" s="164" t="s">
        <v>244</v>
      </c>
      <c r="D42" s="163">
        <v>61</v>
      </c>
      <c r="E42" s="163">
        <v>49</v>
      </c>
      <c r="F42" s="168">
        <f>(D42-E42)/E42</f>
        <v>0.24489795918367346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12</v>
      </c>
      <c r="L42" s="163">
        <v>11480.86</v>
      </c>
      <c r="M42" s="163">
        <v>2420</v>
      </c>
      <c r="N42" s="160">
        <v>44421</v>
      </c>
      <c r="O42" s="158" t="s">
        <v>43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4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274271.26</v>
      </c>
      <c r="E43" s="145">
        <f t="shared" ref="E43:G43" si="4">SUM(E35:E42)</f>
        <v>269363.20000000007</v>
      </c>
      <c r="F43" s="108">
        <f>(D43-E43)/E43</f>
        <v>1.8220974505797148E-2</v>
      </c>
      <c r="G43" s="145">
        <f t="shared" si="4"/>
        <v>46649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338</v>
      </c>
      <c r="F1" s="2"/>
      <c r="G1" s="2"/>
      <c r="H1" s="2"/>
      <c r="I1" s="2"/>
    </row>
    <row r="2" spans="1:27" ht="19.5" customHeight="1">
      <c r="E2" s="2" t="s">
        <v>340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7" ht="19.5">
      <c r="A6" s="393"/>
      <c r="B6" s="393"/>
      <c r="C6" s="390"/>
      <c r="D6" s="138" t="s">
        <v>337</v>
      </c>
      <c r="E6" s="138" t="s">
        <v>328</v>
      </c>
      <c r="F6" s="390"/>
      <c r="G6" s="138" t="s">
        <v>337</v>
      </c>
      <c r="H6" s="390"/>
      <c r="I6" s="390"/>
      <c r="J6" s="390"/>
      <c r="K6" s="390"/>
      <c r="L6" s="390"/>
      <c r="M6" s="390"/>
      <c r="N6" s="390"/>
      <c r="O6" s="390"/>
    </row>
    <row r="7" spans="1:27">
      <c r="A7" s="393"/>
      <c r="B7" s="393"/>
      <c r="C7" s="390"/>
      <c r="D7" s="138" t="s">
        <v>1</v>
      </c>
      <c r="E7" s="138" t="s">
        <v>1</v>
      </c>
      <c r="F7" s="390"/>
      <c r="G7" s="138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7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7" ht="15" customHeight="1">
      <c r="A9" s="392"/>
      <c r="B9" s="392"/>
      <c r="C9" s="389" t="s">
        <v>13</v>
      </c>
      <c r="D9" s="224"/>
      <c r="E9" s="224"/>
      <c r="F9" s="389" t="s">
        <v>15</v>
      </c>
      <c r="G9" s="224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7" ht="19.5">
      <c r="A10" s="393"/>
      <c r="B10" s="393"/>
      <c r="C10" s="390"/>
      <c r="D10" s="225" t="s">
        <v>339</v>
      </c>
      <c r="E10" s="225" t="s">
        <v>329</v>
      </c>
      <c r="F10" s="390"/>
      <c r="G10" s="225" t="s">
        <v>339</v>
      </c>
      <c r="H10" s="138" t="s">
        <v>17</v>
      </c>
      <c r="I10" s="39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0"/>
      <c r="R10" s="8"/>
    </row>
    <row r="11" spans="1:27">
      <c r="A11" s="393"/>
      <c r="B11" s="393"/>
      <c r="C11" s="390"/>
      <c r="D11" s="225" t="s">
        <v>14</v>
      </c>
      <c r="E11" s="138" t="s">
        <v>14</v>
      </c>
      <c r="F11" s="390"/>
      <c r="G11" s="225" t="s">
        <v>16</v>
      </c>
      <c r="H11" s="6"/>
      <c r="I11" s="390"/>
      <c r="J11" s="6"/>
      <c r="K11" s="6"/>
      <c r="L11" s="12" t="s">
        <v>2</v>
      </c>
      <c r="M11" s="138" t="s">
        <v>17</v>
      </c>
      <c r="N11" s="6"/>
      <c r="O11" s="390"/>
      <c r="R11" s="140"/>
      <c r="T11" s="140"/>
      <c r="U11" s="139"/>
    </row>
    <row r="12" spans="1:27" ht="15.6" customHeight="1" thickBot="1">
      <c r="A12" s="393"/>
      <c r="B12" s="394"/>
      <c r="C12" s="391"/>
      <c r="D12" s="226"/>
      <c r="E12" s="5" t="s">
        <v>2</v>
      </c>
      <c r="F12" s="391"/>
      <c r="G12" s="226" t="s">
        <v>17</v>
      </c>
      <c r="H12" s="32"/>
      <c r="I12" s="391"/>
      <c r="J12" s="32"/>
      <c r="K12" s="32"/>
      <c r="L12" s="32"/>
      <c r="M12" s="32"/>
      <c r="N12" s="32"/>
      <c r="O12" s="391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54603.08</v>
      </c>
      <c r="E13" s="162">
        <v>78501.69</v>
      </c>
      <c r="F13" s="168">
        <f>(D13-E13)/E13</f>
        <v>-0.30443433765566064</v>
      </c>
      <c r="G13" s="163">
        <v>7816</v>
      </c>
      <c r="H13" s="162">
        <v>193</v>
      </c>
      <c r="I13" s="162">
        <f t="shared" ref="I13:I22" si="0">G13/H13</f>
        <v>40.497409326424872</v>
      </c>
      <c r="J13" s="162">
        <v>11</v>
      </c>
      <c r="K13" s="162">
        <v>3</v>
      </c>
      <c r="L13" s="163">
        <v>280197.13</v>
      </c>
      <c r="M13" s="163">
        <v>39944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308</v>
      </c>
      <c r="D14" s="163">
        <v>37746.03</v>
      </c>
      <c r="E14" s="162">
        <v>39096.120000000003</v>
      </c>
      <c r="F14" s="168">
        <f>(D14-E14)/E14</f>
        <v>-3.4532582772919762E-2</v>
      </c>
      <c r="G14" s="163">
        <v>7305</v>
      </c>
      <c r="H14" s="162">
        <v>233</v>
      </c>
      <c r="I14" s="162">
        <f t="shared" si="0"/>
        <v>31.351931330472102</v>
      </c>
      <c r="J14" s="162">
        <v>15</v>
      </c>
      <c r="K14" s="162">
        <v>4</v>
      </c>
      <c r="L14" s="163">
        <v>197302</v>
      </c>
      <c r="M14" s="163">
        <v>39439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57" t="s">
        <v>67</v>
      </c>
      <c r="C15" s="164" t="s">
        <v>335</v>
      </c>
      <c r="D15" s="163">
        <v>36017.440000000002</v>
      </c>
      <c r="E15" s="162" t="s">
        <v>30</v>
      </c>
      <c r="F15" s="162" t="s">
        <v>30</v>
      </c>
      <c r="G15" s="163">
        <v>7472</v>
      </c>
      <c r="H15" s="162">
        <v>321</v>
      </c>
      <c r="I15" s="162">
        <f t="shared" si="0"/>
        <v>23.277258566978194</v>
      </c>
      <c r="J15" s="162">
        <v>18</v>
      </c>
      <c r="K15" s="162">
        <v>1</v>
      </c>
      <c r="L15" s="163">
        <v>36533</v>
      </c>
      <c r="M15" s="163">
        <v>7585</v>
      </c>
      <c r="N15" s="160">
        <v>44498</v>
      </c>
      <c r="O15" s="158" t="s">
        <v>32</v>
      </c>
      <c r="P15" s="140"/>
    </row>
    <row r="16" spans="1:27" ht="25.35" customHeight="1">
      <c r="A16" s="157">
        <v>4</v>
      </c>
      <c r="B16" s="157">
        <v>2</v>
      </c>
      <c r="C16" s="164" t="s">
        <v>306</v>
      </c>
      <c r="D16" s="163">
        <v>34519.97</v>
      </c>
      <c r="E16" s="162">
        <v>40790.300000000003</v>
      </c>
      <c r="F16" s="168">
        <f>(D16-E16)/E16</f>
        <v>-0.15372110526277083</v>
      </c>
      <c r="G16" s="163">
        <v>5220</v>
      </c>
      <c r="H16" s="162">
        <v>151</v>
      </c>
      <c r="I16" s="162">
        <f t="shared" si="0"/>
        <v>34.569536423841058</v>
      </c>
      <c r="J16" s="162">
        <v>9</v>
      </c>
      <c r="K16" s="162">
        <v>5</v>
      </c>
      <c r="L16" s="163">
        <v>359837</v>
      </c>
      <c r="M16" s="163">
        <v>53112</v>
      </c>
      <c r="N16" s="160">
        <v>44470</v>
      </c>
      <c r="O16" s="158" t="s">
        <v>52</v>
      </c>
      <c r="P16" s="140"/>
    </row>
    <row r="17" spans="1:26" ht="25.35" customHeight="1">
      <c r="A17" s="157">
        <v>5</v>
      </c>
      <c r="B17" s="157" t="s">
        <v>67</v>
      </c>
      <c r="C17" s="164" t="s">
        <v>342</v>
      </c>
      <c r="D17" s="163">
        <v>24841.22</v>
      </c>
      <c r="E17" s="162" t="s">
        <v>30</v>
      </c>
      <c r="F17" s="162" t="s">
        <v>30</v>
      </c>
      <c r="G17" s="163">
        <v>3899</v>
      </c>
      <c r="H17" s="162">
        <v>211</v>
      </c>
      <c r="I17" s="162">
        <f t="shared" si="0"/>
        <v>18.478672985781991</v>
      </c>
      <c r="J17" s="162">
        <v>16</v>
      </c>
      <c r="K17" s="162">
        <v>1</v>
      </c>
      <c r="L17" s="163">
        <v>24841</v>
      </c>
      <c r="M17" s="163">
        <v>3899</v>
      </c>
      <c r="N17" s="160">
        <v>44498</v>
      </c>
      <c r="O17" s="158" t="s">
        <v>32</v>
      </c>
      <c r="P17" s="140"/>
      <c r="Q17" s="172"/>
    </row>
    <row r="18" spans="1:26" ht="25.35" customHeight="1">
      <c r="A18" s="157">
        <v>6</v>
      </c>
      <c r="B18" s="157">
        <v>5</v>
      </c>
      <c r="C18" s="164" t="s">
        <v>285</v>
      </c>
      <c r="D18" s="163">
        <v>24493.88</v>
      </c>
      <c r="E18" s="162">
        <v>23642.92</v>
      </c>
      <c r="F18" s="168">
        <f t="shared" ref="F18:F23" si="1">(D18-E18)/E18</f>
        <v>3.5992170171873984E-2</v>
      </c>
      <c r="G18" s="163">
        <v>3810</v>
      </c>
      <c r="H18" s="162">
        <v>113</v>
      </c>
      <c r="I18" s="162">
        <f t="shared" si="0"/>
        <v>33.716814159292035</v>
      </c>
      <c r="J18" s="162">
        <v>9</v>
      </c>
      <c r="K18" s="162">
        <v>7</v>
      </c>
      <c r="L18" s="163">
        <v>415991.08</v>
      </c>
      <c r="M18" s="163">
        <v>62089</v>
      </c>
      <c r="N18" s="160">
        <v>44456</v>
      </c>
      <c r="O18" s="158" t="s">
        <v>34</v>
      </c>
      <c r="P18" s="140"/>
      <c r="Q18" s="172"/>
    </row>
    <row r="19" spans="1:26" ht="25.35" customHeight="1">
      <c r="A19" s="157">
        <v>7</v>
      </c>
      <c r="B19" s="157">
        <v>4</v>
      </c>
      <c r="C19" s="164" t="s">
        <v>332</v>
      </c>
      <c r="D19" s="163">
        <v>19954.759999999998</v>
      </c>
      <c r="E19" s="162">
        <v>25663.599999999999</v>
      </c>
      <c r="F19" s="168">
        <f t="shared" si="1"/>
        <v>-0.22244891597437619</v>
      </c>
      <c r="G19" s="163">
        <v>3180</v>
      </c>
      <c r="H19" s="162">
        <v>124</v>
      </c>
      <c r="I19" s="162">
        <f t="shared" si="0"/>
        <v>25.64516129032258</v>
      </c>
      <c r="J19" s="162">
        <v>12</v>
      </c>
      <c r="K19" s="162">
        <v>2</v>
      </c>
      <c r="L19" s="163">
        <v>45618</v>
      </c>
      <c r="M19" s="163">
        <v>7232</v>
      </c>
      <c r="N19" s="160">
        <v>44491</v>
      </c>
      <c r="O19" s="158" t="s">
        <v>52</v>
      </c>
      <c r="P19" s="140"/>
      <c r="Q19" s="172"/>
    </row>
    <row r="20" spans="1:26" ht="25.35" customHeight="1">
      <c r="A20" s="157">
        <v>8</v>
      </c>
      <c r="B20" s="157">
        <v>7</v>
      </c>
      <c r="C20" s="164" t="s">
        <v>288</v>
      </c>
      <c r="D20" s="163">
        <v>15754.66</v>
      </c>
      <c r="E20" s="162">
        <v>15272.08</v>
      </c>
      <c r="F20" s="168">
        <f t="shared" si="1"/>
        <v>3.1598839188898956E-2</v>
      </c>
      <c r="G20" s="163">
        <v>3204</v>
      </c>
      <c r="H20" s="162">
        <v>119</v>
      </c>
      <c r="I20" s="162">
        <f t="shared" si="0"/>
        <v>26.92436974789916</v>
      </c>
      <c r="J20" s="162">
        <v>10</v>
      </c>
      <c r="K20" s="162">
        <v>7</v>
      </c>
      <c r="L20" s="163">
        <v>213642</v>
      </c>
      <c r="M20" s="163">
        <v>43531</v>
      </c>
      <c r="N20" s="160">
        <v>44456</v>
      </c>
      <c r="O20" s="158" t="s">
        <v>52</v>
      </c>
      <c r="P20" s="140"/>
      <c r="Q20" s="172"/>
    </row>
    <row r="21" spans="1:26" ht="25.35" customHeight="1">
      <c r="A21" s="157">
        <v>9</v>
      </c>
      <c r="B21" s="157">
        <v>6</v>
      </c>
      <c r="C21" s="164" t="s">
        <v>327</v>
      </c>
      <c r="D21" s="163">
        <v>12495.41</v>
      </c>
      <c r="E21" s="162">
        <v>17682.5</v>
      </c>
      <c r="F21" s="168">
        <f t="shared" si="1"/>
        <v>-0.29334596352325748</v>
      </c>
      <c r="G21" s="163">
        <v>1918</v>
      </c>
      <c r="H21" s="162">
        <v>121</v>
      </c>
      <c r="I21" s="162">
        <f t="shared" si="0"/>
        <v>15.851239669421487</v>
      </c>
      <c r="J21" s="162">
        <v>15</v>
      </c>
      <c r="K21" s="162">
        <v>2</v>
      </c>
      <c r="L21" s="163">
        <v>30471</v>
      </c>
      <c r="M21" s="163">
        <v>4853</v>
      </c>
      <c r="N21" s="160">
        <v>44491</v>
      </c>
      <c r="O21" s="158" t="s">
        <v>33</v>
      </c>
      <c r="P21" s="140"/>
    </row>
    <row r="22" spans="1:26" ht="25.35" customHeight="1">
      <c r="A22" s="157">
        <v>10</v>
      </c>
      <c r="B22" s="157">
        <v>11</v>
      </c>
      <c r="C22" s="164" t="s">
        <v>300</v>
      </c>
      <c r="D22" s="163">
        <v>3580.11</v>
      </c>
      <c r="E22" s="162">
        <v>6365.7</v>
      </c>
      <c r="F22" s="168">
        <f t="shared" si="1"/>
        <v>-0.43759366605400818</v>
      </c>
      <c r="G22" s="163">
        <v>745</v>
      </c>
      <c r="H22" s="162">
        <v>46</v>
      </c>
      <c r="I22" s="162">
        <f t="shared" si="0"/>
        <v>16.195652173913043</v>
      </c>
      <c r="J22" s="162">
        <v>5</v>
      </c>
      <c r="K22" s="162">
        <v>5</v>
      </c>
      <c r="L22" s="163">
        <v>45166.86</v>
      </c>
      <c r="M22" s="163">
        <v>9513</v>
      </c>
      <c r="N22" s="160">
        <v>44470</v>
      </c>
      <c r="O22" s="154" t="s">
        <v>27</v>
      </c>
      <c r="P22" s="140"/>
      <c r="Q22" s="172"/>
    </row>
    <row r="23" spans="1:26" ht="25.35" customHeight="1">
      <c r="A23" s="144"/>
      <c r="B23" s="144"/>
      <c r="C23" s="159" t="s">
        <v>29</v>
      </c>
      <c r="D23" s="145">
        <f>SUM(D13:D22)</f>
        <v>264006.56000000006</v>
      </c>
      <c r="E23" s="145">
        <f>SUM(E13:E21)</f>
        <v>240649.20999999996</v>
      </c>
      <c r="F23" s="108">
        <f t="shared" si="1"/>
        <v>9.7059741023043863E-2</v>
      </c>
      <c r="G23" s="145">
        <f>SUM(G13:G21)</f>
        <v>43824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9</v>
      </c>
      <c r="C25" s="164" t="s">
        <v>325</v>
      </c>
      <c r="D25" s="163">
        <v>3329.75</v>
      </c>
      <c r="E25" s="162">
        <v>7201.73</v>
      </c>
      <c r="F25" s="168">
        <f>(D25-E25)/E25</f>
        <v>-0.53764581565818215</v>
      </c>
      <c r="G25" s="163">
        <v>516</v>
      </c>
      <c r="H25" s="162">
        <v>25</v>
      </c>
      <c r="I25" s="162">
        <f t="shared" ref="I25:I34" si="2">G25/H25</f>
        <v>20.64</v>
      </c>
      <c r="J25" s="162">
        <v>5</v>
      </c>
      <c r="K25" s="162">
        <v>3</v>
      </c>
      <c r="L25" s="163">
        <v>27924</v>
      </c>
      <c r="M25" s="163">
        <v>4477</v>
      </c>
      <c r="N25" s="160">
        <v>44484</v>
      </c>
      <c r="O25" s="158" t="s">
        <v>32</v>
      </c>
      <c r="P25" s="140"/>
      <c r="Q25" s="172"/>
    </row>
    <row r="26" spans="1:26" ht="25.35" customHeight="1">
      <c r="A26" s="157">
        <v>12</v>
      </c>
      <c r="B26" s="157" t="s">
        <v>40</v>
      </c>
      <c r="C26" s="164" t="s">
        <v>343</v>
      </c>
      <c r="D26" s="163">
        <v>2456.77</v>
      </c>
      <c r="E26" s="162" t="s">
        <v>30</v>
      </c>
      <c r="F26" s="168" t="s">
        <v>30</v>
      </c>
      <c r="G26" s="163">
        <v>385</v>
      </c>
      <c r="H26" s="162">
        <v>4</v>
      </c>
      <c r="I26" s="162">
        <f t="shared" si="2"/>
        <v>96.25</v>
      </c>
      <c r="J26" s="162">
        <v>4</v>
      </c>
      <c r="K26" s="162">
        <v>0</v>
      </c>
      <c r="L26" s="163">
        <v>2457</v>
      </c>
      <c r="M26" s="163">
        <v>385</v>
      </c>
      <c r="N26" s="160" t="s">
        <v>190</v>
      </c>
      <c r="O26" s="158" t="s">
        <v>32</v>
      </c>
      <c r="P26" s="140"/>
      <c r="Q26" s="172"/>
    </row>
    <row r="27" spans="1:26" ht="25.35" customHeight="1">
      <c r="A27" s="157">
        <v>13</v>
      </c>
      <c r="B27" s="157">
        <v>8</v>
      </c>
      <c r="C27" s="164" t="s">
        <v>333</v>
      </c>
      <c r="D27" s="163">
        <v>2208.75</v>
      </c>
      <c r="E27" s="162">
        <v>8371.5400000000009</v>
      </c>
      <c r="F27" s="168">
        <f>(D27-E27)/E27</f>
        <v>-0.73615965521278048</v>
      </c>
      <c r="G27" s="163">
        <v>413</v>
      </c>
      <c r="H27" s="162">
        <v>32</v>
      </c>
      <c r="I27" s="162">
        <f t="shared" si="2"/>
        <v>12.90625</v>
      </c>
      <c r="J27" s="162">
        <v>9</v>
      </c>
      <c r="K27" s="162">
        <v>2</v>
      </c>
      <c r="L27" s="163">
        <v>10580.29</v>
      </c>
      <c r="M27" s="163">
        <v>1695</v>
      </c>
      <c r="N27" s="160">
        <v>44491</v>
      </c>
      <c r="O27" s="158" t="s">
        <v>43</v>
      </c>
      <c r="P27" s="140"/>
      <c r="Q27" s="172"/>
    </row>
    <row r="28" spans="1:26" ht="25.35" customHeight="1">
      <c r="A28" s="157">
        <v>14</v>
      </c>
      <c r="B28" s="157" t="s">
        <v>67</v>
      </c>
      <c r="C28" s="164" t="s">
        <v>344</v>
      </c>
      <c r="D28" s="163">
        <v>1758.75</v>
      </c>
      <c r="E28" s="162" t="s">
        <v>30</v>
      </c>
      <c r="F28" s="162" t="s">
        <v>30</v>
      </c>
      <c r="G28" s="163">
        <v>312</v>
      </c>
      <c r="H28" s="162">
        <v>43</v>
      </c>
      <c r="I28" s="162">
        <f t="shared" si="2"/>
        <v>7.2558139534883717</v>
      </c>
      <c r="J28" s="162">
        <v>9</v>
      </c>
      <c r="K28" s="162">
        <v>1</v>
      </c>
      <c r="L28" s="163">
        <v>1758.75</v>
      </c>
      <c r="M28" s="163">
        <v>312</v>
      </c>
      <c r="N28" s="160">
        <v>44498</v>
      </c>
      <c r="O28" s="158" t="s">
        <v>56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4"/>
      <c r="Z28" s="173"/>
    </row>
    <row r="29" spans="1:26" ht="25.35" customHeight="1">
      <c r="A29" s="157">
        <v>15</v>
      </c>
      <c r="B29" s="157">
        <v>12</v>
      </c>
      <c r="C29" s="164" t="s">
        <v>245</v>
      </c>
      <c r="D29" s="163">
        <v>1747.87</v>
      </c>
      <c r="E29" s="162">
        <v>2992.89</v>
      </c>
      <c r="F29" s="168">
        <f>(D29-E29)/E29</f>
        <v>-0.41599256905532783</v>
      </c>
      <c r="G29" s="163">
        <v>380</v>
      </c>
      <c r="H29" s="162">
        <v>21</v>
      </c>
      <c r="I29" s="162">
        <f t="shared" si="2"/>
        <v>18.095238095238095</v>
      </c>
      <c r="J29" s="162">
        <v>3</v>
      </c>
      <c r="K29" s="162">
        <v>11</v>
      </c>
      <c r="L29" s="163">
        <v>172911</v>
      </c>
      <c r="M29" s="163">
        <v>37257</v>
      </c>
      <c r="N29" s="160">
        <v>44428</v>
      </c>
      <c r="O29" s="158" t="s">
        <v>113</v>
      </c>
      <c r="P29" s="140"/>
      <c r="Q29" s="172"/>
    </row>
    <row r="30" spans="1:26" ht="25.35" customHeight="1">
      <c r="A30" s="157">
        <v>16</v>
      </c>
      <c r="B30" s="167" t="s">
        <v>30</v>
      </c>
      <c r="C30" s="164" t="s">
        <v>111</v>
      </c>
      <c r="D30" s="163">
        <v>1367.96</v>
      </c>
      <c r="E30" s="162" t="s">
        <v>30</v>
      </c>
      <c r="F30" s="162" t="s">
        <v>30</v>
      </c>
      <c r="G30" s="163">
        <v>292</v>
      </c>
      <c r="H30" s="162">
        <v>6</v>
      </c>
      <c r="I30" s="162">
        <f t="shared" si="2"/>
        <v>48.666666666666664</v>
      </c>
      <c r="J30" s="162">
        <v>6</v>
      </c>
      <c r="K30" s="162" t="s">
        <v>30</v>
      </c>
      <c r="L30" s="163">
        <v>107970</v>
      </c>
      <c r="M30" s="163">
        <v>17269</v>
      </c>
      <c r="N30" s="160">
        <v>44344</v>
      </c>
      <c r="O30" s="158" t="s">
        <v>113</v>
      </c>
      <c r="P30" s="140"/>
      <c r="Q30" s="172"/>
    </row>
    <row r="31" spans="1:26" ht="25.35" customHeight="1">
      <c r="A31" s="157">
        <v>17</v>
      </c>
      <c r="B31" s="167" t="s">
        <v>30</v>
      </c>
      <c r="C31" s="164" t="s">
        <v>258</v>
      </c>
      <c r="D31" s="163">
        <v>1349.11</v>
      </c>
      <c r="E31" s="162" t="s">
        <v>30</v>
      </c>
      <c r="F31" s="162" t="s">
        <v>30</v>
      </c>
      <c r="G31" s="163">
        <v>287</v>
      </c>
      <c r="H31" s="162">
        <v>6</v>
      </c>
      <c r="I31" s="162">
        <f t="shared" si="2"/>
        <v>47.833333333333336</v>
      </c>
      <c r="J31" s="162">
        <v>6</v>
      </c>
      <c r="K31" s="162" t="s">
        <v>30</v>
      </c>
      <c r="L31" s="163">
        <v>17601</v>
      </c>
      <c r="M31" s="163">
        <v>3129</v>
      </c>
      <c r="N31" s="160">
        <v>44435</v>
      </c>
      <c r="O31" s="158" t="s">
        <v>52</v>
      </c>
      <c r="P31" s="140"/>
      <c r="Q31" s="172"/>
    </row>
    <row r="32" spans="1:26" ht="25.35" customHeight="1">
      <c r="A32" s="157">
        <v>18</v>
      </c>
      <c r="B32" s="91">
        <v>16</v>
      </c>
      <c r="C32" s="164" t="s">
        <v>207</v>
      </c>
      <c r="D32" s="163">
        <v>946.71</v>
      </c>
      <c r="E32" s="162">
        <v>376.63</v>
      </c>
      <c r="F32" s="168">
        <f>(D32-E32)/E32</f>
        <v>1.5136340705732418</v>
      </c>
      <c r="G32" s="163">
        <v>200</v>
      </c>
      <c r="H32" s="162">
        <v>14</v>
      </c>
      <c r="I32" s="162">
        <f t="shared" si="2"/>
        <v>14.285714285714286</v>
      </c>
      <c r="J32" s="162">
        <v>2</v>
      </c>
      <c r="K32" s="162">
        <v>15</v>
      </c>
      <c r="L32" s="163">
        <v>229363</v>
      </c>
      <c r="M32" s="163">
        <v>49445</v>
      </c>
      <c r="N32" s="160">
        <v>44400</v>
      </c>
      <c r="O32" s="158" t="s">
        <v>32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3"/>
      <c r="Z32" s="174"/>
    </row>
    <row r="33" spans="1:26" ht="25.35" customHeight="1">
      <c r="A33" s="157">
        <v>19</v>
      </c>
      <c r="B33" s="157" t="s">
        <v>40</v>
      </c>
      <c r="C33" s="164" t="s">
        <v>341</v>
      </c>
      <c r="D33" s="163">
        <v>902.62</v>
      </c>
      <c r="E33" s="162" t="s">
        <v>30</v>
      </c>
      <c r="F33" s="168" t="s">
        <v>30</v>
      </c>
      <c r="G33" s="163">
        <v>164</v>
      </c>
      <c r="H33" s="162">
        <v>8</v>
      </c>
      <c r="I33" s="162">
        <f t="shared" si="2"/>
        <v>20.5</v>
      </c>
      <c r="J33" s="162">
        <v>3</v>
      </c>
      <c r="K33" s="162">
        <v>0</v>
      </c>
      <c r="L33" s="163">
        <v>902.62</v>
      </c>
      <c r="M33" s="163">
        <v>164</v>
      </c>
      <c r="N33" s="160" t="s">
        <v>190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4"/>
      <c r="Z33" s="173"/>
    </row>
    <row r="34" spans="1:26" ht="25.35" customHeight="1">
      <c r="A34" s="157">
        <v>20</v>
      </c>
      <c r="B34" s="157">
        <v>14</v>
      </c>
      <c r="C34" s="164" t="s">
        <v>313</v>
      </c>
      <c r="D34" s="163">
        <v>861</v>
      </c>
      <c r="E34" s="162">
        <v>860.25</v>
      </c>
      <c r="F34" s="168">
        <f>(D34-E34)/E34</f>
        <v>8.7183958151700091E-4</v>
      </c>
      <c r="G34" s="163">
        <v>162</v>
      </c>
      <c r="H34" s="162">
        <v>7</v>
      </c>
      <c r="I34" s="162">
        <f t="shared" si="2"/>
        <v>23.142857142857142</v>
      </c>
      <c r="J34" s="162">
        <v>3</v>
      </c>
      <c r="K34" s="162">
        <v>4</v>
      </c>
      <c r="L34" s="163">
        <v>13039.28</v>
      </c>
      <c r="M34" s="163">
        <v>2340</v>
      </c>
      <c r="N34" s="160">
        <v>44477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85</v>
      </c>
      <c r="D35" s="145">
        <f>SUM(D23:D34)</f>
        <v>280935.85000000009</v>
      </c>
      <c r="E35" s="145">
        <f t="shared" ref="E35:G35" si="3">SUM(E23:E34)</f>
        <v>260452.25</v>
      </c>
      <c r="F35" s="108">
        <f>(D35-E35)/E35</f>
        <v>7.8646277772605508E-2</v>
      </c>
      <c r="G35" s="145">
        <f t="shared" si="3"/>
        <v>46935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20</v>
      </c>
      <c r="C37" s="164" t="s">
        <v>264</v>
      </c>
      <c r="D37" s="163">
        <v>450.2</v>
      </c>
      <c r="E37" s="162">
        <v>181.3</v>
      </c>
      <c r="F37" s="168">
        <f t="shared" ref="F37:F42" si="4">(D37-E37)/E37</f>
        <v>1.4831770546056258</v>
      </c>
      <c r="G37" s="163">
        <v>117</v>
      </c>
      <c r="H37" s="162">
        <v>8</v>
      </c>
      <c r="I37" s="162">
        <f>G37/H37</f>
        <v>14.625</v>
      </c>
      <c r="J37" s="162">
        <v>2</v>
      </c>
      <c r="K37" s="162">
        <v>9</v>
      </c>
      <c r="L37" s="163">
        <v>24675.86</v>
      </c>
      <c r="M37" s="163">
        <v>5503</v>
      </c>
      <c r="N37" s="160">
        <v>44442</v>
      </c>
      <c r="O37" s="158" t="s">
        <v>265</v>
      </c>
      <c r="P37" s="140"/>
      <c r="Q37" s="172"/>
      <c r="R37" s="172"/>
      <c r="S37" s="172"/>
      <c r="T37" s="172"/>
      <c r="U37" s="173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91">
        <v>13</v>
      </c>
      <c r="C38" s="164" t="s">
        <v>334</v>
      </c>
      <c r="D38" s="163">
        <v>381.5</v>
      </c>
      <c r="E38" s="162">
        <v>2580.0700000000002</v>
      </c>
      <c r="F38" s="168">
        <f t="shared" si="4"/>
        <v>-0.85213579476525836</v>
      </c>
      <c r="G38" s="163">
        <v>85</v>
      </c>
      <c r="H38" s="162">
        <v>17</v>
      </c>
      <c r="I38" s="162">
        <f>G38/H38</f>
        <v>5</v>
      </c>
      <c r="J38" s="162">
        <v>5</v>
      </c>
      <c r="K38" s="162">
        <v>2</v>
      </c>
      <c r="L38" s="163">
        <v>2962</v>
      </c>
      <c r="M38" s="163">
        <v>527</v>
      </c>
      <c r="N38" s="160">
        <v>44491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6" ht="25.35" customHeight="1">
      <c r="A39" s="157">
        <v>23</v>
      </c>
      <c r="B39" s="157">
        <v>18</v>
      </c>
      <c r="C39" s="166" t="s">
        <v>98</v>
      </c>
      <c r="D39" s="163">
        <v>199</v>
      </c>
      <c r="E39" s="163">
        <v>218</v>
      </c>
      <c r="F39" s="168">
        <f t="shared" si="4"/>
        <v>-8.7155963302752298E-2</v>
      </c>
      <c r="G39" s="163">
        <v>44</v>
      </c>
      <c r="H39" s="162" t="s">
        <v>30</v>
      </c>
      <c r="I39" s="162" t="s">
        <v>30</v>
      </c>
      <c r="J39" s="162">
        <v>1</v>
      </c>
      <c r="K39" s="162">
        <v>25</v>
      </c>
      <c r="L39" s="163">
        <v>14634</v>
      </c>
      <c r="M39" s="163">
        <v>2631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6" ht="25.35" customHeight="1">
      <c r="A40" s="157">
        <v>24</v>
      </c>
      <c r="B40" s="91">
        <v>19</v>
      </c>
      <c r="C40" s="164" t="s">
        <v>326</v>
      </c>
      <c r="D40" s="163">
        <v>149</v>
      </c>
      <c r="E40" s="162">
        <v>187</v>
      </c>
      <c r="F40" s="168">
        <f t="shared" si="4"/>
        <v>-0.20320855614973263</v>
      </c>
      <c r="G40" s="163">
        <v>30</v>
      </c>
      <c r="H40" s="162" t="s">
        <v>30</v>
      </c>
      <c r="I40" s="162" t="s">
        <v>30</v>
      </c>
      <c r="J40" s="162">
        <v>1</v>
      </c>
      <c r="K40" s="162">
        <v>3</v>
      </c>
      <c r="L40" s="163">
        <v>900</v>
      </c>
      <c r="M40" s="163">
        <v>177</v>
      </c>
      <c r="N40" s="160">
        <v>44484</v>
      </c>
      <c r="O40" s="158" t="s">
        <v>99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57">
        <v>24</v>
      </c>
      <c r="C41" s="164" t="s">
        <v>244</v>
      </c>
      <c r="D41" s="163">
        <v>49</v>
      </c>
      <c r="E41" s="163">
        <v>56</v>
      </c>
      <c r="F41" s="168">
        <f t="shared" si="4"/>
        <v>-0.125</v>
      </c>
      <c r="G41" s="163">
        <v>7</v>
      </c>
      <c r="H41" s="162">
        <v>1</v>
      </c>
      <c r="I41" s="162">
        <f>G41/H41</f>
        <v>7</v>
      </c>
      <c r="J41" s="162">
        <v>1</v>
      </c>
      <c r="K41" s="162">
        <v>11</v>
      </c>
      <c r="L41" s="163">
        <v>11419.86</v>
      </c>
      <c r="M41" s="163">
        <v>2409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44"/>
      <c r="B42" s="144"/>
      <c r="C42" s="159" t="s">
        <v>320</v>
      </c>
      <c r="D42" s="145">
        <f>SUM(D35:D41)</f>
        <v>282164.5500000001</v>
      </c>
      <c r="E42" s="145">
        <f t="shared" ref="E42:G42" si="5">SUM(E35:E41)</f>
        <v>263674.62</v>
      </c>
      <c r="F42" s="108">
        <f t="shared" si="4"/>
        <v>7.0124041517534416E-2</v>
      </c>
      <c r="G42" s="145">
        <f t="shared" si="5"/>
        <v>47218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330</v>
      </c>
      <c r="F1" s="2"/>
      <c r="G1" s="2"/>
      <c r="H1" s="2"/>
      <c r="I1" s="2"/>
    </row>
    <row r="2" spans="1:27" ht="19.5" customHeight="1">
      <c r="E2" s="2" t="s">
        <v>331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7">
      <c r="A6" s="393"/>
      <c r="B6" s="393"/>
      <c r="C6" s="390"/>
      <c r="D6" s="138" t="s">
        <v>328</v>
      </c>
      <c r="E6" s="138" t="s">
        <v>321</v>
      </c>
      <c r="F6" s="390"/>
      <c r="G6" s="138" t="s">
        <v>328</v>
      </c>
      <c r="H6" s="390"/>
      <c r="I6" s="390"/>
      <c r="J6" s="390"/>
      <c r="K6" s="390"/>
      <c r="L6" s="390"/>
      <c r="M6" s="390"/>
      <c r="N6" s="390"/>
      <c r="O6" s="390"/>
    </row>
    <row r="7" spans="1:27">
      <c r="A7" s="393"/>
      <c r="B7" s="393"/>
      <c r="C7" s="390"/>
      <c r="D7" s="138" t="s">
        <v>1</v>
      </c>
      <c r="E7" s="138" t="s">
        <v>1</v>
      </c>
      <c r="F7" s="390"/>
      <c r="G7" s="138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7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7" ht="15" customHeight="1">
      <c r="A9" s="392"/>
      <c r="B9" s="392"/>
      <c r="C9" s="389" t="s">
        <v>13</v>
      </c>
      <c r="D9" s="221"/>
      <c r="E9" s="221"/>
      <c r="F9" s="389" t="s">
        <v>15</v>
      </c>
      <c r="G9" s="221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7">
      <c r="A10" s="393"/>
      <c r="B10" s="393"/>
      <c r="C10" s="390"/>
      <c r="D10" s="222" t="s">
        <v>329</v>
      </c>
      <c r="E10" s="222" t="s">
        <v>322</v>
      </c>
      <c r="F10" s="390"/>
      <c r="G10" s="222" t="s">
        <v>329</v>
      </c>
      <c r="H10" s="138" t="s">
        <v>17</v>
      </c>
      <c r="I10" s="39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0"/>
      <c r="R10" s="8"/>
    </row>
    <row r="11" spans="1:27">
      <c r="A11" s="393"/>
      <c r="B11" s="393"/>
      <c r="C11" s="390"/>
      <c r="D11" s="222" t="s">
        <v>14</v>
      </c>
      <c r="E11" s="138" t="s">
        <v>14</v>
      </c>
      <c r="F11" s="390"/>
      <c r="G11" s="222" t="s">
        <v>16</v>
      </c>
      <c r="H11" s="6"/>
      <c r="I11" s="390"/>
      <c r="J11" s="6"/>
      <c r="K11" s="6"/>
      <c r="L11" s="12" t="s">
        <v>2</v>
      </c>
      <c r="M11" s="138" t="s">
        <v>17</v>
      </c>
      <c r="N11" s="6"/>
      <c r="O11" s="390"/>
      <c r="R11" s="140"/>
      <c r="T11" s="140"/>
      <c r="U11" s="139"/>
    </row>
    <row r="12" spans="1:27" ht="15.6" customHeight="1" thickBot="1">
      <c r="A12" s="393"/>
      <c r="B12" s="394"/>
      <c r="C12" s="391"/>
      <c r="D12" s="223"/>
      <c r="E12" s="5" t="s">
        <v>2</v>
      </c>
      <c r="F12" s="391"/>
      <c r="G12" s="223" t="s">
        <v>17</v>
      </c>
      <c r="H12" s="32"/>
      <c r="I12" s="391"/>
      <c r="J12" s="32"/>
      <c r="K12" s="32"/>
      <c r="L12" s="32"/>
      <c r="M12" s="32"/>
      <c r="N12" s="32"/>
      <c r="O12" s="391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78501.69</v>
      </c>
      <c r="E13" s="162">
        <v>132459.74</v>
      </c>
      <c r="F13" s="168">
        <f>(D13-E13)/E13</f>
        <v>-0.40735434026973022</v>
      </c>
      <c r="G13" s="163">
        <v>10788</v>
      </c>
      <c r="H13" s="162">
        <v>272</v>
      </c>
      <c r="I13" s="162">
        <f t="shared" ref="I13:I22" si="0">G13/H13</f>
        <v>39.661764705882355</v>
      </c>
      <c r="J13" s="162">
        <v>13</v>
      </c>
      <c r="K13" s="162">
        <v>2</v>
      </c>
      <c r="L13" s="163">
        <v>225594.05</v>
      </c>
      <c r="M13" s="163">
        <v>32128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306</v>
      </c>
      <c r="D14" s="163">
        <v>40790.300000000003</v>
      </c>
      <c r="E14" s="162">
        <v>52487.040000000001</v>
      </c>
      <c r="F14" s="168">
        <f>(D14-E14)/E14</f>
        <v>-0.22285005974808253</v>
      </c>
      <c r="G14" s="163">
        <v>6481</v>
      </c>
      <c r="H14" s="162">
        <v>158</v>
      </c>
      <c r="I14" s="162">
        <f t="shared" si="0"/>
        <v>41.018987341772153</v>
      </c>
      <c r="J14" s="162">
        <v>9</v>
      </c>
      <c r="K14" s="162">
        <v>4</v>
      </c>
      <c r="L14" s="163">
        <v>325317</v>
      </c>
      <c r="M14" s="163">
        <v>47892</v>
      </c>
      <c r="N14" s="160">
        <v>44470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57">
        <v>2</v>
      </c>
      <c r="C15" s="164" t="s">
        <v>308</v>
      </c>
      <c r="D15" s="163">
        <v>39096.120000000003</v>
      </c>
      <c r="E15" s="162">
        <v>57157.64</v>
      </c>
      <c r="F15" s="168">
        <f>(D15-E15)/E15</f>
        <v>-0.31599485213175349</v>
      </c>
      <c r="G15" s="163">
        <v>7860</v>
      </c>
      <c r="H15" s="162">
        <v>285</v>
      </c>
      <c r="I15" s="162">
        <f t="shared" si="0"/>
        <v>27.578947368421051</v>
      </c>
      <c r="J15" s="162">
        <v>19</v>
      </c>
      <c r="K15" s="162">
        <v>3</v>
      </c>
      <c r="L15" s="163">
        <v>159556</v>
      </c>
      <c r="M15" s="163">
        <v>32134</v>
      </c>
      <c r="N15" s="160">
        <v>44477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57" t="s">
        <v>67</v>
      </c>
      <c r="C16" s="164" t="s">
        <v>332</v>
      </c>
      <c r="D16" s="163">
        <v>25663.599999999999</v>
      </c>
      <c r="E16" s="162" t="s">
        <v>30</v>
      </c>
      <c r="F16" s="162" t="s">
        <v>30</v>
      </c>
      <c r="G16" s="163">
        <v>4052</v>
      </c>
      <c r="H16" s="162">
        <v>161</v>
      </c>
      <c r="I16" s="162">
        <f t="shared" si="0"/>
        <v>25.167701863354036</v>
      </c>
      <c r="J16" s="162">
        <v>15</v>
      </c>
      <c r="K16" s="162">
        <v>1</v>
      </c>
      <c r="L16" s="163">
        <v>25664</v>
      </c>
      <c r="M16" s="163">
        <v>4052</v>
      </c>
      <c r="N16" s="160">
        <v>44491</v>
      </c>
      <c r="O16" s="158" t="s">
        <v>52</v>
      </c>
      <c r="P16" s="140"/>
      <c r="R16" s="161"/>
      <c r="T16" s="140"/>
      <c r="U16" s="139"/>
      <c r="V16" s="139"/>
      <c r="W16" s="139"/>
      <c r="X16" s="139"/>
      <c r="Y16" s="140"/>
      <c r="Z16" s="139"/>
    </row>
    <row r="17" spans="1:26" ht="25.35" customHeight="1">
      <c r="A17" s="157">
        <v>5</v>
      </c>
      <c r="B17" s="157">
        <v>4</v>
      </c>
      <c r="C17" s="164" t="s">
        <v>285</v>
      </c>
      <c r="D17" s="163">
        <v>23642.92</v>
      </c>
      <c r="E17" s="162">
        <v>26869.59</v>
      </c>
      <c r="F17" s="168">
        <f>(D17-E17)/E17</f>
        <v>-0.12008631318899923</v>
      </c>
      <c r="G17" s="163">
        <v>3745</v>
      </c>
      <c r="H17" s="162">
        <v>115</v>
      </c>
      <c r="I17" s="162">
        <f t="shared" si="0"/>
        <v>32.565217391304351</v>
      </c>
      <c r="J17" s="162">
        <v>9</v>
      </c>
      <c r="K17" s="162">
        <v>6</v>
      </c>
      <c r="L17" s="163">
        <v>391497.2</v>
      </c>
      <c r="M17" s="163">
        <v>58279</v>
      </c>
      <c r="N17" s="160">
        <v>44456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74"/>
      <c r="Y17" s="173"/>
      <c r="Z17" s="139"/>
    </row>
    <row r="18" spans="1:26" ht="25.35" customHeight="1">
      <c r="A18" s="157">
        <v>6</v>
      </c>
      <c r="B18" s="157" t="s">
        <v>67</v>
      </c>
      <c r="C18" s="164" t="s">
        <v>327</v>
      </c>
      <c r="D18" s="163">
        <v>17682.5</v>
      </c>
      <c r="E18" s="162" t="s">
        <v>30</v>
      </c>
      <c r="F18" s="162" t="s">
        <v>30</v>
      </c>
      <c r="G18" s="163">
        <v>2881</v>
      </c>
      <c r="H18" s="162">
        <v>189</v>
      </c>
      <c r="I18" s="162">
        <f t="shared" si="0"/>
        <v>15.243386243386244</v>
      </c>
      <c r="J18" s="162">
        <v>19</v>
      </c>
      <c r="K18" s="162">
        <v>1</v>
      </c>
      <c r="L18" s="163">
        <v>17976</v>
      </c>
      <c r="M18" s="163">
        <v>2935</v>
      </c>
      <c r="N18" s="160">
        <v>44491</v>
      </c>
      <c r="O18" s="158" t="s">
        <v>33</v>
      </c>
      <c r="P18" s="140"/>
      <c r="Q18" s="172"/>
      <c r="R18" s="172"/>
      <c r="S18" s="172"/>
      <c r="T18" s="172"/>
      <c r="U18" s="173"/>
      <c r="V18" s="173"/>
      <c r="W18" s="174"/>
      <c r="X18" s="174"/>
      <c r="Y18" s="173"/>
      <c r="Z18" s="139"/>
    </row>
    <row r="19" spans="1:26" ht="25.35" customHeight="1">
      <c r="A19" s="157">
        <v>7</v>
      </c>
      <c r="B19" s="157">
        <v>5</v>
      </c>
      <c r="C19" s="164" t="s">
        <v>288</v>
      </c>
      <c r="D19" s="163">
        <v>15272.08</v>
      </c>
      <c r="E19" s="162">
        <v>19218.7</v>
      </c>
      <c r="F19" s="168">
        <f>(D19-E19)/E19</f>
        <v>-0.2053531196178722</v>
      </c>
      <c r="G19" s="163">
        <v>3099</v>
      </c>
      <c r="H19" s="162">
        <v>137</v>
      </c>
      <c r="I19" s="162">
        <f t="shared" si="0"/>
        <v>22.62043795620438</v>
      </c>
      <c r="J19" s="162">
        <v>10</v>
      </c>
      <c r="K19" s="162">
        <v>6</v>
      </c>
      <c r="L19" s="163">
        <v>197888</v>
      </c>
      <c r="M19" s="163">
        <v>40327</v>
      </c>
      <c r="N19" s="160">
        <v>44456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73"/>
      <c r="Z19" s="139"/>
    </row>
    <row r="20" spans="1:26" ht="25.35" customHeight="1">
      <c r="A20" s="157">
        <v>8</v>
      </c>
      <c r="B20" s="157" t="s">
        <v>67</v>
      </c>
      <c r="C20" s="164" t="s">
        <v>333</v>
      </c>
      <c r="D20" s="163">
        <v>8371.5400000000009</v>
      </c>
      <c r="E20" s="162" t="s">
        <v>30</v>
      </c>
      <c r="F20" s="162" t="s">
        <v>30</v>
      </c>
      <c r="G20" s="163">
        <v>1282</v>
      </c>
      <c r="H20" s="162">
        <v>81</v>
      </c>
      <c r="I20" s="162">
        <f t="shared" si="0"/>
        <v>15.82716049382716</v>
      </c>
      <c r="J20" s="162">
        <v>12</v>
      </c>
      <c r="K20" s="162">
        <v>1</v>
      </c>
      <c r="L20" s="163">
        <v>8371.5400000000009</v>
      </c>
      <c r="M20" s="163">
        <v>1282</v>
      </c>
      <c r="N20" s="160">
        <v>44491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</row>
    <row r="21" spans="1:26" ht="25.35" customHeight="1">
      <c r="A21" s="157">
        <v>9</v>
      </c>
      <c r="B21" s="157">
        <v>6</v>
      </c>
      <c r="C21" s="164" t="s">
        <v>325</v>
      </c>
      <c r="D21" s="163">
        <v>7201.73</v>
      </c>
      <c r="E21" s="162">
        <v>17392.37</v>
      </c>
      <c r="F21" s="168">
        <f>(D21-E21)/E21</f>
        <v>-0.58592589739063738</v>
      </c>
      <c r="G21" s="163">
        <v>1149</v>
      </c>
      <c r="H21" s="162">
        <v>82</v>
      </c>
      <c r="I21" s="162">
        <f t="shared" si="0"/>
        <v>14.012195121951219</v>
      </c>
      <c r="J21" s="162">
        <v>12</v>
      </c>
      <c r="K21" s="162">
        <v>2</v>
      </c>
      <c r="L21" s="163">
        <v>24594</v>
      </c>
      <c r="M21" s="163">
        <v>3961</v>
      </c>
      <c r="N21" s="160">
        <v>44484</v>
      </c>
      <c r="O21" s="158" t="s">
        <v>32</v>
      </c>
      <c r="P21" s="140"/>
      <c r="R21" s="161"/>
      <c r="T21" s="140"/>
      <c r="U21" s="139"/>
      <c r="V21" s="139"/>
      <c r="W21" s="139"/>
      <c r="X21" s="139"/>
      <c r="Y21" s="140"/>
      <c r="Z21" s="139"/>
    </row>
    <row r="22" spans="1:26" ht="25.35" customHeight="1">
      <c r="A22" s="157">
        <v>10</v>
      </c>
      <c r="B22" s="157">
        <v>8</v>
      </c>
      <c r="C22" s="164" t="s">
        <v>286</v>
      </c>
      <c r="D22" s="163">
        <v>6638.33</v>
      </c>
      <c r="E22" s="162">
        <v>4237</v>
      </c>
      <c r="F22" s="168">
        <f>(D22-E22)/E22</f>
        <v>0.56675241916450314</v>
      </c>
      <c r="G22" s="163">
        <v>1134</v>
      </c>
      <c r="H22" s="162">
        <v>18</v>
      </c>
      <c r="I22" s="162">
        <f t="shared" si="0"/>
        <v>63</v>
      </c>
      <c r="J22" s="162">
        <v>6</v>
      </c>
      <c r="K22" s="162">
        <v>6</v>
      </c>
      <c r="L22" s="163">
        <v>79479</v>
      </c>
      <c r="M22" s="163">
        <v>13780</v>
      </c>
      <c r="N22" s="160">
        <v>44456</v>
      </c>
      <c r="O22" s="158" t="s">
        <v>287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262860.81</v>
      </c>
      <c r="E23" s="145">
        <f t="shared" ref="E23:G23" si="1">SUM(E13:E22)</f>
        <v>309822.08000000002</v>
      </c>
      <c r="F23" s="108">
        <f>(D23-E23)/E23</f>
        <v>-0.15157496199108861</v>
      </c>
      <c r="G23" s="145">
        <f t="shared" si="1"/>
        <v>42471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300</v>
      </c>
      <c r="D25" s="163">
        <v>6365.7</v>
      </c>
      <c r="E25" s="162">
        <v>8137.3</v>
      </c>
      <c r="F25" s="168">
        <f>(D25-E25)/E25</f>
        <v>-0.2177134921902843</v>
      </c>
      <c r="G25" s="163">
        <v>1337</v>
      </c>
      <c r="H25" s="162">
        <v>90</v>
      </c>
      <c r="I25" s="162">
        <f t="shared" ref="I25:I31" si="2">G25/H25</f>
        <v>14.855555555555556</v>
      </c>
      <c r="J25" s="162">
        <v>12</v>
      </c>
      <c r="K25" s="162">
        <v>4</v>
      </c>
      <c r="L25" s="163">
        <v>41586.75</v>
      </c>
      <c r="M25" s="163">
        <v>8768</v>
      </c>
      <c r="N25" s="160">
        <v>44470</v>
      </c>
      <c r="O25" s="154" t="s">
        <v>27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245</v>
      </c>
      <c r="D26" s="163">
        <v>2992.89</v>
      </c>
      <c r="E26" s="162">
        <v>4087.96</v>
      </c>
      <c r="F26" s="168">
        <f>(D26-E26)/E26</f>
        <v>-0.26787688724938602</v>
      </c>
      <c r="G26" s="163">
        <v>604</v>
      </c>
      <c r="H26" s="162">
        <v>40</v>
      </c>
      <c r="I26" s="162">
        <f t="shared" si="2"/>
        <v>15.1</v>
      </c>
      <c r="J26" s="162">
        <v>6</v>
      </c>
      <c r="K26" s="162">
        <v>10</v>
      </c>
      <c r="L26" s="163">
        <v>171163</v>
      </c>
      <c r="M26" s="163">
        <v>36877</v>
      </c>
      <c r="N26" s="160">
        <v>44428</v>
      </c>
      <c r="O26" s="158" t="s">
        <v>113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57" t="s">
        <v>67</v>
      </c>
      <c r="C27" s="164" t="s">
        <v>334</v>
      </c>
      <c r="D27" s="163">
        <v>2580.0700000000002</v>
      </c>
      <c r="E27" s="162" t="s">
        <v>30</v>
      </c>
      <c r="F27" s="162" t="s">
        <v>30</v>
      </c>
      <c r="G27" s="163">
        <v>442</v>
      </c>
      <c r="H27" s="162">
        <v>63</v>
      </c>
      <c r="I27" s="162">
        <f t="shared" si="2"/>
        <v>7.0158730158730158</v>
      </c>
      <c r="J27" s="162">
        <v>13</v>
      </c>
      <c r="K27" s="162">
        <v>1</v>
      </c>
      <c r="L27" s="163">
        <v>2580</v>
      </c>
      <c r="M27" s="163">
        <v>442</v>
      </c>
      <c r="N27" s="160">
        <v>44491</v>
      </c>
      <c r="O27" s="158" t="s">
        <v>33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39"/>
      <c r="Z27" s="173"/>
    </row>
    <row r="28" spans="1:26" ht="25.35" customHeight="1">
      <c r="A28" s="157">
        <v>14</v>
      </c>
      <c r="B28" s="157">
        <v>10</v>
      </c>
      <c r="C28" s="164" t="s">
        <v>313</v>
      </c>
      <c r="D28" s="163">
        <v>860.25</v>
      </c>
      <c r="E28" s="162">
        <v>2950.5</v>
      </c>
      <c r="F28" s="168">
        <f>(D28-E28)/E28</f>
        <v>-0.70843924758515509</v>
      </c>
      <c r="G28" s="163">
        <v>160</v>
      </c>
      <c r="H28" s="162">
        <v>12</v>
      </c>
      <c r="I28" s="162">
        <f t="shared" si="2"/>
        <v>13.333333333333334</v>
      </c>
      <c r="J28" s="162">
        <v>6</v>
      </c>
      <c r="K28" s="162">
        <v>3</v>
      </c>
      <c r="L28" s="163">
        <v>12163.78</v>
      </c>
      <c r="M28" s="163">
        <v>2174</v>
      </c>
      <c r="N28" s="160">
        <v>44477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57" t="s">
        <v>40</v>
      </c>
      <c r="C29" s="164" t="s">
        <v>335</v>
      </c>
      <c r="D29" s="163">
        <v>515.49</v>
      </c>
      <c r="E29" s="162" t="s">
        <v>30</v>
      </c>
      <c r="F29" s="162" t="s">
        <v>30</v>
      </c>
      <c r="G29" s="163">
        <v>113</v>
      </c>
      <c r="H29" s="162">
        <v>3</v>
      </c>
      <c r="I29" s="162">
        <f t="shared" si="2"/>
        <v>37.666666666666664</v>
      </c>
      <c r="J29" s="162">
        <v>3</v>
      </c>
      <c r="K29" s="162">
        <v>0</v>
      </c>
      <c r="L29" s="163">
        <v>515</v>
      </c>
      <c r="M29" s="163">
        <v>113</v>
      </c>
      <c r="N29" s="160" t="s">
        <v>190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6" ht="25.35" customHeight="1">
      <c r="A30" s="157">
        <v>16</v>
      </c>
      <c r="B30" s="157">
        <v>11</v>
      </c>
      <c r="C30" s="164" t="s">
        <v>207</v>
      </c>
      <c r="D30" s="163">
        <v>376.63</v>
      </c>
      <c r="E30" s="162">
        <v>1149.29</v>
      </c>
      <c r="F30" s="168">
        <f>(D30-E30)/E30</f>
        <v>-0.67229332892481442</v>
      </c>
      <c r="G30" s="163">
        <v>79</v>
      </c>
      <c r="H30" s="162">
        <v>1</v>
      </c>
      <c r="I30" s="162">
        <f t="shared" si="2"/>
        <v>79</v>
      </c>
      <c r="J30" s="162">
        <v>1</v>
      </c>
      <c r="K30" s="162">
        <v>14</v>
      </c>
      <c r="L30" s="163">
        <v>228416</v>
      </c>
      <c r="M30" s="163">
        <v>49245</v>
      </c>
      <c r="N30" s="160">
        <v>44400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67" t="s">
        <v>30</v>
      </c>
      <c r="C31" s="166" t="s">
        <v>66</v>
      </c>
      <c r="D31" s="163">
        <v>242</v>
      </c>
      <c r="E31" s="162" t="s">
        <v>30</v>
      </c>
      <c r="F31" s="162" t="s">
        <v>30</v>
      </c>
      <c r="G31" s="163">
        <v>50</v>
      </c>
      <c r="H31" s="162">
        <v>3</v>
      </c>
      <c r="I31" s="162">
        <f t="shared" si="2"/>
        <v>16.666666666666668</v>
      </c>
      <c r="J31" s="162">
        <v>2</v>
      </c>
      <c r="K31" s="162" t="s">
        <v>30</v>
      </c>
      <c r="L31" s="163">
        <v>129732</v>
      </c>
      <c r="M31" s="163">
        <v>22369</v>
      </c>
      <c r="N31" s="160">
        <v>43868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39"/>
      <c r="Z31" s="173"/>
    </row>
    <row r="32" spans="1:26" ht="25.35" customHeight="1">
      <c r="A32" s="157">
        <v>18</v>
      </c>
      <c r="B32" s="91">
        <v>22</v>
      </c>
      <c r="C32" s="166" t="s">
        <v>98</v>
      </c>
      <c r="D32" s="163">
        <v>218</v>
      </c>
      <c r="E32" s="163">
        <v>188</v>
      </c>
      <c r="F32" s="168">
        <f>(D32-E32)/E32</f>
        <v>0.15957446808510639</v>
      </c>
      <c r="G32" s="163">
        <v>35</v>
      </c>
      <c r="H32" s="162" t="s">
        <v>30</v>
      </c>
      <c r="I32" s="162" t="s">
        <v>30</v>
      </c>
      <c r="J32" s="162">
        <v>1</v>
      </c>
      <c r="K32" s="162">
        <v>24</v>
      </c>
      <c r="L32" s="163">
        <v>14435</v>
      </c>
      <c r="M32" s="163">
        <v>2587</v>
      </c>
      <c r="N32" s="160">
        <v>44330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39"/>
      <c r="Z32" s="173"/>
    </row>
    <row r="33" spans="1:26" ht="25.35" customHeight="1">
      <c r="A33" s="157">
        <v>19</v>
      </c>
      <c r="B33" s="157">
        <v>18</v>
      </c>
      <c r="C33" s="164" t="s">
        <v>326</v>
      </c>
      <c r="D33" s="163">
        <v>187</v>
      </c>
      <c r="E33" s="162">
        <v>564.07000000000005</v>
      </c>
      <c r="F33" s="168">
        <f>(D33-E33)/E33</f>
        <v>-0.66848086230432391</v>
      </c>
      <c r="G33" s="163">
        <v>34</v>
      </c>
      <c r="H33" s="162" t="s">
        <v>30</v>
      </c>
      <c r="I33" s="162" t="s">
        <v>30</v>
      </c>
      <c r="J33" s="162">
        <v>2</v>
      </c>
      <c r="K33" s="162">
        <v>2</v>
      </c>
      <c r="L33" s="163">
        <v>751</v>
      </c>
      <c r="M33" s="163">
        <v>147</v>
      </c>
      <c r="N33" s="160">
        <v>44484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6" ht="25.35" customHeight="1">
      <c r="A34" s="157">
        <v>20</v>
      </c>
      <c r="B34" s="91">
        <v>23</v>
      </c>
      <c r="C34" s="164" t="s">
        <v>264</v>
      </c>
      <c r="D34" s="163">
        <v>181.3</v>
      </c>
      <c r="E34" s="162">
        <v>186.4</v>
      </c>
      <c r="F34" s="168">
        <f>(D34-E34)/E34</f>
        <v>-2.7360515021459197E-2</v>
      </c>
      <c r="G34" s="163">
        <v>58</v>
      </c>
      <c r="H34" s="162">
        <v>4</v>
      </c>
      <c r="I34" s="162">
        <f>G34/H34</f>
        <v>14.5</v>
      </c>
      <c r="J34" s="162">
        <v>1</v>
      </c>
      <c r="K34" s="162">
        <v>8</v>
      </c>
      <c r="L34" s="163">
        <v>24225.66</v>
      </c>
      <c r="M34" s="163">
        <v>5386</v>
      </c>
      <c r="N34" s="160">
        <v>44442</v>
      </c>
      <c r="O34" s="158" t="s">
        <v>265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85</v>
      </c>
      <c r="D35" s="145">
        <f>SUM(D23:D34)</f>
        <v>277380.14</v>
      </c>
      <c r="E35" s="145">
        <f t="shared" ref="E35:G35" si="3">SUM(E23:E34)</f>
        <v>327085.60000000003</v>
      </c>
      <c r="F35" s="108">
        <f>(D35-E35)/E35</f>
        <v>-0.15196468447403375</v>
      </c>
      <c r="G35" s="145">
        <f t="shared" si="3"/>
        <v>45383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16</v>
      </c>
      <c r="C37" s="164" t="s">
        <v>236</v>
      </c>
      <c r="D37" s="163">
        <v>108</v>
      </c>
      <c r="E37" s="162">
        <v>618.99</v>
      </c>
      <c r="F37" s="168">
        <f>(D37-E37)/E37</f>
        <v>-0.82552222168371059</v>
      </c>
      <c r="G37" s="163">
        <v>27</v>
      </c>
      <c r="H37" s="162">
        <v>1</v>
      </c>
      <c r="I37" s="162">
        <f>G37/H37</f>
        <v>27</v>
      </c>
      <c r="J37" s="162">
        <v>1</v>
      </c>
      <c r="K37" s="162">
        <v>11</v>
      </c>
      <c r="L37" s="163">
        <v>158218</v>
      </c>
      <c r="M37" s="163">
        <v>25656</v>
      </c>
      <c r="N37" s="160">
        <v>44421</v>
      </c>
      <c r="O37" s="158" t="s">
        <v>32</v>
      </c>
      <c r="P37" s="140"/>
      <c r="Q37" s="172"/>
      <c r="R37" s="172"/>
      <c r="S37" s="172"/>
      <c r="T37" s="172"/>
      <c r="U37" s="173"/>
      <c r="V37" s="173"/>
      <c r="W37" s="173"/>
      <c r="X37" s="139"/>
      <c r="Y37" s="174"/>
      <c r="Z37" s="174"/>
    </row>
    <row r="38" spans="1:26" ht="25.35" customHeight="1">
      <c r="A38" s="157">
        <v>22</v>
      </c>
      <c r="B38" s="157">
        <v>14</v>
      </c>
      <c r="C38" s="164" t="s">
        <v>213</v>
      </c>
      <c r="D38" s="163">
        <v>78.25</v>
      </c>
      <c r="E38" s="162">
        <v>861.15</v>
      </c>
      <c r="F38" s="168">
        <f>(D38-E38)/E38</f>
        <v>-0.9091331359228938</v>
      </c>
      <c r="G38" s="163">
        <v>13</v>
      </c>
      <c r="H38" s="162">
        <v>2</v>
      </c>
      <c r="I38" s="162">
        <f>G38/H38</f>
        <v>6.5</v>
      </c>
      <c r="J38" s="162">
        <v>1</v>
      </c>
      <c r="K38" s="162">
        <v>13</v>
      </c>
      <c r="L38" s="163">
        <v>181409.13999999996</v>
      </c>
      <c r="M38" s="163">
        <v>28724</v>
      </c>
      <c r="N38" s="160">
        <v>44407</v>
      </c>
      <c r="O38" s="158" t="s">
        <v>212</v>
      </c>
      <c r="P38" s="140"/>
      <c r="Q38" s="172"/>
      <c r="R38" s="172"/>
      <c r="T38" s="172"/>
      <c r="U38" s="172"/>
      <c r="V38" s="173"/>
      <c r="W38" s="139"/>
      <c r="X38" s="174"/>
      <c r="Y38" s="173"/>
      <c r="Z38" s="174"/>
    </row>
    <row r="39" spans="1:26" ht="24.6" customHeight="1">
      <c r="A39" s="157">
        <v>23</v>
      </c>
      <c r="B39" s="91">
        <v>19</v>
      </c>
      <c r="C39" s="164" t="s">
        <v>242</v>
      </c>
      <c r="D39" s="163">
        <v>69</v>
      </c>
      <c r="E39" s="162">
        <v>396.85</v>
      </c>
      <c r="F39" s="168">
        <f>(D39-E39)/E39</f>
        <v>-0.82613077989164674</v>
      </c>
      <c r="G39" s="163">
        <v>21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43144.280000000006</v>
      </c>
      <c r="M39" s="163">
        <v>7836</v>
      </c>
      <c r="N39" s="160">
        <v>44421</v>
      </c>
      <c r="O39" s="158" t="s">
        <v>243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57">
        <v>25</v>
      </c>
      <c r="C40" s="164" t="s">
        <v>244</v>
      </c>
      <c r="D40" s="163">
        <v>56</v>
      </c>
      <c r="E40" s="163">
        <v>94</v>
      </c>
      <c r="F40" s="168">
        <f>(D40-E40)/E40</f>
        <v>-0.40425531914893614</v>
      </c>
      <c r="G40" s="163">
        <v>8</v>
      </c>
      <c r="H40" s="162">
        <v>1</v>
      </c>
      <c r="I40" s="162">
        <f>G40/H40</f>
        <v>8</v>
      </c>
      <c r="J40" s="162">
        <v>1</v>
      </c>
      <c r="K40" s="162">
        <v>10</v>
      </c>
      <c r="L40" s="163">
        <v>11370.86</v>
      </c>
      <c r="M40" s="163">
        <v>2402</v>
      </c>
      <c r="N40" s="160">
        <v>44421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44"/>
      <c r="B41" s="144"/>
      <c r="C41" s="159" t="s">
        <v>336</v>
      </c>
      <c r="D41" s="145">
        <f>SUM(D35:D40)</f>
        <v>277691.39</v>
      </c>
      <c r="E41" s="145">
        <f t="shared" ref="E41:G41" si="4">SUM(E35:E40)</f>
        <v>329056.59000000003</v>
      </c>
      <c r="F41" s="108">
        <f>(D41-E41)/E41</f>
        <v>-0.15609837809356744</v>
      </c>
      <c r="G41" s="145">
        <f t="shared" si="4"/>
        <v>45452</v>
      </c>
      <c r="H41" s="145"/>
      <c r="I41" s="147"/>
      <c r="J41" s="146"/>
      <c r="K41" s="148"/>
      <c r="L41" s="149"/>
      <c r="M41" s="153"/>
      <c r="N41" s="150"/>
      <c r="O41" s="154"/>
    </row>
    <row r="42" spans="1:26" ht="23.1" customHeight="1"/>
    <row r="43" spans="1:26" ht="17.25" customHeight="1"/>
    <row r="56" spans="16:18">
      <c r="R56" s="140"/>
    </row>
    <row r="59" spans="16:18">
      <c r="P59" s="140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323</v>
      </c>
      <c r="F1" s="2"/>
      <c r="G1" s="2"/>
      <c r="H1" s="2"/>
      <c r="I1" s="2"/>
    </row>
    <row r="2" spans="1:27" ht="19.5" customHeight="1">
      <c r="E2" s="2" t="s">
        <v>324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7">
      <c r="A6" s="393"/>
      <c r="B6" s="393"/>
      <c r="C6" s="390"/>
      <c r="D6" s="138" t="s">
        <v>321</v>
      </c>
      <c r="E6" s="138" t="s">
        <v>315</v>
      </c>
      <c r="F6" s="390"/>
      <c r="G6" s="138" t="s">
        <v>321</v>
      </c>
      <c r="H6" s="390"/>
      <c r="I6" s="390"/>
      <c r="J6" s="390"/>
      <c r="K6" s="390"/>
      <c r="L6" s="390"/>
      <c r="M6" s="390"/>
      <c r="N6" s="390"/>
      <c r="O6" s="390"/>
    </row>
    <row r="7" spans="1:27">
      <c r="A7" s="393"/>
      <c r="B7" s="393"/>
      <c r="C7" s="390"/>
      <c r="D7" s="138" t="s">
        <v>1</v>
      </c>
      <c r="E7" s="138" t="s">
        <v>1</v>
      </c>
      <c r="F7" s="390"/>
      <c r="G7" s="138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7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7" ht="15" customHeight="1">
      <c r="A9" s="392"/>
      <c r="B9" s="392"/>
      <c r="C9" s="389" t="s">
        <v>13</v>
      </c>
      <c r="D9" s="218"/>
      <c r="E9" s="218"/>
      <c r="F9" s="389" t="s">
        <v>15</v>
      </c>
      <c r="G9" s="218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7">
      <c r="A10" s="393"/>
      <c r="B10" s="393"/>
      <c r="C10" s="390"/>
      <c r="D10" s="219" t="s">
        <v>322</v>
      </c>
      <c r="E10" s="219" t="s">
        <v>316</v>
      </c>
      <c r="F10" s="390"/>
      <c r="G10" s="219" t="s">
        <v>322</v>
      </c>
      <c r="H10" s="138" t="s">
        <v>17</v>
      </c>
      <c r="I10" s="39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0"/>
      <c r="R10" s="8"/>
    </row>
    <row r="11" spans="1:27">
      <c r="A11" s="393"/>
      <c r="B11" s="393"/>
      <c r="C11" s="390"/>
      <c r="D11" s="219" t="s">
        <v>14</v>
      </c>
      <c r="E11" s="138" t="s">
        <v>14</v>
      </c>
      <c r="F11" s="390"/>
      <c r="G11" s="219" t="s">
        <v>16</v>
      </c>
      <c r="H11" s="6"/>
      <c r="I11" s="390"/>
      <c r="J11" s="6"/>
      <c r="K11" s="6"/>
      <c r="L11" s="12" t="s">
        <v>2</v>
      </c>
      <c r="M11" s="138" t="s">
        <v>17</v>
      </c>
      <c r="N11" s="6"/>
      <c r="O11" s="390"/>
      <c r="R11" s="140"/>
      <c r="T11" s="140"/>
      <c r="U11" s="139"/>
    </row>
    <row r="12" spans="1:27" ht="15.6" customHeight="1" thickBot="1">
      <c r="A12" s="393"/>
      <c r="B12" s="394"/>
      <c r="C12" s="391"/>
      <c r="D12" s="220"/>
      <c r="E12" s="5" t="s">
        <v>2</v>
      </c>
      <c r="F12" s="391"/>
      <c r="G12" s="220" t="s">
        <v>17</v>
      </c>
      <c r="H12" s="32"/>
      <c r="I12" s="391"/>
      <c r="J12" s="32"/>
      <c r="K12" s="32"/>
      <c r="L12" s="32"/>
      <c r="M12" s="32"/>
      <c r="N12" s="32"/>
      <c r="O12" s="391"/>
      <c r="R12" s="140"/>
      <c r="T12" s="140"/>
      <c r="U12" s="139"/>
      <c r="V12" s="139"/>
      <c r="W12" s="139"/>
      <c r="X12" s="139"/>
      <c r="Y12" s="33"/>
      <c r="Z12" s="8"/>
    </row>
    <row r="13" spans="1:27" ht="25.35" customHeight="1">
      <c r="A13" s="157">
        <v>1</v>
      </c>
      <c r="B13" s="157" t="s">
        <v>67</v>
      </c>
      <c r="C13" s="164" t="s">
        <v>319</v>
      </c>
      <c r="D13" s="163">
        <v>132459.74</v>
      </c>
      <c r="E13" s="162" t="s">
        <v>30</v>
      </c>
      <c r="F13" s="168" t="s">
        <v>30</v>
      </c>
      <c r="G13" s="163">
        <v>19279</v>
      </c>
      <c r="H13" s="162">
        <v>308</v>
      </c>
      <c r="I13" s="162">
        <f t="shared" ref="I13:I22" si="0">G13/H13</f>
        <v>62.594155844155843</v>
      </c>
      <c r="J13" s="162">
        <v>15</v>
      </c>
      <c r="K13" s="162">
        <v>1</v>
      </c>
      <c r="L13" s="163">
        <v>147092.35999999999</v>
      </c>
      <c r="M13" s="163">
        <v>21340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39"/>
      <c r="Z13" s="174"/>
      <c r="AA13" s="139"/>
    </row>
    <row r="14" spans="1:27" ht="25.35" customHeight="1">
      <c r="A14" s="157">
        <v>2</v>
      </c>
      <c r="B14" s="157">
        <v>2</v>
      </c>
      <c r="C14" s="164" t="s">
        <v>308</v>
      </c>
      <c r="D14" s="163">
        <v>57157.64</v>
      </c>
      <c r="E14" s="162">
        <v>63188.57</v>
      </c>
      <c r="F14" s="168">
        <f>(D14-E14)/E14</f>
        <v>-9.5443368951061883E-2</v>
      </c>
      <c r="G14" s="163">
        <v>11424</v>
      </c>
      <c r="H14" s="162">
        <v>352</v>
      </c>
      <c r="I14" s="162">
        <f t="shared" si="0"/>
        <v>32.454545454545453</v>
      </c>
      <c r="J14" s="162">
        <v>20</v>
      </c>
      <c r="K14" s="162">
        <v>2</v>
      </c>
      <c r="L14" s="163">
        <v>120629</v>
      </c>
      <c r="M14" s="163">
        <v>24308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</row>
    <row r="15" spans="1:27" ht="25.35" customHeight="1">
      <c r="A15" s="157">
        <v>3</v>
      </c>
      <c r="B15" s="157">
        <v>1</v>
      </c>
      <c r="C15" s="164" t="s">
        <v>306</v>
      </c>
      <c r="D15" s="163">
        <v>52487.040000000001</v>
      </c>
      <c r="E15" s="162">
        <v>81645.850000000006</v>
      </c>
      <c r="F15" s="168">
        <f>(D15-E15)/E15</f>
        <v>-0.35713768672871926</v>
      </c>
      <c r="G15" s="163">
        <v>7882</v>
      </c>
      <c r="H15" s="162">
        <v>180</v>
      </c>
      <c r="I15" s="162">
        <f t="shared" si="0"/>
        <v>43.788888888888891</v>
      </c>
      <c r="J15" s="162">
        <v>15</v>
      </c>
      <c r="K15" s="162">
        <v>3</v>
      </c>
      <c r="L15" s="163">
        <v>284640</v>
      </c>
      <c r="M15" s="163">
        <v>41422</v>
      </c>
      <c r="N15" s="160">
        <v>44470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39"/>
      <c r="Z15" s="140"/>
    </row>
    <row r="16" spans="1:27" ht="25.35" customHeight="1">
      <c r="A16" s="157">
        <v>4</v>
      </c>
      <c r="B16" s="157">
        <v>3</v>
      </c>
      <c r="C16" s="164" t="s">
        <v>285</v>
      </c>
      <c r="D16" s="163">
        <v>26869.59</v>
      </c>
      <c r="E16" s="162">
        <v>34684.82</v>
      </c>
      <c r="F16" s="168">
        <f>(D16-E16)/E16</f>
        <v>-0.22532133653857797</v>
      </c>
      <c r="G16" s="163">
        <v>4209</v>
      </c>
      <c r="H16" s="162">
        <v>120</v>
      </c>
      <c r="I16" s="162">
        <f t="shared" si="0"/>
        <v>35.075000000000003</v>
      </c>
      <c r="J16" s="162">
        <v>9</v>
      </c>
      <c r="K16" s="162">
        <v>5</v>
      </c>
      <c r="L16" s="163">
        <v>367873.78</v>
      </c>
      <c r="M16" s="163">
        <v>54537</v>
      </c>
      <c r="N16" s="160">
        <v>44456</v>
      </c>
      <c r="O16" s="158" t="s">
        <v>34</v>
      </c>
      <c r="P16" s="140"/>
      <c r="R16" s="161"/>
      <c r="T16" s="140"/>
      <c r="U16" s="139"/>
      <c r="V16" s="139"/>
      <c r="W16" s="139"/>
      <c r="X16" s="139"/>
      <c r="Y16" s="139"/>
      <c r="Z16" s="140"/>
    </row>
    <row r="17" spans="1:26" ht="25.35" customHeight="1">
      <c r="A17" s="157">
        <v>5</v>
      </c>
      <c r="B17" s="157">
        <v>4</v>
      </c>
      <c r="C17" s="164" t="s">
        <v>288</v>
      </c>
      <c r="D17" s="163">
        <v>19218.7</v>
      </c>
      <c r="E17" s="162">
        <v>18924.27</v>
      </c>
      <c r="F17" s="168">
        <f>(D17-E17)/E17</f>
        <v>1.5558328009482019E-2</v>
      </c>
      <c r="G17" s="163">
        <v>3856</v>
      </c>
      <c r="H17" s="162">
        <v>152</v>
      </c>
      <c r="I17" s="162">
        <f t="shared" si="0"/>
        <v>25.368421052631579</v>
      </c>
      <c r="J17" s="162">
        <v>11</v>
      </c>
      <c r="K17" s="162">
        <v>5</v>
      </c>
      <c r="L17" s="163">
        <v>182647</v>
      </c>
      <c r="M17" s="163">
        <v>37233</v>
      </c>
      <c r="N17" s="160">
        <v>44456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39"/>
      <c r="Z17" s="140"/>
    </row>
    <row r="18" spans="1:26" ht="25.35" customHeight="1">
      <c r="A18" s="157">
        <v>6</v>
      </c>
      <c r="B18" s="157" t="s">
        <v>67</v>
      </c>
      <c r="C18" s="164" t="s">
        <v>325</v>
      </c>
      <c r="D18" s="163">
        <v>17392.37</v>
      </c>
      <c r="E18" s="162" t="s">
        <v>30</v>
      </c>
      <c r="F18" s="168" t="s">
        <v>30</v>
      </c>
      <c r="G18" s="163">
        <v>2812</v>
      </c>
      <c r="H18" s="162">
        <v>173</v>
      </c>
      <c r="I18" s="162">
        <f t="shared" si="0"/>
        <v>16.254335260115607</v>
      </c>
      <c r="J18" s="162">
        <v>17</v>
      </c>
      <c r="K18" s="162">
        <v>1</v>
      </c>
      <c r="L18" s="163">
        <v>17392</v>
      </c>
      <c r="M18" s="163">
        <v>2812</v>
      </c>
      <c r="N18" s="160">
        <v>44484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>
        <v>7</v>
      </c>
      <c r="C19" s="164" t="s">
        <v>300</v>
      </c>
      <c r="D19" s="163">
        <v>8137.3</v>
      </c>
      <c r="E19" s="162">
        <v>8842.94</v>
      </c>
      <c r="F19" s="168">
        <f>(D19-E19)/E19</f>
        <v>-7.9796990593626133E-2</v>
      </c>
      <c r="G19" s="163">
        <v>1667</v>
      </c>
      <c r="H19" s="162">
        <v>103</v>
      </c>
      <c r="I19" s="162">
        <f t="shared" si="0"/>
        <v>16.184466019417474</v>
      </c>
      <c r="J19" s="162">
        <v>15</v>
      </c>
      <c r="K19" s="162">
        <v>3</v>
      </c>
      <c r="L19" s="163">
        <v>35242.519999999997</v>
      </c>
      <c r="M19" s="163">
        <v>7435</v>
      </c>
      <c r="N19" s="160">
        <v>44470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6" ht="25.35" customHeight="1">
      <c r="A20" s="157">
        <v>8</v>
      </c>
      <c r="B20" s="157">
        <v>6</v>
      </c>
      <c r="C20" s="164" t="s">
        <v>286</v>
      </c>
      <c r="D20" s="163">
        <v>4237</v>
      </c>
      <c r="E20" s="162">
        <v>10551.79</v>
      </c>
      <c r="F20" s="168">
        <f>(D20-E20)/E20</f>
        <v>-0.59845675473071402</v>
      </c>
      <c r="G20" s="163">
        <v>736</v>
      </c>
      <c r="H20" s="162">
        <v>22</v>
      </c>
      <c r="I20" s="162">
        <f t="shared" si="0"/>
        <v>33.454545454545453</v>
      </c>
      <c r="J20" s="162">
        <v>8</v>
      </c>
      <c r="K20" s="162">
        <v>5</v>
      </c>
      <c r="L20" s="163">
        <v>70227</v>
      </c>
      <c r="M20" s="163">
        <v>12241</v>
      </c>
      <c r="N20" s="160">
        <v>44456</v>
      </c>
      <c r="O20" s="158" t="s">
        <v>287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3"/>
      <c r="Z20" s="174"/>
    </row>
    <row r="21" spans="1:26" ht="25.35" customHeight="1">
      <c r="A21" s="157">
        <v>9</v>
      </c>
      <c r="B21" s="157">
        <v>11</v>
      </c>
      <c r="C21" s="164" t="s">
        <v>245</v>
      </c>
      <c r="D21" s="163">
        <v>4087.96</v>
      </c>
      <c r="E21" s="162">
        <v>3556.96</v>
      </c>
      <c r="F21" s="168">
        <f>(D21-E21)/E21</f>
        <v>0.14928478251090818</v>
      </c>
      <c r="G21" s="163">
        <v>833</v>
      </c>
      <c r="H21" s="162">
        <v>48</v>
      </c>
      <c r="I21" s="162">
        <f t="shared" si="0"/>
        <v>17.354166666666668</v>
      </c>
      <c r="J21" s="162">
        <v>7</v>
      </c>
      <c r="K21" s="162">
        <v>9</v>
      </c>
      <c r="L21" s="163">
        <v>168170</v>
      </c>
      <c r="M21" s="163">
        <v>36273</v>
      </c>
      <c r="N21" s="160">
        <v>44428</v>
      </c>
      <c r="O21" s="158" t="s">
        <v>113</v>
      </c>
      <c r="P21" s="140"/>
      <c r="Q21" s="172"/>
      <c r="R21" s="172"/>
      <c r="S21" s="172"/>
      <c r="T21" s="172"/>
      <c r="U21" s="173"/>
      <c r="V21" s="173"/>
      <c r="W21" s="174"/>
      <c r="X21" s="174"/>
      <c r="Y21" s="173"/>
      <c r="Z21" s="139"/>
    </row>
    <row r="22" spans="1:26" ht="25.35" customHeight="1">
      <c r="A22" s="157">
        <v>10</v>
      </c>
      <c r="B22" s="157">
        <v>8</v>
      </c>
      <c r="C22" s="164" t="s">
        <v>313</v>
      </c>
      <c r="D22" s="163">
        <v>2950.5</v>
      </c>
      <c r="E22" s="162">
        <v>8366.5299999999988</v>
      </c>
      <c r="F22" s="168">
        <f>(D22-E22)/E22</f>
        <v>-0.64734483710690094</v>
      </c>
      <c r="G22" s="163">
        <v>503</v>
      </c>
      <c r="H22" s="162">
        <v>34</v>
      </c>
      <c r="I22" s="162">
        <f t="shared" si="0"/>
        <v>14.794117647058824</v>
      </c>
      <c r="J22" s="162">
        <v>7</v>
      </c>
      <c r="K22" s="162">
        <v>2</v>
      </c>
      <c r="L22" s="163">
        <v>11303.53</v>
      </c>
      <c r="M22" s="163">
        <v>2014</v>
      </c>
      <c r="N22" s="160">
        <v>44477</v>
      </c>
      <c r="O22" s="158" t="s">
        <v>43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7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324997.84000000003</v>
      </c>
      <c r="E23" s="145">
        <f t="shared" ref="E23:G23" si="1">SUM(E13:E22)</f>
        <v>229761.73</v>
      </c>
      <c r="F23" s="108">
        <f>(D23-E23)/E23</f>
        <v>0.41449944688351714</v>
      </c>
      <c r="G23" s="145">
        <f t="shared" si="1"/>
        <v>53201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15</v>
      </c>
      <c r="C25" s="164" t="s">
        <v>207</v>
      </c>
      <c r="D25" s="163">
        <v>1149.29</v>
      </c>
      <c r="E25" s="162">
        <v>1001.38</v>
      </c>
      <c r="F25" s="168">
        <f t="shared" ref="F25:F31" si="2">(D25-E25)/E25</f>
        <v>0.14770616549162152</v>
      </c>
      <c r="G25" s="163">
        <v>229</v>
      </c>
      <c r="H25" s="162">
        <v>21</v>
      </c>
      <c r="I25" s="162">
        <f>G25/H25</f>
        <v>10.904761904761905</v>
      </c>
      <c r="J25" s="162">
        <v>3</v>
      </c>
      <c r="K25" s="162">
        <v>13</v>
      </c>
      <c r="L25" s="163">
        <v>228040</v>
      </c>
      <c r="M25" s="163">
        <v>49166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74"/>
      <c r="Z25" s="139"/>
    </row>
    <row r="26" spans="1:26" ht="25.35" customHeight="1">
      <c r="A26" s="157">
        <v>12</v>
      </c>
      <c r="B26" s="157">
        <v>9</v>
      </c>
      <c r="C26" s="164" t="s">
        <v>314</v>
      </c>
      <c r="D26" s="163">
        <v>1138.5</v>
      </c>
      <c r="E26" s="162">
        <v>6366.81</v>
      </c>
      <c r="F26" s="168">
        <f t="shared" si="2"/>
        <v>-0.82118203621593866</v>
      </c>
      <c r="G26" s="163">
        <v>178</v>
      </c>
      <c r="H26" s="162">
        <v>13</v>
      </c>
      <c r="I26" s="162">
        <f>G26/H26</f>
        <v>13.692307692307692</v>
      </c>
      <c r="J26" s="162">
        <v>5</v>
      </c>
      <c r="K26" s="162">
        <v>2</v>
      </c>
      <c r="L26" s="163">
        <v>7505.31</v>
      </c>
      <c r="M26" s="163">
        <v>1198</v>
      </c>
      <c r="N26" s="160">
        <v>44477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</row>
    <row r="27" spans="1:26" ht="25.35" customHeight="1">
      <c r="A27" s="157">
        <v>13</v>
      </c>
      <c r="B27" s="120">
        <v>14</v>
      </c>
      <c r="C27" s="164" t="s">
        <v>263</v>
      </c>
      <c r="D27" s="163">
        <v>932</v>
      </c>
      <c r="E27" s="162">
        <v>1243.0899999999999</v>
      </c>
      <c r="F27" s="168">
        <f t="shared" si="2"/>
        <v>-0.25025541191707756</v>
      </c>
      <c r="G27" s="163">
        <v>140</v>
      </c>
      <c r="H27" s="162">
        <v>3</v>
      </c>
      <c r="I27" s="162">
        <f>G27/H27</f>
        <v>46.666666666666664</v>
      </c>
      <c r="J27" s="162">
        <v>1</v>
      </c>
      <c r="K27" s="162">
        <v>7</v>
      </c>
      <c r="L27" s="163">
        <v>41666.22</v>
      </c>
      <c r="M27" s="163">
        <v>6482</v>
      </c>
      <c r="N27" s="160">
        <v>44442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73"/>
      <c r="Z27" s="139"/>
    </row>
    <row r="28" spans="1:26" ht="25.35" customHeight="1">
      <c r="A28" s="157">
        <v>14</v>
      </c>
      <c r="B28" s="157">
        <v>17</v>
      </c>
      <c r="C28" s="164" t="s">
        <v>213</v>
      </c>
      <c r="D28" s="163">
        <v>861.15</v>
      </c>
      <c r="E28" s="162">
        <v>668.69999999999993</v>
      </c>
      <c r="F28" s="168">
        <f t="shared" si="2"/>
        <v>0.28779721848362505</v>
      </c>
      <c r="G28" s="163">
        <v>123</v>
      </c>
      <c r="H28" s="162">
        <v>5</v>
      </c>
      <c r="I28" s="162">
        <f>G28/H28</f>
        <v>24.6</v>
      </c>
      <c r="J28" s="162">
        <v>1</v>
      </c>
      <c r="K28" s="162">
        <v>12</v>
      </c>
      <c r="L28" s="163">
        <v>181330.88999999996</v>
      </c>
      <c r="M28" s="163">
        <v>28711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73"/>
      <c r="Z28" s="139"/>
    </row>
    <row r="29" spans="1:26" ht="25.35" customHeight="1">
      <c r="A29" s="157">
        <v>15</v>
      </c>
      <c r="B29" s="157">
        <v>10</v>
      </c>
      <c r="C29" s="164" t="s">
        <v>276</v>
      </c>
      <c r="D29" s="163">
        <v>723</v>
      </c>
      <c r="E29" s="162">
        <v>4450</v>
      </c>
      <c r="F29" s="168">
        <f t="shared" si="2"/>
        <v>-0.83752808988764049</v>
      </c>
      <c r="G29" s="163">
        <v>114</v>
      </c>
      <c r="H29" s="162" t="s">
        <v>30</v>
      </c>
      <c r="I29" s="162" t="s">
        <v>30</v>
      </c>
      <c r="J29" s="162">
        <v>2</v>
      </c>
      <c r="K29" s="162">
        <v>6</v>
      </c>
      <c r="L29" s="163">
        <v>89129</v>
      </c>
      <c r="M29" s="163">
        <v>14255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16</v>
      </c>
      <c r="C30" s="164" t="s">
        <v>236</v>
      </c>
      <c r="D30" s="163">
        <v>618.99</v>
      </c>
      <c r="E30" s="162">
        <v>958.27</v>
      </c>
      <c r="F30" s="168">
        <f t="shared" si="2"/>
        <v>-0.35405470274557271</v>
      </c>
      <c r="G30" s="163">
        <v>103</v>
      </c>
      <c r="H30" s="162">
        <v>7</v>
      </c>
      <c r="I30" s="162">
        <f>G30/H30</f>
        <v>14.714285714285714</v>
      </c>
      <c r="J30" s="162">
        <v>1</v>
      </c>
      <c r="K30" s="162">
        <v>10</v>
      </c>
      <c r="L30" s="163">
        <v>158110</v>
      </c>
      <c r="M30" s="163">
        <v>25629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73"/>
      <c r="Z30" s="139"/>
    </row>
    <row r="31" spans="1:26" ht="25.35" customHeight="1">
      <c r="A31" s="157">
        <v>17</v>
      </c>
      <c r="B31" s="157">
        <v>12</v>
      </c>
      <c r="C31" s="164" t="s">
        <v>299</v>
      </c>
      <c r="D31" s="163">
        <v>599.54999999999995</v>
      </c>
      <c r="E31" s="162">
        <v>2014.8500000000001</v>
      </c>
      <c r="F31" s="168">
        <f t="shared" si="2"/>
        <v>-0.70243442439883863</v>
      </c>
      <c r="G31" s="163">
        <v>92</v>
      </c>
      <c r="H31" s="162">
        <v>5</v>
      </c>
      <c r="I31" s="162">
        <f>G31/H31</f>
        <v>18.399999999999999</v>
      </c>
      <c r="J31" s="162">
        <v>1</v>
      </c>
      <c r="K31" s="162">
        <v>3</v>
      </c>
      <c r="L31" s="163">
        <v>21071.74</v>
      </c>
      <c r="M31" s="163">
        <v>3362</v>
      </c>
      <c r="N31" s="160">
        <v>44463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73"/>
      <c r="Z31" s="139"/>
    </row>
    <row r="32" spans="1:26" ht="25.35" customHeight="1">
      <c r="A32" s="157">
        <v>18</v>
      </c>
      <c r="B32" s="91" t="s">
        <v>67</v>
      </c>
      <c r="C32" s="164" t="s">
        <v>326</v>
      </c>
      <c r="D32" s="163">
        <v>564.07000000000005</v>
      </c>
      <c r="E32" s="162" t="s">
        <v>30</v>
      </c>
      <c r="F32" s="168" t="s">
        <v>30</v>
      </c>
      <c r="G32" s="163">
        <v>113</v>
      </c>
      <c r="H32" s="162">
        <v>5</v>
      </c>
      <c r="I32" s="162">
        <f>G32/H32</f>
        <v>22.6</v>
      </c>
      <c r="J32" s="162">
        <v>5</v>
      </c>
      <c r="K32" s="162">
        <v>1</v>
      </c>
      <c r="L32" s="163">
        <v>564.07000000000005</v>
      </c>
      <c r="M32" s="163">
        <v>113</v>
      </c>
      <c r="N32" s="160">
        <v>44484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73"/>
      <c r="Z32" s="139"/>
    </row>
    <row r="33" spans="1:26" ht="25.35" customHeight="1">
      <c r="A33" s="157">
        <v>19</v>
      </c>
      <c r="B33" s="91">
        <v>24</v>
      </c>
      <c r="C33" s="164" t="s">
        <v>242</v>
      </c>
      <c r="D33" s="163">
        <v>396.85</v>
      </c>
      <c r="E33" s="162">
        <v>112.5</v>
      </c>
      <c r="F33" s="168">
        <f>(D33-E33)/E33</f>
        <v>2.5275555555555558</v>
      </c>
      <c r="G33" s="163">
        <v>65</v>
      </c>
      <c r="H33" s="162" t="s">
        <v>30</v>
      </c>
      <c r="I33" s="162" t="s">
        <v>30</v>
      </c>
      <c r="J33" s="162">
        <v>2</v>
      </c>
      <c r="K33" s="162">
        <v>10</v>
      </c>
      <c r="L33" s="163">
        <v>43075.280000000006</v>
      </c>
      <c r="M33" s="163">
        <v>7815</v>
      </c>
      <c r="N33" s="160">
        <v>44421</v>
      </c>
      <c r="O33" s="158" t="s">
        <v>243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</row>
    <row r="34" spans="1:26" ht="25.35" customHeight="1">
      <c r="A34" s="157">
        <v>20</v>
      </c>
      <c r="B34" s="157">
        <v>13</v>
      </c>
      <c r="C34" s="164" t="s">
        <v>273</v>
      </c>
      <c r="D34" s="163">
        <v>319.49</v>
      </c>
      <c r="E34" s="162">
        <v>1277.4000000000001</v>
      </c>
      <c r="F34" s="168">
        <f>(D34-E34)/E34</f>
        <v>-0.74989040237983406</v>
      </c>
      <c r="G34" s="163">
        <v>55</v>
      </c>
      <c r="H34" s="162">
        <v>6</v>
      </c>
      <c r="I34" s="162">
        <f>G34/H34</f>
        <v>9.1666666666666661</v>
      </c>
      <c r="J34" s="162">
        <v>1</v>
      </c>
      <c r="K34" s="162">
        <v>7</v>
      </c>
      <c r="L34" s="163">
        <v>86670</v>
      </c>
      <c r="M34" s="163">
        <v>13578</v>
      </c>
      <c r="N34" s="160">
        <v>44442</v>
      </c>
      <c r="O34" s="158" t="s">
        <v>32</v>
      </c>
      <c r="P34" s="140"/>
      <c r="Q34" s="172"/>
      <c r="R34" s="172"/>
      <c r="S34" s="172"/>
      <c r="T34" s="172"/>
      <c r="U34" s="173"/>
      <c r="V34" s="173"/>
      <c r="W34" s="173"/>
      <c r="X34" s="139"/>
      <c r="Y34" s="174"/>
      <c r="Z34" s="174"/>
    </row>
    <row r="35" spans="1:26" ht="25.15" customHeight="1">
      <c r="A35" s="144"/>
      <c r="B35" s="144"/>
      <c r="C35" s="159" t="s">
        <v>85</v>
      </c>
      <c r="D35" s="145">
        <f>SUM(D23:D34)</f>
        <v>332300.73</v>
      </c>
      <c r="E35" s="145">
        <f t="shared" ref="E35:G35" si="3">SUM(E23:E34)</f>
        <v>247854.73</v>
      </c>
      <c r="F35" s="108">
        <f>(D35-E35)/E35</f>
        <v>0.34070763951125715</v>
      </c>
      <c r="G35" s="145">
        <f t="shared" si="3"/>
        <v>54413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 t="s">
        <v>40</v>
      </c>
      <c r="C37" s="164" t="s">
        <v>327</v>
      </c>
      <c r="D37" s="163">
        <v>293.5</v>
      </c>
      <c r="E37" s="162" t="s">
        <v>30</v>
      </c>
      <c r="F37" s="162" t="s">
        <v>30</v>
      </c>
      <c r="G37" s="163">
        <v>54</v>
      </c>
      <c r="H37" s="162">
        <v>3</v>
      </c>
      <c r="I37" s="162">
        <f>G37/H37</f>
        <v>18</v>
      </c>
      <c r="J37" s="162">
        <v>3</v>
      </c>
      <c r="K37" s="162">
        <v>0</v>
      </c>
      <c r="L37" s="163">
        <v>294</v>
      </c>
      <c r="M37" s="163">
        <v>54</v>
      </c>
      <c r="N37" s="160" t="s">
        <v>190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6" ht="25.35" customHeight="1">
      <c r="A38" s="157">
        <v>22</v>
      </c>
      <c r="B38" s="157">
        <v>19</v>
      </c>
      <c r="C38" s="166" t="s">
        <v>98</v>
      </c>
      <c r="D38" s="163">
        <v>188</v>
      </c>
      <c r="E38" s="163">
        <v>427</v>
      </c>
      <c r="F38" s="168">
        <f>(D38-E38)/E38</f>
        <v>-0.55971896955503508</v>
      </c>
      <c r="G38" s="163">
        <v>35</v>
      </c>
      <c r="H38" s="162" t="s">
        <v>30</v>
      </c>
      <c r="I38" s="162" t="s">
        <v>30</v>
      </c>
      <c r="J38" s="162">
        <v>1</v>
      </c>
      <c r="K38" s="162">
        <v>23</v>
      </c>
      <c r="L38" s="163">
        <v>14216.59</v>
      </c>
      <c r="M38" s="163">
        <v>2552</v>
      </c>
      <c r="N38" s="160">
        <v>44330</v>
      </c>
      <c r="O38" s="158" t="s">
        <v>99</v>
      </c>
      <c r="P38" s="140"/>
      <c r="Q38" s="172"/>
      <c r="R38" s="172"/>
      <c r="T38" s="172"/>
      <c r="U38" s="172"/>
      <c r="V38" s="173"/>
      <c r="W38" s="139"/>
      <c r="X38" s="174"/>
      <c r="Y38" s="174"/>
      <c r="Z38" s="173"/>
    </row>
    <row r="39" spans="1:26" ht="24.6" customHeight="1">
      <c r="A39" s="157">
        <v>23</v>
      </c>
      <c r="B39" s="91">
        <v>20</v>
      </c>
      <c r="C39" s="164" t="s">
        <v>264</v>
      </c>
      <c r="D39" s="163">
        <v>186.4</v>
      </c>
      <c r="E39" s="162">
        <v>286.89999999999998</v>
      </c>
      <c r="F39" s="168">
        <f>(D39-E39)/E39</f>
        <v>-0.35029627047751821</v>
      </c>
      <c r="G39" s="163">
        <v>58</v>
      </c>
      <c r="H39" s="162">
        <v>7</v>
      </c>
      <c r="I39" s="162">
        <f>G39/H39</f>
        <v>8.2857142857142865</v>
      </c>
      <c r="J39" s="162">
        <v>1</v>
      </c>
      <c r="K39" s="162">
        <v>7</v>
      </c>
      <c r="L39" s="163">
        <v>24044.36</v>
      </c>
      <c r="M39" s="163">
        <v>5328</v>
      </c>
      <c r="N39" s="160">
        <v>44442</v>
      </c>
      <c r="O39" s="158" t="s">
        <v>265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4.6" customHeight="1">
      <c r="A40" s="157">
        <v>24</v>
      </c>
      <c r="B40" s="91">
        <v>25</v>
      </c>
      <c r="C40" s="164" t="s">
        <v>259</v>
      </c>
      <c r="D40" s="163">
        <v>104</v>
      </c>
      <c r="E40" s="162">
        <v>64</v>
      </c>
      <c r="F40" s="168">
        <f>(D40-E40)/E40</f>
        <v>0.625</v>
      </c>
      <c r="G40" s="163">
        <v>19</v>
      </c>
      <c r="H40" s="162">
        <v>1</v>
      </c>
      <c r="I40" s="162">
        <f>G40/H40</f>
        <v>19</v>
      </c>
      <c r="J40" s="167">
        <v>1</v>
      </c>
      <c r="K40" s="162">
        <v>8</v>
      </c>
      <c r="L40" s="163">
        <v>13754.39</v>
      </c>
      <c r="M40" s="163">
        <v>2573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57">
        <v>21</v>
      </c>
      <c r="C41" s="164" t="s">
        <v>244</v>
      </c>
      <c r="D41" s="163">
        <v>94</v>
      </c>
      <c r="E41" s="163">
        <v>167</v>
      </c>
      <c r="F41" s="168">
        <f>(D41-E41)/E41</f>
        <v>-0.43712574850299402</v>
      </c>
      <c r="G41" s="163">
        <v>16</v>
      </c>
      <c r="H41" s="162">
        <v>1</v>
      </c>
      <c r="I41" s="162">
        <f>G41/H41</f>
        <v>16</v>
      </c>
      <c r="J41" s="162">
        <v>1</v>
      </c>
      <c r="K41" s="162">
        <v>9</v>
      </c>
      <c r="L41" s="163">
        <v>11314.86</v>
      </c>
      <c r="M41" s="163">
        <v>2394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6" ht="25.35" customHeight="1">
      <c r="A42" s="157">
        <v>26</v>
      </c>
      <c r="B42" s="162" t="s">
        <v>30</v>
      </c>
      <c r="C42" s="164" t="s">
        <v>261</v>
      </c>
      <c r="D42" s="163">
        <v>44</v>
      </c>
      <c r="E42" s="162" t="s">
        <v>30</v>
      </c>
      <c r="F42" s="162" t="s">
        <v>30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4</v>
      </c>
      <c r="L42" s="163">
        <v>9005</v>
      </c>
      <c r="M42" s="163">
        <v>1733</v>
      </c>
      <c r="N42" s="160">
        <v>44435</v>
      </c>
      <c r="O42" s="154" t="s">
        <v>33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39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333210.63</v>
      </c>
      <c r="E43" s="145">
        <f t="shared" ref="E43:G43" si="4">SUM(E35:E42)</f>
        <v>248799.63</v>
      </c>
      <c r="F43" s="108">
        <f t="shared" ref="F43" si="5">(D43-E43)/E43</f>
        <v>0.33927301258446407</v>
      </c>
      <c r="G43" s="145">
        <f t="shared" si="4"/>
        <v>54606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317</v>
      </c>
      <c r="F1" s="2"/>
      <c r="G1" s="2"/>
      <c r="H1" s="2"/>
      <c r="I1" s="2"/>
    </row>
    <row r="2" spans="1:27" ht="19.5" customHeight="1">
      <c r="E2" s="2" t="s">
        <v>318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7">
      <c r="A6" s="393"/>
      <c r="B6" s="393"/>
      <c r="C6" s="390"/>
      <c r="D6" s="138" t="s">
        <v>315</v>
      </c>
      <c r="E6" s="138" t="s">
        <v>310</v>
      </c>
      <c r="F6" s="390"/>
      <c r="G6" s="138" t="s">
        <v>315</v>
      </c>
      <c r="H6" s="390"/>
      <c r="I6" s="390"/>
      <c r="J6" s="390"/>
      <c r="K6" s="390"/>
      <c r="L6" s="390"/>
      <c r="M6" s="390"/>
      <c r="N6" s="390"/>
      <c r="O6" s="390"/>
    </row>
    <row r="7" spans="1:27">
      <c r="A7" s="393"/>
      <c r="B7" s="393"/>
      <c r="C7" s="390"/>
      <c r="D7" s="138" t="s">
        <v>1</v>
      </c>
      <c r="E7" s="138" t="s">
        <v>1</v>
      </c>
      <c r="F7" s="390"/>
      <c r="G7" s="138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7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7" ht="15" customHeight="1">
      <c r="A9" s="392"/>
      <c r="B9" s="392"/>
      <c r="C9" s="389" t="s">
        <v>13</v>
      </c>
      <c r="D9" s="215"/>
      <c r="E9" s="215"/>
      <c r="F9" s="389" t="s">
        <v>15</v>
      </c>
      <c r="G9" s="215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7">
      <c r="A10" s="393"/>
      <c r="B10" s="393"/>
      <c r="C10" s="390"/>
      <c r="D10" s="216" t="s">
        <v>316</v>
      </c>
      <c r="E10" s="216" t="s">
        <v>309</v>
      </c>
      <c r="F10" s="390"/>
      <c r="G10" s="216" t="s">
        <v>316</v>
      </c>
      <c r="H10" s="138" t="s">
        <v>17</v>
      </c>
      <c r="I10" s="39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0"/>
      <c r="R10" s="8"/>
    </row>
    <row r="11" spans="1:27">
      <c r="A11" s="393"/>
      <c r="B11" s="393"/>
      <c r="C11" s="390"/>
      <c r="D11" s="216" t="s">
        <v>14</v>
      </c>
      <c r="E11" s="138" t="s">
        <v>14</v>
      </c>
      <c r="F11" s="390"/>
      <c r="G11" s="216" t="s">
        <v>16</v>
      </c>
      <c r="H11" s="6"/>
      <c r="I11" s="390"/>
      <c r="J11" s="6"/>
      <c r="K11" s="6"/>
      <c r="L11" s="12" t="s">
        <v>2</v>
      </c>
      <c r="M11" s="138" t="s">
        <v>17</v>
      </c>
      <c r="N11" s="6"/>
      <c r="O11" s="390"/>
      <c r="R11" s="140"/>
      <c r="T11" s="140"/>
      <c r="U11" s="139"/>
    </row>
    <row r="12" spans="1:27" ht="15.6" customHeight="1" thickBot="1">
      <c r="A12" s="393"/>
      <c r="B12" s="394"/>
      <c r="C12" s="391"/>
      <c r="D12" s="217"/>
      <c r="E12" s="5" t="s">
        <v>2</v>
      </c>
      <c r="F12" s="391"/>
      <c r="G12" s="217" t="s">
        <v>17</v>
      </c>
      <c r="H12" s="32"/>
      <c r="I12" s="391"/>
      <c r="J12" s="32"/>
      <c r="K12" s="32"/>
      <c r="L12" s="32"/>
      <c r="M12" s="32"/>
      <c r="N12" s="32"/>
      <c r="O12" s="391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>
        <v>1</v>
      </c>
      <c r="C13" s="164" t="s">
        <v>306</v>
      </c>
      <c r="D13" s="163">
        <v>81645.850000000006</v>
      </c>
      <c r="E13" s="162">
        <v>133720.82</v>
      </c>
      <c r="F13" s="168">
        <f>(D13-E13)/E13</f>
        <v>-0.3894305314609946</v>
      </c>
      <c r="G13" s="163">
        <v>11574</v>
      </c>
      <c r="H13" s="162">
        <v>315</v>
      </c>
      <c r="I13" s="162">
        <f t="shared" ref="I13:I21" si="0">G13/H13</f>
        <v>36.74285714285714</v>
      </c>
      <c r="J13" s="162">
        <v>17</v>
      </c>
      <c r="K13" s="162">
        <v>2</v>
      </c>
      <c r="L13" s="163">
        <v>232153</v>
      </c>
      <c r="M13" s="163">
        <v>33540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 t="s">
        <v>67</v>
      </c>
      <c r="C14" s="164" t="s">
        <v>308</v>
      </c>
      <c r="D14" s="163">
        <v>63188.57</v>
      </c>
      <c r="E14" s="162" t="s">
        <v>30</v>
      </c>
      <c r="F14" s="162" t="s">
        <v>30</v>
      </c>
      <c r="G14" s="163">
        <v>12831</v>
      </c>
      <c r="H14" s="162">
        <v>369</v>
      </c>
      <c r="I14" s="162">
        <f t="shared" si="0"/>
        <v>34.772357723577237</v>
      </c>
      <c r="J14" s="162">
        <v>20</v>
      </c>
      <c r="K14" s="162">
        <v>1</v>
      </c>
      <c r="L14" s="163">
        <v>63472</v>
      </c>
      <c r="M14" s="163">
        <v>12884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76">
        <v>2</v>
      </c>
      <c r="C15" s="164" t="s">
        <v>285</v>
      </c>
      <c r="D15" s="163">
        <v>34684.82</v>
      </c>
      <c r="E15" s="162">
        <v>48756.160000000003</v>
      </c>
      <c r="F15" s="168">
        <f>(D15-E15)/E15</f>
        <v>-0.28860640378569608</v>
      </c>
      <c r="G15" s="163">
        <v>5504</v>
      </c>
      <c r="H15" s="162">
        <v>181</v>
      </c>
      <c r="I15" s="162">
        <f t="shared" si="0"/>
        <v>30.408839779005525</v>
      </c>
      <c r="J15" s="162">
        <v>9</v>
      </c>
      <c r="K15" s="162">
        <v>4</v>
      </c>
      <c r="L15" s="163">
        <v>341246.68</v>
      </c>
      <c r="M15" s="163">
        <v>50364</v>
      </c>
      <c r="N15" s="160">
        <v>44456</v>
      </c>
      <c r="O15" s="158" t="s">
        <v>34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76">
        <v>3</v>
      </c>
      <c r="C16" s="164" t="s">
        <v>288</v>
      </c>
      <c r="D16" s="163">
        <v>18924.27</v>
      </c>
      <c r="E16" s="162">
        <v>28807.98</v>
      </c>
      <c r="F16" s="168">
        <f>(D16-E16)/E16</f>
        <v>-0.34308931067016846</v>
      </c>
      <c r="G16" s="163">
        <v>3701</v>
      </c>
      <c r="H16" s="162">
        <v>166</v>
      </c>
      <c r="I16" s="162">
        <f t="shared" si="0"/>
        <v>22.295180722891565</v>
      </c>
      <c r="J16" s="162">
        <v>11</v>
      </c>
      <c r="K16" s="162">
        <v>4</v>
      </c>
      <c r="L16" s="163">
        <v>163428</v>
      </c>
      <c r="M16" s="163">
        <v>33377</v>
      </c>
      <c r="N16" s="160">
        <v>44456</v>
      </c>
      <c r="O16" s="154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 t="s">
        <v>40</v>
      </c>
      <c r="C17" s="164" t="s">
        <v>319</v>
      </c>
      <c r="D17" s="163">
        <v>14632.62</v>
      </c>
      <c r="E17" s="162" t="s">
        <v>30</v>
      </c>
      <c r="F17" s="162" t="s">
        <v>30</v>
      </c>
      <c r="G17" s="163">
        <v>2061</v>
      </c>
      <c r="H17" s="162">
        <v>19</v>
      </c>
      <c r="I17" s="162">
        <f t="shared" si="0"/>
        <v>108.47368421052632</v>
      </c>
      <c r="J17" s="162">
        <v>9</v>
      </c>
      <c r="K17" s="162">
        <v>0</v>
      </c>
      <c r="L17" s="163">
        <v>14632.62</v>
      </c>
      <c r="M17" s="163">
        <v>2061</v>
      </c>
      <c r="N17" s="160" t="s">
        <v>190</v>
      </c>
      <c r="O17" s="158" t="s">
        <v>73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6</v>
      </c>
      <c r="C18" s="164" t="s">
        <v>286</v>
      </c>
      <c r="D18" s="163">
        <v>10551.79</v>
      </c>
      <c r="E18" s="162">
        <v>6975.21</v>
      </c>
      <c r="F18" s="168">
        <f>(D18-E18)/E18</f>
        <v>0.51275588835318231</v>
      </c>
      <c r="G18" s="163">
        <v>1843</v>
      </c>
      <c r="H18" s="162">
        <v>85</v>
      </c>
      <c r="I18" s="162">
        <f t="shared" si="0"/>
        <v>21.682352941176472</v>
      </c>
      <c r="J18" s="162">
        <v>8</v>
      </c>
      <c r="K18" s="162">
        <v>4</v>
      </c>
      <c r="L18" s="163">
        <v>65990.25</v>
      </c>
      <c r="M18" s="163">
        <v>11505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4"/>
      <c r="Z18" s="173"/>
    </row>
    <row r="19" spans="1:26" ht="25.35" customHeight="1">
      <c r="A19" s="157">
        <v>7</v>
      </c>
      <c r="B19" s="176">
        <v>4</v>
      </c>
      <c r="C19" s="164" t="s">
        <v>300</v>
      </c>
      <c r="D19" s="163">
        <v>8842.94</v>
      </c>
      <c r="E19" s="162">
        <v>16994.95</v>
      </c>
      <c r="F19" s="168">
        <f>(D19-E19)/E19</f>
        <v>-0.4796724909458398</v>
      </c>
      <c r="G19" s="163">
        <v>1878</v>
      </c>
      <c r="H19" s="162">
        <v>121</v>
      </c>
      <c r="I19" s="162">
        <f t="shared" si="0"/>
        <v>15.520661157024794</v>
      </c>
      <c r="J19" s="162">
        <v>15</v>
      </c>
      <c r="K19" s="162">
        <v>2</v>
      </c>
      <c r="L19" s="163">
        <v>27295.01</v>
      </c>
      <c r="M19" s="163">
        <v>5802</v>
      </c>
      <c r="N19" s="160">
        <v>44470</v>
      </c>
      <c r="O19" s="158" t="s">
        <v>27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39"/>
      <c r="Z19" s="173"/>
    </row>
    <row r="20" spans="1:26" ht="25.35" customHeight="1">
      <c r="A20" s="157">
        <v>8</v>
      </c>
      <c r="B20" s="176" t="s">
        <v>67</v>
      </c>
      <c r="C20" s="164" t="s">
        <v>313</v>
      </c>
      <c r="D20" s="163">
        <v>8366.5299999999988</v>
      </c>
      <c r="E20" s="162" t="s">
        <v>30</v>
      </c>
      <c r="F20" s="162" t="s">
        <v>30</v>
      </c>
      <c r="G20" s="163">
        <v>1515</v>
      </c>
      <c r="H20" s="162">
        <v>149</v>
      </c>
      <c r="I20" s="162">
        <f t="shared" si="0"/>
        <v>10.167785234899329</v>
      </c>
      <c r="J20" s="162">
        <v>17</v>
      </c>
      <c r="K20" s="162">
        <v>1</v>
      </c>
      <c r="L20" s="163">
        <v>8366.5299999999988</v>
      </c>
      <c r="M20" s="163">
        <v>1515</v>
      </c>
      <c r="N20" s="160">
        <v>44477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39"/>
      <c r="Z20" s="173"/>
    </row>
    <row r="21" spans="1:26" ht="25.35" customHeight="1">
      <c r="A21" s="157">
        <v>9</v>
      </c>
      <c r="B21" s="176" t="s">
        <v>67</v>
      </c>
      <c r="C21" s="164" t="s">
        <v>314</v>
      </c>
      <c r="D21" s="163">
        <v>6366.81</v>
      </c>
      <c r="E21" s="162" t="s">
        <v>30</v>
      </c>
      <c r="F21" s="162" t="s">
        <v>30</v>
      </c>
      <c r="G21" s="163">
        <v>1020</v>
      </c>
      <c r="H21" s="162">
        <v>124</v>
      </c>
      <c r="I21" s="162">
        <f t="shared" si="0"/>
        <v>8.2258064516129039</v>
      </c>
      <c r="J21" s="162">
        <v>13</v>
      </c>
      <c r="K21" s="162">
        <v>1</v>
      </c>
      <c r="L21" s="163">
        <v>6366.81</v>
      </c>
      <c r="M21" s="163">
        <v>1020</v>
      </c>
      <c r="N21" s="160">
        <v>44477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5</v>
      </c>
      <c r="C22" s="164" t="s">
        <v>276</v>
      </c>
      <c r="D22" s="163">
        <v>4450</v>
      </c>
      <c r="E22" s="162">
        <v>7280</v>
      </c>
      <c r="F22" s="168">
        <f>(D22-E22)/E22</f>
        <v>-0.38873626373626374</v>
      </c>
      <c r="G22" s="163">
        <v>678</v>
      </c>
      <c r="H22" s="162" t="s">
        <v>30</v>
      </c>
      <c r="I22" s="162" t="s">
        <v>30</v>
      </c>
      <c r="J22" s="162">
        <v>8</v>
      </c>
      <c r="K22" s="162">
        <v>5</v>
      </c>
      <c r="L22" s="163">
        <v>88406</v>
      </c>
      <c r="M22" s="163">
        <v>14141</v>
      </c>
      <c r="N22" s="160">
        <v>44449</v>
      </c>
      <c r="O22" s="158" t="s">
        <v>31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39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251654.2</v>
      </c>
      <c r="E23" s="145">
        <f t="shared" ref="E23:G23" si="1">SUM(E13:E22)</f>
        <v>242535.12000000002</v>
      </c>
      <c r="F23" s="171">
        <f>(D23-E23)/E23</f>
        <v>3.7599008341554767E-2</v>
      </c>
      <c r="G23" s="145">
        <f t="shared" si="1"/>
        <v>42605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8</v>
      </c>
      <c r="C25" s="164" t="s">
        <v>245</v>
      </c>
      <c r="D25" s="163">
        <v>3556.96</v>
      </c>
      <c r="E25" s="162">
        <v>5183.4799999999996</v>
      </c>
      <c r="F25" s="168">
        <f t="shared" ref="F25:F35" si="2">(D25-E25)/E25</f>
        <v>-0.31378919181708037</v>
      </c>
      <c r="G25" s="163">
        <v>737</v>
      </c>
      <c r="H25" s="162">
        <v>62</v>
      </c>
      <c r="I25" s="162">
        <f t="shared" ref="I25:I32" si="3">G25/H25</f>
        <v>11.887096774193548</v>
      </c>
      <c r="J25" s="162">
        <v>8</v>
      </c>
      <c r="K25" s="162">
        <v>8</v>
      </c>
      <c r="L25" s="163">
        <v>164082</v>
      </c>
      <c r="M25" s="163">
        <v>35440</v>
      </c>
      <c r="N25" s="160">
        <v>44428</v>
      </c>
      <c r="O25" s="158" t="s">
        <v>113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39"/>
      <c r="Z25" s="173"/>
    </row>
    <row r="26" spans="1:26" ht="25.35" customHeight="1">
      <c r="A26" s="157">
        <v>12</v>
      </c>
      <c r="B26" s="176">
        <v>7</v>
      </c>
      <c r="C26" s="164" t="s">
        <v>299</v>
      </c>
      <c r="D26" s="163">
        <v>2014.8500000000001</v>
      </c>
      <c r="E26" s="162">
        <v>5582.4500000000007</v>
      </c>
      <c r="F26" s="168">
        <f t="shared" si="2"/>
        <v>-0.63907424159643167</v>
      </c>
      <c r="G26" s="163">
        <v>320</v>
      </c>
      <c r="H26" s="162">
        <v>26</v>
      </c>
      <c r="I26" s="162">
        <f t="shared" si="3"/>
        <v>12.307692307692308</v>
      </c>
      <c r="J26" s="162">
        <v>8</v>
      </c>
      <c r="K26" s="162">
        <v>3</v>
      </c>
      <c r="L26" s="163">
        <v>20458.690000000002</v>
      </c>
      <c r="M26" s="163">
        <v>3266</v>
      </c>
      <c r="N26" s="160">
        <v>44463</v>
      </c>
      <c r="O26" s="158" t="s">
        <v>43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39"/>
      <c r="Z26" s="173"/>
    </row>
    <row r="27" spans="1:26" ht="25.35" customHeight="1">
      <c r="A27" s="157">
        <v>13</v>
      </c>
      <c r="B27" s="176">
        <v>9</v>
      </c>
      <c r="C27" s="164" t="s">
        <v>273</v>
      </c>
      <c r="D27" s="163">
        <v>1277.4000000000001</v>
      </c>
      <c r="E27" s="162">
        <v>4338.0600000000004</v>
      </c>
      <c r="F27" s="168">
        <f t="shared" si="2"/>
        <v>-0.70553657625758981</v>
      </c>
      <c r="G27" s="163">
        <v>205</v>
      </c>
      <c r="H27" s="162">
        <v>12</v>
      </c>
      <c r="I27" s="162">
        <f t="shared" si="3"/>
        <v>17.083333333333332</v>
      </c>
      <c r="J27" s="162">
        <v>3</v>
      </c>
      <c r="K27" s="162">
        <v>6</v>
      </c>
      <c r="L27" s="163">
        <v>86350</v>
      </c>
      <c r="M27" s="163">
        <v>13523</v>
      </c>
      <c r="N27" s="160">
        <v>44442</v>
      </c>
      <c r="O27" s="158" t="s">
        <v>32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4"/>
      <c r="Z27" s="173"/>
    </row>
    <row r="28" spans="1:26" ht="25.35" customHeight="1">
      <c r="A28" s="157">
        <v>14</v>
      </c>
      <c r="B28" s="124">
        <v>12</v>
      </c>
      <c r="C28" s="164" t="s">
        <v>263</v>
      </c>
      <c r="D28" s="163">
        <v>1243.0899999999999</v>
      </c>
      <c r="E28" s="162">
        <v>1508.15</v>
      </c>
      <c r="F28" s="168">
        <f t="shared" si="2"/>
        <v>-0.17575174883134978</v>
      </c>
      <c r="G28" s="163">
        <v>186</v>
      </c>
      <c r="H28" s="162">
        <v>4</v>
      </c>
      <c r="I28" s="162">
        <f t="shared" si="3"/>
        <v>46.5</v>
      </c>
      <c r="J28" s="162">
        <v>1</v>
      </c>
      <c r="K28" s="162">
        <v>6</v>
      </c>
      <c r="L28" s="163">
        <v>40734.22</v>
      </c>
      <c r="M28" s="163">
        <v>6342</v>
      </c>
      <c r="N28" s="160">
        <v>44442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76">
        <v>11</v>
      </c>
      <c r="C29" s="164" t="s">
        <v>207</v>
      </c>
      <c r="D29" s="163">
        <v>1001.38</v>
      </c>
      <c r="E29" s="162">
        <v>2036.4</v>
      </c>
      <c r="F29" s="168">
        <f t="shared" si="2"/>
        <v>-0.50825967393439397</v>
      </c>
      <c r="G29" s="163">
        <v>200</v>
      </c>
      <c r="H29" s="162">
        <v>17</v>
      </c>
      <c r="I29" s="162">
        <f t="shared" si="3"/>
        <v>11.764705882352942</v>
      </c>
      <c r="J29" s="162">
        <v>4</v>
      </c>
      <c r="K29" s="162">
        <v>12</v>
      </c>
      <c r="L29" s="163">
        <v>226890</v>
      </c>
      <c r="M29" s="163">
        <v>48937</v>
      </c>
      <c r="N29" s="160">
        <v>44400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4"/>
      <c r="Y29" s="139"/>
      <c r="Z29" s="173"/>
    </row>
    <row r="30" spans="1:26" ht="25.35" customHeight="1">
      <c r="A30" s="157">
        <v>16</v>
      </c>
      <c r="B30" s="177">
        <v>10</v>
      </c>
      <c r="C30" s="164" t="s">
        <v>236</v>
      </c>
      <c r="D30" s="163">
        <v>958.27</v>
      </c>
      <c r="E30" s="162">
        <v>3393.71</v>
      </c>
      <c r="F30" s="168">
        <f t="shared" si="2"/>
        <v>-0.71763350433596274</v>
      </c>
      <c r="G30" s="163">
        <v>167</v>
      </c>
      <c r="H30" s="162">
        <v>14</v>
      </c>
      <c r="I30" s="162">
        <f t="shared" si="3"/>
        <v>11.928571428571429</v>
      </c>
      <c r="J30" s="162">
        <v>2</v>
      </c>
      <c r="K30" s="162">
        <v>9</v>
      </c>
      <c r="L30" s="163">
        <v>157491</v>
      </c>
      <c r="M30" s="163">
        <v>25526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76">
        <v>13</v>
      </c>
      <c r="C31" s="164" t="s">
        <v>213</v>
      </c>
      <c r="D31" s="163">
        <v>668.69999999999993</v>
      </c>
      <c r="E31" s="162">
        <v>1129.2</v>
      </c>
      <c r="F31" s="168">
        <f t="shared" si="2"/>
        <v>-0.40781083953241243</v>
      </c>
      <c r="G31" s="163">
        <v>77</v>
      </c>
      <c r="H31" s="162">
        <v>6</v>
      </c>
      <c r="I31" s="162">
        <f t="shared" si="3"/>
        <v>12.833333333333334</v>
      </c>
      <c r="J31" s="162">
        <v>1</v>
      </c>
      <c r="K31" s="162">
        <v>11</v>
      </c>
      <c r="L31" s="163">
        <v>180469.74</v>
      </c>
      <c r="M31" s="163">
        <v>28588</v>
      </c>
      <c r="N31" s="160">
        <v>44407</v>
      </c>
      <c r="O31" s="158" t="s">
        <v>212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6" ht="25.35" customHeight="1">
      <c r="A32" s="157">
        <v>18</v>
      </c>
      <c r="B32" s="176">
        <v>15</v>
      </c>
      <c r="C32" s="164" t="s">
        <v>192</v>
      </c>
      <c r="D32" s="163">
        <v>461</v>
      </c>
      <c r="E32" s="162">
        <v>803.59</v>
      </c>
      <c r="F32" s="168">
        <f t="shared" si="2"/>
        <v>-0.42632436939235185</v>
      </c>
      <c r="G32" s="163">
        <v>69</v>
      </c>
      <c r="H32" s="162">
        <v>3</v>
      </c>
      <c r="I32" s="162">
        <f t="shared" si="3"/>
        <v>23</v>
      </c>
      <c r="J32" s="162">
        <v>1</v>
      </c>
      <c r="K32" s="162">
        <v>13</v>
      </c>
      <c r="L32" s="163">
        <v>90615.95</v>
      </c>
      <c r="M32" s="163">
        <v>14520</v>
      </c>
      <c r="N32" s="160">
        <v>44393</v>
      </c>
      <c r="O32" s="158" t="s">
        <v>73</v>
      </c>
      <c r="P32" s="140"/>
      <c r="Q32" s="172"/>
      <c r="R32" s="172"/>
      <c r="S32" s="172"/>
      <c r="T32" s="172"/>
      <c r="U32" s="173"/>
      <c r="V32" s="173"/>
      <c r="W32" s="173"/>
      <c r="X32" s="174"/>
      <c r="Y32" s="139"/>
      <c r="Z32" s="174"/>
    </row>
    <row r="33" spans="1:26" ht="25.35" customHeight="1">
      <c r="A33" s="157">
        <v>19</v>
      </c>
      <c r="B33" s="176">
        <v>17</v>
      </c>
      <c r="C33" s="166" t="s">
        <v>98</v>
      </c>
      <c r="D33" s="163">
        <v>427</v>
      </c>
      <c r="E33" s="163">
        <v>501</v>
      </c>
      <c r="F33" s="168">
        <f t="shared" si="2"/>
        <v>-0.14770459081836326</v>
      </c>
      <c r="G33" s="163">
        <v>71</v>
      </c>
      <c r="H33" s="162" t="s">
        <v>30</v>
      </c>
      <c r="I33" s="162" t="s">
        <v>30</v>
      </c>
      <c r="J33" s="162">
        <v>1</v>
      </c>
      <c r="K33" s="162">
        <v>22</v>
      </c>
      <c r="L33" s="163">
        <v>14028.59</v>
      </c>
      <c r="M33" s="163">
        <v>2517</v>
      </c>
      <c r="N33" s="160">
        <v>44330</v>
      </c>
      <c r="O33" s="158" t="s">
        <v>99</v>
      </c>
      <c r="P33" s="140"/>
      <c r="Q33" s="172"/>
      <c r="R33" s="172"/>
      <c r="T33" s="172"/>
      <c r="U33" s="172"/>
      <c r="V33" s="173"/>
      <c r="W33" s="139"/>
      <c r="X33" s="174"/>
      <c r="Y33" s="173"/>
      <c r="Z33" s="174"/>
    </row>
    <row r="34" spans="1:26" ht="24.6" customHeight="1">
      <c r="A34" s="157">
        <v>20</v>
      </c>
      <c r="B34" s="177">
        <v>16</v>
      </c>
      <c r="C34" s="164" t="s">
        <v>264</v>
      </c>
      <c r="D34" s="163">
        <v>286.89999999999998</v>
      </c>
      <c r="E34" s="162">
        <v>706.37</v>
      </c>
      <c r="F34" s="168">
        <f t="shared" si="2"/>
        <v>-0.59383892294406615</v>
      </c>
      <c r="G34" s="163">
        <v>66</v>
      </c>
      <c r="H34" s="162">
        <v>8</v>
      </c>
      <c r="I34" s="162">
        <f>G34/H34</f>
        <v>8.25</v>
      </c>
      <c r="J34" s="162">
        <v>2</v>
      </c>
      <c r="K34" s="162">
        <v>6</v>
      </c>
      <c r="L34" s="163">
        <v>23857.96</v>
      </c>
      <c r="M34" s="163">
        <v>5270</v>
      </c>
      <c r="N34" s="160">
        <v>44442</v>
      </c>
      <c r="O34" s="158" t="s">
        <v>265</v>
      </c>
      <c r="P34" s="140"/>
      <c r="R34" s="161"/>
      <c r="T34" s="140"/>
      <c r="U34" s="139"/>
      <c r="V34" s="139"/>
      <c r="W34" s="139"/>
      <c r="X34" s="140"/>
      <c r="Y34" s="139"/>
      <c r="Z34" s="139"/>
    </row>
    <row r="35" spans="1:26" ht="25.15" customHeight="1">
      <c r="A35" s="144"/>
      <c r="B35" s="144"/>
      <c r="C35" s="159" t="s">
        <v>85</v>
      </c>
      <c r="D35" s="145">
        <f>SUM(D23:D34)</f>
        <v>263549.75</v>
      </c>
      <c r="E35" s="145">
        <f t="shared" ref="E35:G35" si="4">SUM(E23:E34)</f>
        <v>267717.53000000009</v>
      </c>
      <c r="F35" s="171">
        <f t="shared" si="2"/>
        <v>-1.5567826283172733E-2</v>
      </c>
      <c r="G35" s="145">
        <f t="shared" si="4"/>
        <v>44703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4.6" customHeight="1">
      <c r="A37" s="157">
        <v>21</v>
      </c>
      <c r="B37" s="177">
        <v>23</v>
      </c>
      <c r="C37" s="164" t="s">
        <v>244</v>
      </c>
      <c r="D37" s="163">
        <v>167</v>
      </c>
      <c r="E37" s="163">
        <v>214</v>
      </c>
      <c r="F37" s="168">
        <f>(D37-E37)/E37</f>
        <v>-0.21962616822429906</v>
      </c>
      <c r="G37" s="163">
        <v>27</v>
      </c>
      <c r="H37" s="162">
        <v>3</v>
      </c>
      <c r="I37" s="162">
        <f>G37/H37</f>
        <v>9</v>
      </c>
      <c r="J37" s="167">
        <v>1</v>
      </c>
      <c r="K37" s="162">
        <v>8</v>
      </c>
      <c r="L37" s="163">
        <v>11220.86</v>
      </c>
      <c r="M37" s="163">
        <v>2378</v>
      </c>
      <c r="N37" s="160">
        <v>44421</v>
      </c>
      <c r="O37" s="158" t="s">
        <v>43</v>
      </c>
      <c r="P37" s="140"/>
      <c r="R37" s="161"/>
      <c r="T37" s="140"/>
      <c r="U37" s="139"/>
      <c r="V37" s="139"/>
      <c r="W37" s="139"/>
      <c r="X37" s="140"/>
      <c r="Y37" s="139"/>
      <c r="Z37" s="139"/>
    </row>
    <row r="38" spans="1:26" ht="24.6" customHeight="1">
      <c r="A38" s="157">
        <v>22</v>
      </c>
      <c r="B38" s="162" t="s">
        <v>30</v>
      </c>
      <c r="C38" s="170" t="s">
        <v>75</v>
      </c>
      <c r="D38" s="163">
        <v>140</v>
      </c>
      <c r="E38" s="162" t="s">
        <v>30</v>
      </c>
      <c r="F38" s="162" t="s">
        <v>30</v>
      </c>
      <c r="G38" s="163">
        <v>28</v>
      </c>
      <c r="H38" s="162">
        <v>2</v>
      </c>
      <c r="I38" s="162">
        <f>G38/H38</f>
        <v>14</v>
      </c>
      <c r="J38" s="167">
        <v>1</v>
      </c>
      <c r="K38" s="162" t="s">
        <v>30</v>
      </c>
      <c r="L38" s="163">
        <v>24184</v>
      </c>
      <c r="M38" s="163">
        <v>4280</v>
      </c>
      <c r="N38" s="160">
        <v>44323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4.6" customHeight="1">
      <c r="A39" s="157">
        <v>23</v>
      </c>
      <c r="B39" s="177">
        <v>18</v>
      </c>
      <c r="C39" s="164" t="s">
        <v>485</v>
      </c>
      <c r="D39" s="163">
        <v>118.4</v>
      </c>
      <c r="E39" s="162">
        <v>379.47</v>
      </c>
      <c r="F39" s="168">
        <f>(D39-E39)/E39</f>
        <v>-0.68798587503623487</v>
      </c>
      <c r="G39" s="163">
        <v>32</v>
      </c>
      <c r="H39" s="162" t="s">
        <v>30</v>
      </c>
      <c r="I39" s="162" t="s">
        <v>30</v>
      </c>
      <c r="J39" s="162">
        <v>2</v>
      </c>
      <c r="K39" s="162">
        <v>3</v>
      </c>
      <c r="L39" s="163">
        <v>2043.66</v>
      </c>
      <c r="M39" s="163">
        <v>446</v>
      </c>
      <c r="N39" s="160">
        <v>44463</v>
      </c>
      <c r="O39" s="158" t="s">
        <v>301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76">
        <v>22</v>
      </c>
      <c r="C40" s="164" t="s">
        <v>242</v>
      </c>
      <c r="D40" s="163">
        <v>112.5</v>
      </c>
      <c r="E40" s="162">
        <v>215.5</v>
      </c>
      <c r="F40" s="168">
        <f>(D40-E40)/E40</f>
        <v>-0.47795823665893272</v>
      </c>
      <c r="G40" s="163">
        <v>19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42678.430000000008</v>
      </c>
      <c r="M40" s="163">
        <v>7750</v>
      </c>
      <c r="N40" s="160">
        <v>44421</v>
      </c>
      <c r="O40" s="158" t="s">
        <v>243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57">
        <v>25</v>
      </c>
      <c r="B41" s="177">
        <v>14</v>
      </c>
      <c r="C41" s="164" t="s">
        <v>259</v>
      </c>
      <c r="D41" s="163">
        <v>64</v>
      </c>
      <c r="E41" s="162">
        <v>956</v>
      </c>
      <c r="F41" s="168">
        <f>(D41-E41)/E41</f>
        <v>-0.93305439330543938</v>
      </c>
      <c r="G41" s="163">
        <v>13</v>
      </c>
      <c r="H41" s="162">
        <v>1</v>
      </c>
      <c r="I41" s="162">
        <f>G41/H41</f>
        <v>13</v>
      </c>
      <c r="J41" s="162">
        <v>1</v>
      </c>
      <c r="K41" s="162">
        <v>7</v>
      </c>
      <c r="L41" s="163">
        <v>13650.39</v>
      </c>
      <c r="M41" s="163">
        <v>2554</v>
      </c>
      <c r="N41" s="160">
        <v>44435</v>
      </c>
      <c r="O41" s="154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44"/>
      <c r="B42" s="144"/>
      <c r="C42" s="159" t="s">
        <v>320</v>
      </c>
      <c r="D42" s="145">
        <f>SUM(D35:D41)</f>
        <v>264151.65000000002</v>
      </c>
      <c r="E42" s="145">
        <f t="shared" ref="E42:G42" si="5">SUM(E35:E41)</f>
        <v>269482.50000000006</v>
      </c>
      <c r="F42" s="171">
        <f>(D42-E42)/E42</f>
        <v>-1.978180401324774E-2</v>
      </c>
      <c r="G42" s="145">
        <f t="shared" si="5"/>
        <v>44822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311</v>
      </c>
      <c r="F1" s="2"/>
      <c r="G1" s="2"/>
      <c r="H1" s="2"/>
      <c r="I1" s="2"/>
    </row>
    <row r="2" spans="1:27" ht="19.5" customHeight="1">
      <c r="E2" s="2" t="s">
        <v>312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7">
      <c r="A6" s="393"/>
      <c r="B6" s="393"/>
      <c r="C6" s="390"/>
      <c r="D6" s="138" t="s">
        <v>310</v>
      </c>
      <c r="E6" s="138" t="s">
        <v>295</v>
      </c>
      <c r="F6" s="390"/>
      <c r="G6" s="138" t="s">
        <v>310</v>
      </c>
      <c r="H6" s="390"/>
      <c r="I6" s="390"/>
      <c r="J6" s="390"/>
      <c r="K6" s="390"/>
      <c r="L6" s="390"/>
      <c r="M6" s="390"/>
      <c r="N6" s="390"/>
      <c r="O6" s="390"/>
    </row>
    <row r="7" spans="1:27">
      <c r="A7" s="393"/>
      <c r="B7" s="393"/>
      <c r="C7" s="390"/>
      <c r="D7" s="138" t="s">
        <v>1</v>
      </c>
      <c r="E7" s="138" t="s">
        <v>1</v>
      </c>
      <c r="F7" s="390"/>
      <c r="G7" s="138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7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7" ht="15" customHeight="1">
      <c r="A9" s="392"/>
      <c r="B9" s="392"/>
      <c r="C9" s="389" t="s">
        <v>13</v>
      </c>
      <c r="D9" s="211"/>
      <c r="E9" s="211"/>
      <c r="F9" s="389" t="s">
        <v>15</v>
      </c>
      <c r="G9" s="211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7">
      <c r="A10" s="393"/>
      <c r="B10" s="393"/>
      <c r="C10" s="390"/>
      <c r="D10" s="212" t="s">
        <v>309</v>
      </c>
      <c r="E10" s="212" t="s">
        <v>296</v>
      </c>
      <c r="F10" s="390"/>
      <c r="G10" s="212" t="s">
        <v>309</v>
      </c>
      <c r="H10" s="138" t="s">
        <v>17</v>
      </c>
      <c r="I10" s="39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0"/>
      <c r="R10" s="8"/>
    </row>
    <row r="11" spans="1:27">
      <c r="A11" s="393"/>
      <c r="B11" s="393"/>
      <c r="C11" s="390"/>
      <c r="D11" s="212" t="s">
        <v>14</v>
      </c>
      <c r="E11" s="138" t="s">
        <v>14</v>
      </c>
      <c r="F11" s="390"/>
      <c r="G11" s="212" t="s">
        <v>16</v>
      </c>
      <c r="H11" s="6"/>
      <c r="I11" s="390"/>
      <c r="J11" s="6"/>
      <c r="K11" s="6"/>
      <c r="L11" s="12" t="s">
        <v>2</v>
      </c>
      <c r="M11" s="138" t="s">
        <v>17</v>
      </c>
      <c r="N11" s="6"/>
      <c r="O11" s="390"/>
      <c r="R11" s="140"/>
      <c r="T11" s="140"/>
      <c r="U11" s="139"/>
    </row>
    <row r="12" spans="1:27" ht="15.6" customHeight="1" thickBot="1">
      <c r="A12" s="393"/>
      <c r="B12" s="394"/>
      <c r="C12" s="391"/>
      <c r="D12" s="213"/>
      <c r="E12" s="5" t="s">
        <v>2</v>
      </c>
      <c r="F12" s="391"/>
      <c r="G12" s="213" t="s">
        <v>17</v>
      </c>
      <c r="H12" s="32"/>
      <c r="I12" s="391"/>
      <c r="J12" s="32"/>
      <c r="K12" s="32"/>
      <c r="L12" s="32"/>
      <c r="M12" s="32"/>
      <c r="N12" s="32"/>
      <c r="O12" s="391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306</v>
      </c>
      <c r="D13" s="163">
        <v>133720.82</v>
      </c>
      <c r="E13" s="162" t="s">
        <v>30</v>
      </c>
      <c r="F13" s="168" t="s">
        <v>30</v>
      </c>
      <c r="G13" s="163">
        <v>19217</v>
      </c>
      <c r="H13" s="162">
        <v>422</v>
      </c>
      <c r="I13" s="162">
        <f>G13/H13</f>
        <v>45.537914691943129</v>
      </c>
      <c r="J13" s="162">
        <v>18</v>
      </c>
      <c r="K13" s="162">
        <v>1</v>
      </c>
      <c r="L13" s="163">
        <v>150507</v>
      </c>
      <c r="M13" s="163">
        <v>21966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>
        <v>1</v>
      </c>
      <c r="C14" s="164" t="s">
        <v>285</v>
      </c>
      <c r="D14" s="163">
        <v>48756.160000000003</v>
      </c>
      <c r="E14" s="162">
        <v>98831.35</v>
      </c>
      <c r="F14" s="168">
        <f>(D14-E14)/E14</f>
        <v>-0.50667313559917981</v>
      </c>
      <c r="G14" s="163">
        <v>7750</v>
      </c>
      <c r="H14" s="162">
        <v>216</v>
      </c>
      <c r="I14" s="162">
        <f>G14/H14</f>
        <v>35.879629629629626</v>
      </c>
      <c r="J14" s="162">
        <v>11</v>
      </c>
      <c r="K14" s="162">
        <v>3</v>
      </c>
      <c r="L14" s="163">
        <v>306561.86</v>
      </c>
      <c r="M14" s="163">
        <v>44860</v>
      </c>
      <c r="N14" s="160">
        <v>44456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76">
        <v>2</v>
      </c>
      <c r="C15" s="164" t="s">
        <v>288</v>
      </c>
      <c r="D15" s="163">
        <v>28807.98</v>
      </c>
      <c r="E15" s="162">
        <v>47473.760000000002</v>
      </c>
      <c r="F15" s="168">
        <f>(D15-E15)/E15</f>
        <v>-0.39318099093056885</v>
      </c>
      <c r="G15" s="163">
        <v>5812</v>
      </c>
      <c r="H15" s="162">
        <v>233</v>
      </c>
      <c r="I15" s="162">
        <f>G15/H15</f>
        <v>24.944206008583691</v>
      </c>
      <c r="J15" s="162">
        <v>17</v>
      </c>
      <c r="K15" s="162">
        <v>3</v>
      </c>
      <c r="L15" s="163">
        <v>144504</v>
      </c>
      <c r="M15" s="163">
        <v>29676</v>
      </c>
      <c r="N15" s="160">
        <v>44456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7" ht="25.35" customHeight="1">
      <c r="A16" s="157">
        <v>4</v>
      </c>
      <c r="B16" s="157" t="s">
        <v>67</v>
      </c>
      <c r="C16" s="164" t="s">
        <v>300</v>
      </c>
      <c r="D16" s="163">
        <v>16994.95</v>
      </c>
      <c r="E16" s="162" t="s">
        <v>30</v>
      </c>
      <c r="F16" s="168" t="s">
        <v>30</v>
      </c>
      <c r="G16" s="163">
        <v>3622</v>
      </c>
      <c r="H16" s="162">
        <v>227</v>
      </c>
      <c r="I16" s="162">
        <f>G16/H16</f>
        <v>15.955947136563877</v>
      </c>
      <c r="J16" s="162">
        <v>17</v>
      </c>
      <c r="K16" s="162">
        <v>1</v>
      </c>
      <c r="L16" s="163">
        <v>18452.07</v>
      </c>
      <c r="M16" s="163">
        <v>3924</v>
      </c>
      <c r="N16" s="160">
        <v>44470</v>
      </c>
      <c r="O16" s="158" t="s">
        <v>27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>
        <v>6</v>
      </c>
      <c r="C17" s="164" t="s">
        <v>276</v>
      </c>
      <c r="D17" s="163">
        <v>7280</v>
      </c>
      <c r="E17" s="162">
        <v>11720</v>
      </c>
      <c r="F17" s="168">
        <f t="shared" ref="F17:F23" si="0">(D17-E17)/E17</f>
        <v>-0.37883959044368598</v>
      </c>
      <c r="G17" s="163">
        <v>1113</v>
      </c>
      <c r="H17" s="162" t="s">
        <v>30</v>
      </c>
      <c r="I17" s="162" t="s">
        <v>30</v>
      </c>
      <c r="J17" s="162">
        <v>10</v>
      </c>
      <c r="K17" s="162">
        <v>4</v>
      </c>
      <c r="L17" s="163" t="s">
        <v>307</v>
      </c>
      <c r="M17" s="163">
        <v>13463</v>
      </c>
      <c r="N17" s="160">
        <v>44449</v>
      </c>
      <c r="O17" s="158" t="s">
        <v>31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4</v>
      </c>
      <c r="C18" s="164" t="s">
        <v>286</v>
      </c>
      <c r="D18" s="163">
        <v>6975.21</v>
      </c>
      <c r="E18" s="162">
        <v>15556.94</v>
      </c>
      <c r="F18" s="168">
        <f t="shared" si="0"/>
        <v>-0.55163354747141791</v>
      </c>
      <c r="G18" s="163">
        <v>2070</v>
      </c>
      <c r="H18" s="162">
        <v>91</v>
      </c>
      <c r="I18" s="162">
        <f>G18/H18</f>
        <v>22.747252747252748</v>
      </c>
      <c r="J18" s="162">
        <v>16</v>
      </c>
      <c r="K18" s="162">
        <v>3</v>
      </c>
      <c r="L18" s="163">
        <v>53646.239999999998</v>
      </c>
      <c r="M18" s="163">
        <v>9411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64" t="s">
        <v>299</v>
      </c>
      <c r="D19" s="163">
        <v>5582.4500000000007</v>
      </c>
      <c r="E19" s="162">
        <v>12858.89</v>
      </c>
      <c r="F19" s="168">
        <f t="shared" si="0"/>
        <v>-0.56586843810002252</v>
      </c>
      <c r="G19" s="163">
        <v>867</v>
      </c>
      <c r="H19" s="162">
        <v>80</v>
      </c>
      <c r="I19" s="162">
        <f>G19/H19</f>
        <v>10.8375</v>
      </c>
      <c r="J19" s="162">
        <v>14</v>
      </c>
      <c r="K19" s="162">
        <v>2</v>
      </c>
      <c r="L19" s="163">
        <v>18441.34</v>
      </c>
      <c r="M19" s="163">
        <v>2945</v>
      </c>
      <c r="N19" s="160">
        <v>44463</v>
      </c>
      <c r="O19" s="158" t="s">
        <v>43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76">
        <v>8</v>
      </c>
      <c r="C20" s="164" t="s">
        <v>245</v>
      </c>
      <c r="D20" s="163">
        <v>5183.4799999999996</v>
      </c>
      <c r="E20" s="162">
        <v>7952.69</v>
      </c>
      <c r="F20" s="168">
        <f t="shared" si="0"/>
        <v>-0.34821047972447061</v>
      </c>
      <c r="G20" s="163">
        <v>1055</v>
      </c>
      <c r="H20" s="162">
        <v>94</v>
      </c>
      <c r="I20" s="162">
        <f>G20/H20</f>
        <v>11.223404255319149</v>
      </c>
      <c r="J20" s="162">
        <v>8</v>
      </c>
      <c r="K20" s="162">
        <v>7</v>
      </c>
      <c r="L20" s="163">
        <v>160525</v>
      </c>
      <c r="M20" s="163">
        <v>34703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76">
        <v>9</v>
      </c>
      <c r="C21" s="164" t="s">
        <v>273</v>
      </c>
      <c r="D21" s="163">
        <v>4338.0600000000004</v>
      </c>
      <c r="E21" s="162">
        <v>6801.23</v>
      </c>
      <c r="F21" s="168">
        <f t="shared" si="0"/>
        <v>-0.36216537302811391</v>
      </c>
      <c r="G21" s="163">
        <v>700</v>
      </c>
      <c r="H21" s="162">
        <v>42</v>
      </c>
      <c r="I21" s="162">
        <f>G21/H21</f>
        <v>16.666666666666668</v>
      </c>
      <c r="J21" s="162">
        <v>7</v>
      </c>
      <c r="K21" s="162">
        <v>5</v>
      </c>
      <c r="L21" s="163">
        <v>85073</v>
      </c>
      <c r="M21" s="163">
        <v>13318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74"/>
      <c r="X21" s="139"/>
      <c r="Y21" s="174"/>
      <c r="Z21" s="173"/>
    </row>
    <row r="22" spans="1:26" ht="25.35" customHeight="1">
      <c r="A22" s="157">
        <v>10</v>
      </c>
      <c r="B22" s="176">
        <v>7</v>
      </c>
      <c r="C22" s="164" t="s">
        <v>236</v>
      </c>
      <c r="D22" s="163">
        <v>3393.71</v>
      </c>
      <c r="E22" s="162">
        <v>9288.15</v>
      </c>
      <c r="F22" s="168">
        <f t="shared" si="0"/>
        <v>-0.63461938060862499</v>
      </c>
      <c r="G22" s="163">
        <v>535</v>
      </c>
      <c r="H22" s="162">
        <v>35</v>
      </c>
      <c r="I22" s="162">
        <f>G22/H22</f>
        <v>15.285714285714286</v>
      </c>
      <c r="J22" s="162">
        <v>6</v>
      </c>
      <c r="K22" s="162">
        <v>8</v>
      </c>
      <c r="L22" s="163">
        <v>156532</v>
      </c>
      <c r="M22" s="163">
        <v>25359</v>
      </c>
      <c r="N22" s="160">
        <v>44421</v>
      </c>
      <c r="O22" s="158" t="s">
        <v>32</v>
      </c>
      <c r="P22" s="140"/>
      <c r="Q22" s="172"/>
      <c r="R22" s="172"/>
      <c r="S22" s="172"/>
      <c r="T22" s="172"/>
      <c r="U22" s="173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261032.82000000004</v>
      </c>
      <c r="E23" s="145">
        <f t="shared" ref="E23:G23" si="1">SUM(E13:E22)</f>
        <v>210483.01</v>
      </c>
      <c r="F23" s="171">
        <f t="shared" si="0"/>
        <v>0.24016099921794173</v>
      </c>
      <c r="G23" s="145">
        <f t="shared" si="1"/>
        <v>42741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12</v>
      </c>
      <c r="C25" s="164" t="s">
        <v>207</v>
      </c>
      <c r="D25" s="163">
        <v>2036.4</v>
      </c>
      <c r="E25" s="162">
        <v>2533.2800000000002</v>
      </c>
      <c r="F25" s="168">
        <f t="shared" ref="F25:F32" si="2">(D25-E25)/E25</f>
        <v>-0.19614097138887138</v>
      </c>
      <c r="G25" s="163">
        <v>392</v>
      </c>
      <c r="H25" s="162">
        <v>35</v>
      </c>
      <c r="I25" s="162">
        <f t="shared" ref="I25:I30" si="3">G25/H25</f>
        <v>11.2</v>
      </c>
      <c r="J25" s="162">
        <v>4</v>
      </c>
      <c r="K25" s="162">
        <v>11</v>
      </c>
      <c r="L25" s="163">
        <v>225889</v>
      </c>
      <c r="M25" s="163">
        <v>48737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90">
        <v>11</v>
      </c>
      <c r="C26" s="164" t="s">
        <v>263</v>
      </c>
      <c r="D26" s="163">
        <v>1508.15</v>
      </c>
      <c r="E26" s="162">
        <v>3256.68</v>
      </c>
      <c r="F26" s="168">
        <f t="shared" si="2"/>
        <v>-0.53690568308829845</v>
      </c>
      <c r="G26" s="163">
        <v>222</v>
      </c>
      <c r="H26" s="162">
        <v>10</v>
      </c>
      <c r="I26" s="162">
        <f t="shared" si="3"/>
        <v>22.2</v>
      </c>
      <c r="J26" s="162">
        <v>3</v>
      </c>
      <c r="K26" s="162">
        <v>5</v>
      </c>
      <c r="L26" s="163">
        <v>39491.129999999997</v>
      </c>
      <c r="M26" s="163">
        <v>6156</v>
      </c>
      <c r="N26" s="160">
        <v>44442</v>
      </c>
      <c r="O26" s="158" t="s">
        <v>34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76">
        <v>19</v>
      </c>
      <c r="C27" s="164" t="s">
        <v>213</v>
      </c>
      <c r="D27" s="163">
        <v>1129.2</v>
      </c>
      <c r="E27" s="162">
        <v>891.45</v>
      </c>
      <c r="F27" s="168">
        <f t="shared" si="2"/>
        <v>0.26670031970385327</v>
      </c>
      <c r="G27" s="163">
        <v>166</v>
      </c>
      <c r="H27" s="162">
        <v>6</v>
      </c>
      <c r="I27" s="162">
        <f t="shared" si="3"/>
        <v>27.666666666666668</v>
      </c>
      <c r="J27" s="162">
        <v>1</v>
      </c>
      <c r="K27" s="162">
        <v>10</v>
      </c>
      <c r="L27" s="163">
        <v>179801.04</v>
      </c>
      <c r="M27" s="163">
        <v>28511</v>
      </c>
      <c r="N27" s="160">
        <v>44407</v>
      </c>
      <c r="O27" s="158" t="s">
        <v>212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24</v>
      </c>
      <c r="C28" s="164" t="s">
        <v>259</v>
      </c>
      <c r="D28" s="163">
        <v>956</v>
      </c>
      <c r="E28" s="162">
        <v>176</v>
      </c>
      <c r="F28" s="168">
        <f t="shared" si="2"/>
        <v>4.4318181818181817</v>
      </c>
      <c r="G28" s="163">
        <v>158</v>
      </c>
      <c r="H28" s="162">
        <v>5</v>
      </c>
      <c r="I28" s="162">
        <f t="shared" si="3"/>
        <v>31.6</v>
      </c>
      <c r="J28" s="162">
        <v>3</v>
      </c>
      <c r="K28" s="162">
        <v>6</v>
      </c>
      <c r="L28" s="163">
        <v>13581.89</v>
      </c>
      <c r="M28" s="163">
        <v>2538</v>
      </c>
      <c r="N28" s="160">
        <v>44435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76">
        <v>14</v>
      </c>
      <c r="C29" s="164" t="s">
        <v>192</v>
      </c>
      <c r="D29" s="163">
        <v>803.59</v>
      </c>
      <c r="E29" s="162">
        <v>1541.7</v>
      </c>
      <c r="F29" s="168">
        <f t="shared" si="2"/>
        <v>-0.47876370240643445</v>
      </c>
      <c r="G29" s="163">
        <v>116</v>
      </c>
      <c r="H29" s="162">
        <v>5</v>
      </c>
      <c r="I29" s="162">
        <f t="shared" si="3"/>
        <v>23.2</v>
      </c>
      <c r="J29" s="162">
        <v>1</v>
      </c>
      <c r="K29" s="162">
        <v>12</v>
      </c>
      <c r="L29" s="163">
        <v>90154.95</v>
      </c>
      <c r="M29" s="163">
        <v>14451</v>
      </c>
      <c r="N29" s="160">
        <v>44393</v>
      </c>
      <c r="O29" s="158" t="s">
        <v>73</v>
      </c>
      <c r="P29" s="140"/>
      <c r="Q29" s="172"/>
      <c r="R29" s="172"/>
      <c r="T29" s="172"/>
      <c r="U29" s="172"/>
      <c r="V29" s="173"/>
      <c r="W29" s="139"/>
      <c r="X29" s="173"/>
      <c r="Y29" s="174"/>
      <c r="Z29" s="174"/>
    </row>
    <row r="30" spans="1:26" ht="24.6" customHeight="1">
      <c r="A30" s="157">
        <v>16</v>
      </c>
      <c r="B30" s="177">
        <v>18</v>
      </c>
      <c r="C30" s="164" t="s">
        <v>264</v>
      </c>
      <c r="D30" s="163">
        <v>706.37</v>
      </c>
      <c r="E30" s="162">
        <v>1052.3499999999999</v>
      </c>
      <c r="F30" s="168">
        <f t="shared" si="2"/>
        <v>-0.32876894569297282</v>
      </c>
      <c r="G30" s="163">
        <v>151</v>
      </c>
      <c r="H30" s="162">
        <v>14</v>
      </c>
      <c r="I30" s="162">
        <f t="shared" si="3"/>
        <v>10.785714285714286</v>
      </c>
      <c r="J30" s="162">
        <v>2</v>
      </c>
      <c r="K30" s="162">
        <v>5</v>
      </c>
      <c r="L30" s="163">
        <v>23571.06</v>
      </c>
      <c r="M30" s="163">
        <v>5204</v>
      </c>
      <c r="N30" s="160">
        <v>44442</v>
      </c>
      <c r="O30" s="158" t="s">
        <v>265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6" ht="24.6" customHeight="1">
      <c r="A31" s="157">
        <v>17</v>
      </c>
      <c r="B31" s="177">
        <v>21</v>
      </c>
      <c r="C31" s="166" t="s">
        <v>98</v>
      </c>
      <c r="D31" s="163">
        <v>501</v>
      </c>
      <c r="E31" s="163">
        <v>557.59</v>
      </c>
      <c r="F31" s="168">
        <f t="shared" si="2"/>
        <v>-0.10149034236625483</v>
      </c>
      <c r="G31" s="163">
        <v>108</v>
      </c>
      <c r="H31" s="167" t="s">
        <v>30</v>
      </c>
      <c r="I31" s="162" t="s">
        <v>30</v>
      </c>
      <c r="J31" s="167">
        <v>3</v>
      </c>
      <c r="K31" s="162">
        <v>21</v>
      </c>
      <c r="L31" s="163">
        <v>13601.59</v>
      </c>
      <c r="M31" s="163">
        <v>2446</v>
      </c>
      <c r="N31" s="160">
        <v>44330</v>
      </c>
      <c r="O31" s="158" t="s">
        <v>99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177">
        <v>13</v>
      </c>
      <c r="C32" s="164" t="s">
        <v>485</v>
      </c>
      <c r="D32" s="163">
        <v>379.47</v>
      </c>
      <c r="E32" s="162">
        <v>1560.21</v>
      </c>
      <c r="F32" s="168">
        <f t="shared" si="2"/>
        <v>-0.75678274078489438</v>
      </c>
      <c r="G32" s="163">
        <v>84</v>
      </c>
      <c r="H32" s="167" t="s">
        <v>30</v>
      </c>
      <c r="I32" s="162" t="s">
        <v>30</v>
      </c>
      <c r="J32" s="167">
        <v>4</v>
      </c>
      <c r="K32" s="162">
        <v>2</v>
      </c>
      <c r="L32" s="163">
        <v>2009.66</v>
      </c>
      <c r="M32" s="163">
        <v>430</v>
      </c>
      <c r="N32" s="160">
        <v>44463</v>
      </c>
      <c r="O32" s="158" t="s">
        <v>301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5.35" customHeight="1">
      <c r="A33" s="157">
        <v>19</v>
      </c>
      <c r="B33" s="176" t="s">
        <v>40</v>
      </c>
      <c r="C33" s="164" t="s">
        <v>308</v>
      </c>
      <c r="D33" s="163">
        <v>283.2</v>
      </c>
      <c r="E33" s="162" t="s">
        <v>30</v>
      </c>
      <c r="F33" s="162" t="s">
        <v>30</v>
      </c>
      <c r="G33" s="163">
        <v>53</v>
      </c>
      <c r="H33" s="162">
        <v>2</v>
      </c>
      <c r="I33" s="162">
        <f>G33/H33</f>
        <v>26.5</v>
      </c>
      <c r="J33" s="162">
        <v>1</v>
      </c>
      <c r="K33" s="162">
        <v>0</v>
      </c>
      <c r="L33" s="163">
        <v>283</v>
      </c>
      <c r="M33" s="163">
        <v>53</v>
      </c>
      <c r="N33" s="160" t="s">
        <v>190</v>
      </c>
      <c r="O33" s="154" t="s">
        <v>52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62" t="s">
        <v>30</v>
      </c>
      <c r="C34" s="178" t="s">
        <v>170</v>
      </c>
      <c r="D34" s="163">
        <v>265</v>
      </c>
      <c r="E34" s="162" t="s">
        <v>30</v>
      </c>
      <c r="F34" s="162" t="s">
        <v>30</v>
      </c>
      <c r="G34" s="163">
        <v>42</v>
      </c>
      <c r="H34" s="162">
        <v>2</v>
      </c>
      <c r="I34" s="162">
        <f>G34/H34</f>
        <v>21</v>
      </c>
      <c r="J34" s="162">
        <v>1</v>
      </c>
      <c r="K34" s="162" t="s">
        <v>30</v>
      </c>
      <c r="L34" s="163">
        <v>48947.85</v>
      </c>
      <c r="M34" s="163">
        <v>11016</v>
      </c>
      <c r="N34" s="160">
        <v>44372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39"/>
      <c r="Y34" s="173"/>
      <c r="Z34" s="174"/>
    </row>
    <row r="35" spans="1:26" ht="25.15" customHeight="1">
      <c r="A35" s="144"/>
      <c r="B35" s="144"/>
      <c r="C35" s="159" t="s">
        <v>85</v>
      </c>
      <c r="D35" s="145">
        <f>SUM(D23:D34)</f>
        <v>269601.20000000007</v>
      </c>
      <c r="E35" s="145">
        <f t="shared" ref="E35:G35" si="4">SUM(E23:E34)</f>
        <v>222052.27000000002</v>
      </c>
      <c r="F35" s="171">
        <f t="shared" ref="F35" si="5">(D35-E35)/E35</f>
        <v>0.2141339514340477</v>
      </c>
      <c r="G35" s="145">
        <f t="shared" si="4"/>
        <v>44233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10</v>
      </c>
      <c r="C37" s="164" t="s">
        <v>291</v>
      </c>
      <c r="D37" s="163">
        <v>242.7</v>
      </c>
      <c r="E37" s="162">
        <v>4953.74</v>
      </c>
      <c r="F37" s="168">
        <f>(D37-E37)/E37</f>
        <v>-0.95100671411902926</v>
      </c>
      <c r="G37" s="163">
        <v>38</v>
      </c>
      <c r="H37" s="162">
        <v>16</v>
      </c>
      <c r="I37" s="162">
        <f>G37/H37</f>
        <v>2.375</v>
      </c>
      <c r="J37" s="162">
        <v>4</v>
      </c>
      <c r="K37" s="162">
        <v>2</v>
      </c>
      <c r="L37" s="163">
        <v>5762.13</v>
      </c>
      <c r="M37" s="163">
        <v>938</v>
      </c>
      <c r="N37" s="160">
        <v>44463</v>
      </c>
      <c r="O37" s="158" t="s">
        <v>27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76">
        <v>17</v>
      </c>
      <c r="C38" s="164" t="s">
        <v>242</v>
      </c>
      <c r="D38" s="163">
        <v>215.5</v>
      </c>
      <c r="E38" s="162">
        <v>1073.9000000000001</v>
      </c>
      <c r="F38" s="168">
        <f>(D38-E38)/E38</f>
        <v>-0.79932954651271071</v>
      </c>
      <c r="G38" s="163">
        <v>37</v>
      </c>
      <c r="H38" s="162" t="s">
        <v>30</v>
      </c>
      <c r="I38" s="162" t="s">
        <v>30</v>
      </c>
      <c r="J38" s="162">
        <v>2</v>
      </c>
      <c r="K38" s="162">
        <v>8</v>
      </c>
      <c r="L38" s="163">
        <v>42431.930000000008</v>
      </c>
      <c r="M38" s="163">
        <v>7706</v>
      </c>
      <c r="N38" s="160">
        <v>44421</v>
      </c>
      <c r="O38" s="158" t="s">
        <v>243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77">
        <v>23</v>
      </c>
      <c r="C39" s="164" t="s">
        <v>244</v>
      </c>
      <c r="D39" s="163">
        <v>214</v>
      </c>
      <c r="E39" s="163">
        <v>241</v>
      </c>
      <c r="F39" s="168">
        <f>(D39-E39)/E39</f>
        <v>-0.11203319502074689</v>
      </c>
      <c r="G39" s="163">
        <v>38</v>
      </c>
      <c r="H39" s="162">
        <v>3</v>
      </c>
      <c r="I39" s="162">
        <f>G39/H39</f>
        <v>12.666666666666666</v>
      </c>
      <c r="J39" s="162">
        <v>2</v>
      </c>
      <c r="K39" s="162">
        <v>7</v>
      </c>
      <c r="L39" s="163">
        <v>11053.86</v>
      </c>
      <c r="M39" s="163">
        <v>2351</v>
      </c>
      <c r="N39" s="160">
        <v>44421</v>
      </c>
      <c r="O39" s="154" t="s">
        <v>43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76">
        <v>29</v>
      </c>
      <c r="C40" s="164" t="s">
        <v>230</v>
      </c>
      <c r="D40" s="163">
        <v>112</v>
      </c>
      <c r="E40" s="162">
        <v>90</v>
      </c>
      <c r="F40" s="168">
        <f>(D40-E40)/E40</f>
        <v>0.24444444444444444</v>
      </c>
      <c r="G40" s="163">
        <v>16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3971</v>
      </c>
      <c r="M40" s="163">
        <v>702</v>
      </c>
      <c r="N40" s="160">
        <v>44414</v>
      </c>
      <c r="O40" s="158" t="s">
        <v>231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3"/>
      <c r="Z40" s="174"/>
    </row>
    <row r="41" spans="1:26" ht="25.35" customHeight="1">
      <c r="A41" s="157">
        <v>25</v>
      </c>
      <c r="B41" s="167" t="s">
        <v>30</v>
      </c>
      <c r="C41" s="164" t="s">
        <v>249</v>
      </c>
      <c r="D41" s="163">
        <v>68</v>
      </c>
      <c r="E41" s="162" t="s">
        <v>30</v>
      </c>
      <c r="F41" s="162" t="s">
        <v>30</v>
      </c>
      <c r="G41" s="163">
        <v>10</v>
      </c>
      <c r="H41" s="162">
        <v>1</v>
      </c>
      <c r="I41" s="162">
        <f>G41/H41</f>
        <v>10</v>
      </c>
      <c r="J41" s="162">
        <v>1</v>
      </c>
      <c r="K41" s="162" t="s">
        <v>30</v>
      </c>
      <c r="L41" s="163">
        <v>12398.34</v>
      </c>
      <c r="M41" s="163">
        <v>2187</v>
      </c>
      <c r="N41" s="160">
        <v>44428</v>
      </c>
      <c r="O41" s="158" t="s">
        <v>43</v>
      </c>
      <c r="P41" s="140"/>
      <c r="R41" s="161"/>
      <c r="T41" s="140"/>
      <c r="U41" s="139"/>
      <c r="V41" s="139"/>
      <c r="W41" s="139"/>
      <c r="X41" s="140"/>
      <c r="Y41" s="139"/>
      <c r="Z41" s="139"/>
    </row>
    <row r="42" spans="1:26" ht="25.35" customHeight="1">
      <c r="A42" s="157">
        <v>26</v>
      </c>
      <c r="B42" s="167" t="s">
        <v>30</v>
      </c>
      <c r="C42" s="164" t="s">
        <v>261</v>
      </c>
      <c r="D42" s="163">
        <v>42</v>
      </c>
      <c r="E42" s="162" t="s">
        <v>30</v>
      </c>
      <c r="F42" s="162" t="s">
        <v>30</v>
      </c>
      <c r="G42" s="163">
        <v>14</v>
      </c>
      <c r="H42" s="162">
        <v>1</v>
      </c>
      <c r="I42" s="162">
        <f>G42/H42</f>
        <v>14</v>
      </c>
      <c r="J42" s="162">
        <v>1</v>
      </c>
      <c r="K42" s="162">
        <v>4</v>
      </c>
      <c r="L42" s="163">
        <v>8961</v>
      </c>
      <c r="M42" s="163">
        <v>1722</v>
      </c>
      <c r="N42" s="160">
        <v>44435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73"/>
      <c r="X42" s="139"/>
      <c r="Y42" s="174"/>
      <c r="Z42" s="174"/>
    </row>
    <row r="43" spans="1:26" ht="25.35" customHeight="1">
      <c r="A43" s="144"/>
      <c r="B43" s="144"/>
      <c r="C43" s="159" t="s">
        <v>187</v>
      </c>
      <c r="D43" s="145">
        <f>SUM(D35:D42)</f>
        <v>270495.40000000008</v>
      </c>
      <c r="E43" s="145">
        <f t="shared" ref="E43:G43" si="6">SUM(E35:E42)</f>
        <v>228410.91</v>
      </c>
      <c r="F43" s="171">
        <f t="shared" ref="F43" si="7">(D43-E43)/E43</f>
        <v>0.18424903609026416</v>
      </c>
      <c r="G43" s="145">
        <f t="shared" si="6"/>
        <v>44386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D7B-2901-454C-BFC7-7BD3B3327117}">
  <dimension ref="A1:AC79"/>
  <sheetViews>
    <sheetView topLeftCell="A10" zoomScale="60" zoomScaleNormal="60" workbookViewId="0">
      <selection activeCell="T28" sqref="T28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11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2" style="345" bestFit="1" customWidth="1"/>
    <col min="25" max="25" width="14.42578125" style="345" bestFit="1" customWidth="1"/>
    <col min="26" max="26" width="14.85546875" style="345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554</v>
      </c>
      <c r="F1" s="235"/>
      <c r="G1" s="235"/>
      <c r="H1" s="235"/>
      <c r="I1" s="235"/>
    </row>
    <row r="2" spans="1:29" ht="19.5" customHeight="1">
      <c r="E2" s="235" t="s">
        <v>555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  <c r="Z5" s="33"/>
    </row>
    <row r="6" spans="1:29">
      <c r="A6" s="393"/>
      <c r="B6" s="393"/>
      <c r="C6" s="390"/>
      <c r="D6" s="237" t="s">
        <v>551</v>
      </c>
      <c r="E6" s="237" t="s">
        <v>541</v>
      </c>
      <c r="F6" s="390"/>
      <c r="G6" s="390" t="s">
        <v>551</v>
      </c>
      <c r="H6" s="390"/>
      <c r="I6" s="390"/>
      <c r="J6" s="390"/>
      <c r="K6" s="390"/>
      <c r="L6" s="390"/>
      <c r="M6" s="390"/>
      <c r="N6" s="390"/>
      <c r="O6" s="390"/>
    </row>
    <row r="7" spans="1:29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9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  <c r="Z8" s="33"/>
    </row>
    <row r="9" spans="1:29" ht="15" customHeight="1">
      <c r="A9" s="392"/>
      <c r="B9" s="392"/>
      <c r="C9" s="389" t="s">
        <v>13</v>
      </c>
      <c r="D9" s="379"/>
      <c r="E9" s="379"/>
      <c r="F9" s="389" t="s">
        <v>15</v>
      </c>
      <c r="G9" s="379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  <c r="V9" s="347"/>
      <c r="W9" s="346"/>
      <c r="Y9" s="347"/>
      <c r="Z9" s="346"/>
    </row>
    <row r="10" spans="1:29">
      <c r="A10" s="393"/>
      <c r="B10" s="393"/>
      <c r="C10" s="390"/>
      <c r="D10" s="237" t="s">
        <v>553</v>
      </c>
      <c r="E10" s="237" t="s">
        <v>552</v>
      </c>
      <c r="F10" s="390"/>
      <c r="G10" s="237" t="s">
        <v>553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  <c r="V10" s="347"/>
      <c r="W10" s="346"/>
      <c r="Y10" s="347"/>
      <c r="Z10" s="346"/>
    </row>
    <row r="11" spans="1:29">
      <c r="A11" s="393"/>
      <c r="B11" s="393"/>
      <c r="C11" s="390"/>
      <c r="D11" s="380" t="s">
        <v>14</v>
      </c>
      <c r="E11" s="237" t="s">
        <v>14</v>
      </c>
      <c r="F11" s="390"/>
      <c r="G11" s="380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347"/>
      <c r="T11" s="347"/>
      <c r="U11" s="346"/>
      <c r="V11" s="347"/>
      <c r="W11" s="346"/>
      <c r="X11" s="347"/>
      <c r="Y11" s="347"/>
      <c r="Z11" s="33"/>
    </row>
    <row r="12" spans="1:29" ht="15.6" customHeight="1" thickBot="1">
      <c r="A12" s="393"/>
      <c r="B12" s="394"/>
      <c r="C12" s="391"/>
      <c r="D12" s="381"/>
      <c r="E12" s="238" t="s">
        <v>2</v>
      </c>
      <c r="F12" s="391"/>
      <c r="G12" s="381" t="s">
        <v>17</v>
      </c>
      <c r="H12" s="263"/>
      <c r="I12" s="391"/>
      <c r="J12" s="263"/>
      <c r="K12" s="263"/>
      <c r="L12" s="263"/>
      <c r="M12" s="263"/>
      <c r="N12" s="263"/>
      <c r="O12" s="391"/>
      <c r="R12" s="347"/>
      <c r="T12" s="347"/>
      <c r="U12" s="346"/>
      <c r="V12" s="346"/>
      <c r="W12" s="346"/>
      <c r="X12" s="346"/>
      <c r="Y12" s="8"/>
      <c r="Z12" s="33"/>
    </row>
    <row r="13" spans="1:29" ht="25.35" customHeight="1">
      <c r="A13" s="349">
        <v>1</v>
      </c>
      <c r="B13" s="349" t="s">
        <v>67</v>
      </c>
      <c r="C13" s="354" t="s">
        <v>547</v>
      </c>
      <c r="D13" s="353">
        <v>86238.9</v>
      </c>
      <c r="E13" s="352" t="s">
        <v>30</v>
      </c>
      <c r="F13" s="352" t="s">
        <v>30</v>
      </c>
      <c r="G13" s="353">
        <v>16469</v>
      </c>
      <c r="H13" s="352">
        <v>319</v>
      </c>
      <c r="I13" s="352">
        <f t="shared" ref="I13:I22" si="0">G13/H13</f>
        <v>51.626959247648905</v>
      </c>
      <c r="J13" s="352">
        <v>21</v>
      </c>
      <c r="K13" s="352">
        <v>1</v>
      </c>
      <c r="L13" s="353">
        <v>86239</v>
      </c>
      <c r="M13" s="353">
        <v>16469</v>
      </c>
      <c r="N13" s="351">
        <v>44652</v>
      </c>
      <c r="O13" s="350" t="s">
        <v>113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2" t="s">
        <v>67</v>
      </c>
      <c r="C14" s="354" t="s">
        <v>546</v>
      </c>
      <c r="D14" s="353">
        <v>56857.21</v>
      </c>
      <c r="E14" s="352" t="s">
        <v>30</v>
      </c>
      <c r="F14" s="352" t="s">
        <v>30</v>
      </c>
      <c r="G14" s="353">
        <v>7623</v>
      </c>
      <c r="H14" s="352">
        <v>283</v>
      </c>
      <c r="I14" s="352">
        <f t="shared" si="0"/>
        <v>26.936395759717314</v>
      </c>
      <c r="J14" s="352">
        <v>16</v>
      </c>
      <c r="K14" s="352">
        <v>1</v>
      </c>
      <c r="L14" s="353">
        <v>60779.040000000001</v>
      </c>
      <c r="M14" s="353">
        <v>8171</v>
      </c>
      <c r="N14" s="351">
        <v>44652</v>
      </c>
      <c r="O14" s="350" t="s">
        <v>73</v>
      </c>
      <c r="P14" s="347"/>
      <c r="Q14" s="359"/>
      <c r="R14" s="359"/>
      <c r="S14" s="359"/>
      <c r="T14" s="359"/>
      <c r="U14" s="360"/>
      <c r="V14" s="360"/>
      <c r="W14" s="346"/>
      <c r="X14" s="360"/>
      <c r="Y14" s="361"/>
      <c r="Z14" s="361"/>
      <c r="AA14" s="346"/>
    </row>
    <row r="15" spans="1:29" ht="25.35" customHeight="1">
      <c r="A15" s="349">
        <v>3</v>
      </c>
      <c r="B15" s="349">
        <v>3</v>
      </c>
      <c r="C15" s="354" t="s">
        <v>522</v>
      </c>
      <c r="D15" s="353">
        <v>22988.07</v>
      </c>
      <c r="E15" s="352">
        <v>29030.65</v>
      </c>
      <c r="F15" s="356">
        <f>(D15-E15)/E15</f>
        <v>-0.20814484002252798</v>
      </c>
      <c r="G15" s="353">
        <v>4405</v>
      </c>
      <c r="H15" s="352">
        <v>146</v>
      </c>
      <c r="I15" s="352">
        <f t="shared" si="0"/>
        <v>30.171232876712327</v>
      </c>
      <c r="J15" s="352">
        <v>11</v>
      </c>
      <c r="K15" s="352">
        <v>4</v>
      </c>
      <c r="L15" s="353">
        <v>163724</v>
      </c>
      <c r="M15" s="353">
        <v>32670</v>
      </c>
      <c r="N15" s="351">
        <v>44631</v>
      </c>
      <c r="O15" s="350" t="s">
        <v>32</v>
      </c>
      <c r="P15" s="347"/>
      <c r="Q15" s="359"/>
      <c r="R15" s="359"/>
      <c r="S15" s="335"/>
      <c r="T15" s="359"/>
      <c r="V15" s="360"/>
      <c r="W15" s="33"/>
      <c r="X15" s="8"/>
      <c r="Y15" s="360"/>
      <c r="Z15" s="361"/>
      <c r="AA15" s="361"/>
      <c r="AB15" s="346"/>
      <c r="AC15" s="346"/>
    </row>
    <row r="16" spans="1:29" ht="25.35" customHeight="1">
      <c r="A16" s="349">
        <v>4</v>
      </c>
      <c r="B16" s="349">
        <v>2</v>
      </c>
      <c r="C16" s="354" t="s">
        <v>530</v>
      </c>
      <c r="D16" s="353">
        <v>22311.279999999999</v>
      </c>
      <c r="E16" s="352">
        <v>33138.239999999998</v>
      </c>
      <c r="F16" s="356">
        <f>(D16-E16)/E16</f>
        <v>-0.32672103286112963</v>
      </c>
      <c r="G16" s="353">
        <v>2495</v>
      </c>
      <c r="H16" s="352">
        <v>168</v>
      </c>
      <c r="I16" s="352">
        <f t="shared" si="0"/>
        <v>14.851190476190476</v>
      </c>
      <c r="J16" s="352">
        <v>21</v>
      </c>
      <c r="K16" s="352">
        <v>3</v>
      </c>
      <c r="L16" s="353">
        <v>95220</v>
      </c>
      <c r="M16" s="353">
        <v>18793</v>
      </c>
      <c r="N16" s="351">
        <v>44638</v>
      </c>
      <c r="O16" s="350" t="s">
        <v>52</v>
      </c>
      <c r="P16" s="347"/>
      <c r="Q16" s="359"/>
      <c r="R16" s="359"/>
      <c r="S16" s="359"/>
      <c r="T16" s="359"/>
      <c r="V16" s="347"/>
      <c r="W16" s="346"/>
      <c r="X16" s="8"/>
      <c r="Y16" s="346"/>
      <c r="Z16" s="8"/>
      <c r="AA16" s="347"/>
      <c r="AC16" s="346"/>
    </row>
    <row r="17" spans="1:29" ht="25.35" customHeight="1">
      <c r="A17" s="349">
        <v>5</v>
      </c>
      <c r="B17" s="349">
        <v>1</v>
      </c>
      <c r="C17" s="354" t="s">
        <v>515</v>
      </c>
      <c r="D17" s="353">
        <v>18969.12</v>
      </c>
      <c r="E17" s="352">
        <v>38046.28</v>
      </c>
      <c r="F17" s="356">
        <f>(D17-E17)/E17</f>
        <v>-0.50141984971986753</v>
      </c>
      <c r="G17" s="353">
        <v>2944</v>
      </c>
      <c r="H17" s="352">
        <v>114</v>
      </c>
      <c r="I17" s="352">
        <f t="shared" si="0"/>
        <v>25.82456140350877</v>
      </c>
      <c r="J17" s="352">
        <v>8</v>
      </c>
      <c r="K17" s="352">
        <v>5</v>
      </c>
      <c r="L17" s="353">
        <v>341427.20000000001</v>
      </c>
      <c r="M17" s="353">
        <v>48375</v>
      </c>
      <c r="N17" s="351">
        <v>44624</v>
      </c>
      <c r="O17" s="350" t="s">
        <v>34</v>
      </c>
      <c r="P17" s="347"/>
      <c r="Q17" s="359"/>
      <c r="R17" s="359"/>
      <c r="S17" s="335"/>
      <c r="T17" s="359"/>
      <c r="V17" s="360"/>
      <c r="W17" s="346"/>
      <c r="X17" s="8"/>
      <c r="Y17" s="360"/>
      <c r="Z17" s="361"/>
      <c r="AA17" s="361"/>
      <c r="AB17" s="346"/>
      <c r="AC17" s="346"/>
    </row>
    <row r="18" spans="1:29" ht="25.35" customHeight="1">
      <c r="A18" s="349">
        <v>6</v>
      </c>
      <c r="B18" s="362">
        <v>6</v>
      </c>
      <c r="C18" s="354" t="s">
        <v>496</v>
      </c>
      <c r="D18" s="353">
        <v>9002.25</v>
      </c>
      <c r="E18" s="352">
        <v>10105.52</v>
      </c>
      <c r="F18" s="356">
        <f>(D18-E18)/E18</f>
        <v>-0.10917498555245057</v>
      </c>
      <c r="G18" s="353">
        <v>1411</v>
      </c>
      <c r="H18" s="352">
        <v>59</v>
      </c>
      <c r="I18" s="352">
        <f t="shared" si="0"/>
        <v>23.915254237288135</v>
      </c>
      <c r="J18" s="352">
        <v>7</v>
      </c>
      <c r="K18" s="352">
        <v>7</v>
      </c>
      <c r="L18" s="353">
        <v>235016.03</v>
      </c>
      <c r="M18" s="353">
        <v>34094</v>
      </c>
      <c r="N18" s="351">
        <v>44610</v>
      </c>
      <c r="O18" s="350" t="s">
        <v>73</v>
      </c>
      <c r="P18" s="347"/>
      <c r="Q18" s="8"/>
      <c r="R18" s="361"/>
      <c r="S18" s="346"/>
      <c r="T18" s="346"/>
      <c r="W18" s="347"/>
      <c r="X18" s="347"/>
      <c r="Y18" s="346"/>
      <c r="Z18" s="346"/>
    </row>
    <row r="19" spans="1:29" ht="25.35" customHeight="1">
      <c r="A19" s="349">
        <v>7</v>
      </c>
      <c r="B19" s="362" t="s">
        <v>67</v>
      </c>
      <c r="C19" s="354" t="s">
        <v>548</v>
      </c>
      <c r="D19" s="353">
        <v>7704.68</v>
      </c>
      <c r="E19" s="352" t="s">
        <v>30</v>
      </c>
      <c r="F19" s="352" t="s">
        <v>30</v>
      </c>
      <c r="G19" s="353">
        <v>1188</v>
      </c>
      <c r="H19" s="352">
        <v>88</v>
      </c>
      <c r="I19" s="352">
        <f t="shared" si="0"/>
        <v>13.5</v>
      </c>
      <c r="J19" s="352">
        <v>13</v>
      </c>
      <c r="K19" s="352">
        <v>1</v>
      </c>
      <c r="L19" s="353">
        <v>7705</v>
      </c>
      <c r="M19" s="353">
        <v>1188</v>
      </c>
      <c r="N19" s="351">
        <v>44652</v>
      </c>
      <c r="O19" s="350" t="s">
        <v>33</v>
      </c>
      <c r="P19" s="347"/>
      <c r="Q19" s="359"/>
      <c r="R19" s="359"/>
      <c r="S19" s="335"/>
      <c r="T19" s="359"/>
      <c r="V19" s="360"/>
      <c r="W19" s="33"/>
      <c r="X19" s="8"/>
      <c r="Y19" s="360"/>
      <c r="Z19" s="361"/>
      <c r="AA19" s="361"/>
      <c r="AB19" s="346"/>
      <c r="AC19" s="346"/>
    </row>
    <row r="20" spans="1:29" ht="25.35" customHeight="1">
      <c r="A20" s="349">
        <v>8</v>
      </c>
      <c r="B20" s="349">
        <v>4</v>
      </c>
      <c r="C20" s="354" t="s">
        <v>537</v>
      </c>
      <c r="D20" s="353">
        <v>7515.83</v>
      </c>
      <c r="E20" s="352">
        <v>15609.97</v>
      </c>
      <c r="F20" s="356">
        <f>(D20-E20)/E20</f>
        <v>-0.5185237383543978</v>
      </c>
      <c r="G20" s="353">
        <v>1164</v>
      </c>
      <c r="H20" s="352">
        <v>61</v>
      </c>
      <c r="I20" s="352">
        <f t="shared" si="0"/>
        <v>19.081967213114755</v>
      </c>
      <c r="J20" s="352">
        <v>9</v>
      </c>
      <c r="K20" s="352">
        <v>3</v>
      </c>
      <c r="L20" s="353">
        <v>46343.72</v>
      </c>
      <c r="M20" s="353">
        <v>7368</v>
      </c>
      <c r="N20" s="351">
        <v>44638</v>
      </c>
      <c r="O20" s="350" t="s">
        <v>27</v>
      </c>
      <c r="P20" s="347"/>
      <c r="Q20" s="359"/>
      <c r="R20" s="359"/>
      <c r="S20" s="359"/>
      <c r="T20" s="359"/>
      <c r="V20" s="346"/>
      <c r="W20" s="33"/>
      <c r="X20" s="346"/>
      <c r="Y20" s="8"/>
      <c r="Z20" s="347"/>
      <c r="AA20" s="346"/>
      <c r="AC20" s="346"/>
    </row>
    <row r="21" spans="1:29" ht="25.35" customHeight="1">
      <c r="A21" s="349">
        <v>9</v>
      </c>
      <c r="B21" s="349">
        <v>5</v>
      </c>
      <c r="C21" s="354" t="s">
        <v>544</v>
      </c>
      <c r="D21" s="353">
        <v>5084.1899999999996</v>
      </c>
      <c r="E21" s="352">
        <v>11168.39</v>
      </c>
      <c r="F21" s="356">
        <f>(D21-E21)/E21</f>
        <v>-0.54476965793637222</v>
      </c>
      <c r="G21" s="353">
        <v>1052</v>
      </c>
      <c r="H21" s="352">
        <v>104</v>
      </c>
      <c r="I21" s="352">
        <f t="shared" si="0"/>
        <v>10.115384615384615</v>
      </c>
      <c r="J21" s="352">
        <v>15</v>
      </c>
      <c r="K21" s="352">
        <v>2</v>
      </c>
      <c r="L21" s="353">
        <v>16252.58</v>
      </c>
      <c r="M21" s="353">
        <v>3334</v>
      </c>
      <c r="N21" s="351">
        <v>44645</v>
      </c>
      <c r="O21" s="350" t="s">
        <v>27</v>
      </c>
      <c r="P21" s="347"/>
      <c r="Q21" s="359"/>
      <c r="R21" s="359"/>
      <c r="S21" s="335"/>
      <c r="T21" s="360"/>
      <c r="U21" s="360"/>
      <c r="V21" s="360"/>
      <c r="W21" s="360"/>
      <c r="X21" s="8"/>
      <c r="Y21" s="360"/>
      <c r="Z21" s="361"/>
      <c r="AA21" s="361"/>
      <c r="AB21" s="346"/>
      <c r="AC21" s="346"/>
    </row>
    <row r="22" spans="1:29" ht="25.35" customHeight="1">
      <c r="A22" s="349">
        <v>10</v>
      </c>
      <c r="B22" s="349" t="s">
        <v>40</v>
      </c>
      <c r="C22" s="354" t="s">
        <v>550</v>
      </c>
      <c r="D22" s="353">
        <v>3996.8</v>
      </c>
      <c r="E22" s="352" t="s">
        <v>30</v>
      </c>
      <c r="F22" s="352" t="s">
        <v>30</v>
      </c>
      <c r="G22" s="353">
        <v>533</v>
      </c>
      <c r="H22" s="352">
        <v>6</v>
      </c>
      <c r="I22" s="352">
        <f t="shared" si="0"/>
        <v>88.833333333333329</v>
      </c>
      <c r="J22" s="352">
        <v>5</v>
      </c>
      <c r="K22" s="352">
        <v>0</v>
      </c>
      <c r="L22" s="353">
        <v>3997</v>
      </c>
      <c r="M22" s="353">
        <v>533</v>
      </c>
      <c r="N22" s="351" t="s">
        <v>190</v>
      </c>
      <c r="O22" s="350" t="s">
        <v>113</v>
      </c>
      <c r="P22" s="347"/>
      <c r="Q22" s="359"/>
      <c r="R22" s="359"/>
      <c r="S22" s="335"/>
      <c r="T22" s="359"/>
      <c r="V22" s="360"/>
      <c r="W22" s="33"/>
      <c r="X22" s="8"/>
      <c r="Y22" s="360"/>
      <c r="Z22" s="361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240668.32999999996</v>
      </c>
      <c r="E23" s="348">
        <f t="shared" ref="E23:G23" si="1">SUM(E13:E22)</f>
        <v>137099.04999999999</v>
      </c>
      <c r="F23" s="108">
        <f t="shared" ref="F23" si="2">(D23-E23)/E23</f>
        <v>0.7554339727372289</v>
      </c>
      <c r="G23" s="348">
        <f t="shared" si="1"/>
        <v>39284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49">
        <v>8</v>
      </c>
      <c r="C25" s="354" t="s">
        <v>538</v>
      </c>
      <c r="D25" s="353">
        <v>2009.78</v>
      </c>
      <c r="E25" s="352">
        <v>5230.7700000000004</v>
      </c>
      <c r="F25" s="356">
        <f t="shared" ref="F25:F31" si="3">(D25-E25)/E25</f>
        <v>-0.61577740944449866</v>
      </c>
      <c r="G25" s="353">
        <v>318</v>
      </c>
      <c r="H25" s="352">
        <v>18</v>
      </c>
      <c r="I25" s="352">
        <f t="shared" ref="I25:I33" si="4">G25/H25</f>
        <v>17.666666666666668</v>
      </c>
      <c r="J25" s="352">
        <v>4</v>
      </c>
      <c r="K25" s="352">
        <v>3</v>
      </c>
      <c r="L25" s="353">
        <v>22388</v>
      </c>
      <c r="M25" s="353">
        <v>3467</v>
      </c>
      <c r="N25" s="351">
        <v>44638</v>
      </c>
      <c r="O25" s="350" t="s">
        <v>52</v>
      </c>
      <c r="P25" s="347"/>
      <c r="Q25" s="359"/>
      <c r="R25" s="359"/>
      <c r="S25" s="335"/>
      <c r="T25" s="359"/>
      <c r="U25" s="33"/>
      <c r="V25" s="33"/>
      <c r="W25" s="33"/>
      <c r="X25" s="8"/>
      <c r="Y25" s="360"/>
      <c r="Z25" s="361"/>
      <c r="AA25" s="361"/>
      <c r="AB25" s="346"/>
      <c r="AC25" s="346"/>
    </row>
    <row r="26" spans="1:29" ht="25.35" customHeight="1">
      <c r="A26" s="349">
        <v>12</v>
      </c>
      <c r="B26" s="362">
        <v>7</v>
      </c>
      <c r="C26" s="354" t="s">
        <v>545</v>
      </c>
      <c r="D26" s="353">
        <v>1826.6</v>
      </c>
      <c r="E26" s="352">
        <v>8213.3799999999992</v>
      </c>
      <c r="F26" s="356">
        <f t="shared" si="3"/>
        <v>-0.77760678307834286</v>
      </c>
      <c r="G26" s="353">
        <v>275</v>
      </c>
      <c r="H26" s="352">
        <v>35</v>
      </c>
      <c r="I26" s="352">
        <f t="shared" si="4"/>
        <v>7.8571428571428568</v>
      </c>
      <c r="J26" s="352">
        <v>9</v>
      </c>
      <c r="K26" s="352">
        <v>2</v>
      </c>
      <c r="L26" s="353">
        <v>10039.98</v>
      </c>
      <c r="M26" s="353">
        <v>1602</v>
      </c>
      <c r="N26" s="351">
        <v>44645</v>
      </c>
      <c r="O26" s="350" t="s">
        <v>27</v>
      </c>
      <c r="P26" s="347"/>
      <c r="Q26" s="359"/>
      <c r="R26" s="359"/>
      <c r="S26" s="359"/>
      <c r="T26" s="359"/>
      <c r="U26" s="360"/>
      <c r="V26" s="360"/>
      <c r="W26" s="360"/>
      <c r="X26" s="361"/>
      <c r="Y26" s="8"/>
      <c r="Z26" s="361"/>
      <c r="AA26" s="346"/>
      <c r="AB26" s="346"/>
    </row>
    <row r="27" spans="1:29" ht="25.35" customHeight="1">
      <c r="A27" s="349">
        <v>13</v>
      </c>
      <c r="B27" s="362">
        <v>10</v>
      </c>
      <c r="C27" s="354" t="s">
        <v>368</v>
      </c>
      <c r="D27" s="353">
        <v>1563.39</v>
      </c>
      <c r="E27" s="353">
        <v>2529.5300000000002</v>
      </c>
      <c r="F27" s="356">
        <f t="shared" si="3"/>
        <v>-0.38194447189794151</v>
      </c>
      <c r="G27" s="353">
        <v>304</v>
      </c>
      <c r="H27" s="352">
        <v>24</v>
      </c>
      <c r="I27" s="352">
        <f t="shared" si="4"/>
        <v>12.666666666666666</v>
      </c>
      <c r="J27" s="352">
        <v>3</v>
      </c>
      <c r="K27" s="352">
        <v>19</v>
      </c>
      <c r="L27" s="353">
        <v>222782</v>
      </c>
      <c r="M27" s="353">
        <v>44208</v>
      </c>
      <c r="N27" s="351">
        <v>44526</v>
      </c>
      <c r="O27" s="350" t="s">
        <v>32</v>
      </c>
      <c r="P27" s="347"/>
      <c r="Q27" s="359"/>
      <c r="R27" s="359"/>
      <c r="S27" s="359"/>
      <c r="T27" s="359"/>
      <c r="U27" s="360"/>
      <c r="V27" s="360"/>
      <c r="W27" s="360"/>
      <c r="X27" s="361"/>
      <c r="Y27" s="8"/>
      <c r="Z27" s="361"/>
      <c r="AA27" s="346"/>
      <c r="AB27" s="346"/>
    </row>
    <row r="28" spans="1:29" ht="25.35" customHeight="1">
      <c r="A28" s="349">
        <v>14</v>
      </c>
      <c r="B28" s="349">
        <v>11</v>
      </c>
      <c r="C28" s="354" t="s">
        <v>497</v>
      </c>
      <c r="D28" s="353">
        <v>1077.4000000000001</v>
      </c>
      <c r="E28" s="352">
        <v>2076.5500000000002</v>
      </c>
      <c r="F28" s="356">
        <f t="shared" si="3"/>
        <v>-0.48115865257277696</v>
      </c>
      <c r="G28" s="353">
        <v>198</v>
      </c>
      <c r="H28" s="352">
        <v>19</v>
      </c>
      <c r="I28" s="352">
        <f t="shared" si="4"/>
        <v>10.421052631578947</v>
      </c>
      <c r="J28" s="352">
        <v>6</v>
      </c>
      <c r="K28" s="352">
        <v>7</v>
      </c>
      <c r="L28" s="353">
        <v>136903.85</v>
      </c>
      <c r="M28" s="353">
        <v>23039</v>
      </c>
      <c r="N28" s="351">
        <v>44610</v>
      </c>
      <c r="O28" s="350" t="s">
        <v>183</v>
      </c>
      <c r="P28" s="347"/>
      <c r="Q28" s="359"/>
      <c r="R28" s="359"/>
      <c r="S28" s="335"/>
      <c r="T28" s="359"/>
      <c r="V28" s="360"/>
      <c r="W28" s="360"/>
      <c r="X28" s="361"/>
      <c r="Y28" s="360"/>
      <c r="Z28" s="361"/>
      <c r="AA28" s="8"/>
      <c r="AB28" s="346"/>
      <c r="AC28" s="346"/>
    </row>
    <row r="29" spans="1:29" ht="25.35" customHeight="1">
      <c r="A29" s="349">
        <v>15</v>
      </c>
      <c r="B29" s="349">
        <v>15</v>
      </c>
      <c r="C29" s="354" t="s">
        <v>519</v>
      </c>
      <c r="D29" s="353">
        <v>907</v>
      </c>
      <c r="E29" s="352">
        <v>706.7</v>
      </c>
      <c r="F29" s="356">
        <f t="shared" si="3"/>
        <v>0.28343002688552421</v>
      </c>
      <c r="G29" s="353">
        <v>175</v>
      </c>
      <c r="H29" s="352">
        <v>5</v>
      </c>
      <c r="I29" s="352">
        <f t="shared" si="4"/>
        <v>35</v>
      </c>
      <c r="J29" s="352">
        <v>5</v>
      </c>
      <c r="K29" s="352">
        <v>6</v>
      </c>
      <c r="L29" s="353">
        <v>43122.6</v>
      </c>
      <c r="M29" s="353">
        <v>7924</v>
      </c>
      <c r="N29" s="351">
        <v>44617</v>
      </c>
      <c r="O29" s="350" t="s">
        <v>287</v>
      </c>
      <c r="P29" s="347"/>
      <c r="Q29" s="359"/>
      <c r="R29" s="359"/>
      <c r="S29" s="347"/>
      <c r="T29" s="347"/>
      <c r="U29" s="347"/>
      <c r="V29" s="360"/>
      <c r="W29" s="33"/>
      <c r="X29" s="8"/>
      <c r="Y29" s="360"/>
      <c r="Z29" s="361"/>
      <c r="AA29" s="361"/>
      <c r="AB29" s="346"/>
      <c r="AC29" s="346"/>
    </row>
    <row r="30" spans="1:29" ht="25.35" customHeight="1">
      <c r="A30" s="349">
        <v>16</v>
      </c>
      <c r="B30" s="349">
        <v>12</v>
      </c>
      <c r="C30" s="354" t="s">
        <v>489</v>
      </c>
      <c r="D30" s="353">
        <v>881.03</v>
      </c>
      <c r="E30" s="352">
        <v>1458.26</v>
      </c>
      <c r="F30" s="356">
        <f t="shared" si="3"/>
        <v>-0.39583476197660228</v>
      </c>
      <c r="G30" s="353">
        <v>151</v>
      </c>
      <c r="H30" s="352">
        <v>7</v>
      </c>
      <c r="I30" s="352">
        <f t="shared" si="4"/>
        <v>21.571428571428573</v>
      </c>
      <c r="J30" s="352">
        <v>1</v>
      </c>
      <c r="K30" s="352">
        <v>8</v>
      </c>
      <c r="L30" s="353">
        <v>96171</v>
      </c>
      <c r="M30" s="353">
        <v>15085</v>
      </c>
      <c r="N30" s="351">
        <v>44603</v>
      </c>
      <c r="O30" s="350" t="s">
        <v>32</v>
      </c>
      <c r="P30" s="347"/>
      <c r="Q30" s="359"/>
      <c r="R30" s="359"/>
      <c r="S30" s="347"/>
      <c r="T30" s="347"/>
      <c r="U30" s="347"/>
      <c r="V30" s="360"/>
      <c r="W30" s="33"/>
      <c r="X30" s="8"/>
      <c r="Y30" s="360"/>
      <c r="Z30" s="361"/>
      <c r="AA30" s="361"/>
      <c r="AB30" s="346"/>
      <c r="AC30" s="346"/>
    </row>
    <row r="31" spans="1:29" ht="25.35" customHeight="1">
      <c r="A31" s="349">
        <v>17</v>
      </c>
      <c r="B31" s="349">
        <v>13</v>
      </c>
      <c r="C31" s="354" t="s">
        <v>429</v>
      </c>
      <c r="D31" s="353">
        <v>683.56999999999994</v>
      </c>
      <c r="E31" s="352">
        <v>1368.7099999999998</v>
      </c>
      <c r="F31" s="356">
        <f t="shared" si="3"/>
        <v>-0.50057353274250938</v>
      </c>
      <c r="G31" s="353">
        <v>97</v>
      </c>
      <c r="H31" s="352">
        <v>5</v>
      </c>
      <c r="I31" s="352">
        <f t="shared" si="4"/>
        <v>19.399999999999999</v>
      </c>
      <c r="J31" s="352">
        <v>2</v>
      </c>
      <c r="K31" s="352">
        <v>14</v>
      </c>
      <c r="L31" s="353">
        <v>623235.68000000005</v>
      </c>
      <c r="M31" s="353">
        <v>87837</v>
      </c>
      <c r="N31" s="351">
        <v>44561</v>
      </c>
      <c r="O31" s="350" t="s">
        <v>430</v>
      </c>
      <c r="P31" s="347"/>
      <c r="Q31" s="359"/>
      <c r="R31" s="359"/>
      <c r="S31" s="347"/>
      <c r="T31" s="347"/>
      <c r="U31" s="347"/>
      <c r="V31" s="360"/>
      <c r="W31" s="346"/>
      <c r="X31" s="8"/>
      <c r="Y31" s="360"/>
      <c r="Z31" s="361"/>
      <c r="AA31" s="361"/>
      <c r="AB31" s="346"/>
      <c r="AC31" s="346"/>
    </row>
    <row r="32" spans="1:29" ht="25.35" customHeight="1">
      <c r="A32" s="349">
        <v>18</v>
      </c>
      <c r="B32" s="349" t="s">
        <v>40</v>
      </c>
      <c r="C32" s="354" t="s">
        <v>549</v>
      </c>
      <c r="D32" s="353">
        <v>447.6</v>
      </c>
      <c r="E32" s="352" t="s">
        <v>30</v>
      </c>
      <c r="F32" s="352" t="s">
        <v>30</v>
      </c>
      <c r="G32" s="353">
        <v>80</v>
      </c>
      <c r="H32" s="352">
        <v>6</v>
      </c>
      <c r="I32" s="352">
        <f t="shared" si="4"/>
        <v>13.333333333333334</v>
      </c>
      <c r="J32" s="352">
        <v>5</v>
      </c>
      <c r="K32" s="352">
        <v>0</v>
      </c>
      <c r="L32" s="353">
        <v>447.6</v>
      </c>
      <c r="M32" s="353">
        <v>80</v>
      </c>
      <c r="N32" s="351" t="s">
        <v>190</v>
      </c>
      <c r="O32" s="350" t="s">
        <v>27</v>
      </c>
      <c r="P32" s="347"/>
      <c r="Q32" s="359"/>
      <c r="R32" s="359"/>
      <c r="S32" s="359"/>
      <c r="T32" s="359"/>
      <c r="V32" s="347"/>
      <c r="W32" s="346"/>
      <c r="X32" s="346"/>
      <c r="Y32" s="347"/>
      <c r="Z32" s="8"/>
      <c r="AC32" s="346"/>
    </row>
    <row r="33" spans="1:29" ht="25.35" customHeight="1">
      <c r="A33" s="349">
        <v>19</v>
      </c>
      <c r="B33" s="362">
        <v>14</v>
      </c>
      <c r="C33" s="354" t="s">
        <v>523</v>
      </c>
      <c r="D33" s="353">
        <v>358.26</v>
      </c>
      <c r="E33" s="352">
        <v>1149.83</v>
      </c>
      <c r="F33" s="356">
        <f>(D33-E33)/E33</f>
        <v>-0.688423506083508</v>
      </c>
      <c r="G33" s="353">
        <v>64</v>
      </c>
      <c r="H33" s="352">
        <v>8</v>
      </c>
      <c r="I33" s="352">
        <f t="shared" si="4"/>
        <v>8</v>
      </c>
      <c r="J33" s="352">
        <v>2</v>
      </c>
      <c r="K33" s="352">
        <v>4</v>
      </c>
      <c r="L33" s="353">
        <v>29776.03</v>
      </c>
      <c r="M33" s="353">
        <v>4846</v>
      </c>
      <c r="N33" s="351">
        <v>44631</v>
      </c>
      <c r="O33" s="350" t="s">
        <v>27</v>
      </c>
      <c r="P33" s="78"/>
      <c r="Q33" s="359"/>
      <c r="R33" s="359"/>
      <c r="S33" s="347"/>
      <c r="T33" s="347"/>
      <c r="U33" s="347"/>
      <c r="W33" s="347"/>
      <c r="X33" s="360"/>
      <c r="Y33" s="361"/>
      <c r="Z33" s="8"/>
      <c r="AA33" s="361"/>
      <c r="AB33" s="346"/>
      <c r="AC33" s="346"/>
    </row>
    <row r="34" spans="1:29" ht="25.35" customHeight="1">
      <c r="A34" s="349">
        <v>20</v>
      </c>
      <c r="B34" s="349">
        <v>17</v>
      </c>
      <c r="C34" s="354" t="s">
        <v>491</v>
      </c>
      <c r="D34" s="353">
        <v>257</v>
      </c>
      <c r="E34" s="352">
        <v>487</v>
      </c>
      <c r="F34" s="356">
        <f>(D34-E34)/E34</f>
        <v>-0.47227926078028748</v>
      </c>
      <c r="G34" s="353">
        <v>39</v>
      </c>
      <c r="H34" s="352" t="s">
        <v>30</v>
      </c>
      <c r="I34" s="352" t="s">
        <v>30</v>
      </c>
      <c r="J34" s="352">
        <v>2</v>
      </c>
      <c r="K34" s="352">
        <v>8</v>
      </c>
      <c r="L34" s="353">
        <v>16423</v>
      </c>
      <c r="M34" s="353">
        <v>2670</v>
      </c>
      <c r="N34" s="351">
        <v>44603</v>
      </c>
      <c r="O34" s="350" t="s">
        <v>31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250679.96</v>
      </c>
      <c r="E35" s="348">
        <f t="shared" ref="E35:G35" si="5">SUM(E23:E34)</f>
        <v>160319.77999999997</v>
      </c>
      <c r="F35" s="108">
        <f>(D35-E35)/E35</f>
        <v>0.56362465068252987</v>
      </c>
      <c r="G35" s="348">
        <f t="shared" si="5"/>
        <v>40985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49">
        <v>27</v>
      </c>
      <c r="C37" s="354" t="s">
        <v>467</v>
      </c>
      <c r="D37" s="353">
        <v>236</v>
      </c>
      <c r="E37" s="352">
        <v>92</v>
      </c>
      <c r="F37" s="356">
        <f>(D37-E37)/E37</f>
        <v>1.5652173913043479</v>
      </c>
      <c r="G37" s="353">
        <v>118</v>
      </c>
      <c r="H37" s="352" t="s">
        <v>30</v>
      </c>
      <c r="I37" s="352" t="s">
        <v>30</v>
      </c>
      <c r="J37" s="352">
        <v>1</v>
      </c>
      <c r="K37" s="352">
        <v>9</v>
      </c>
      <c r="L37" s="353">
        <v>47074</v>
      </c>
      <c r="M37" s="353">
        <v>9655</v>
      </c>
      <c r="N37" s="351">
        <v>44596</v>
      </c>
      <c r="O37" s="350" t="s">
        <v>31</v>
      </c>
      <c r="P37" s="347"/>
      <c r="Q37" s="359"/>
      <c r="R37" s="359"/>
      <c r="S37" s="335"/>
      <c r="T37" s="359"/>
      <c r="V37" s="360"/>
      <c r="W37" s="360"/>
      <c r="X37" s="8"/>
      <c r="Y37" s="360"/>
      <c r="Z37" s="361"/>
      <c r="AA37" s="361"/>
      <c r="AB37" s="346"/>
      <c r="AC37" s="346"/>
    </row>
    <row r="38" spans="1:29" ht="25.35" customHeight="1">
      <c r="A38" s="349">
        <v>22</v>
      </c>
      <c r="B38" s="120">
        <v>25</v>
      </c>
      <c r="C38" s="289" t="s">
        <v>66</v>
      </c>
      <c r="D38" s="353">
        <v>230</v>
      </c>
      <c r="E38" s="352">
        <v>100</v>
      </c>
      <c r="F38" s="356">
        <f>(D38-E38)/E38</f>
        <v>1.3</v>
      </c>
      <c r="G38" s="353">
        <v>46</v>
      </c>
      <c r="H38" s="352">
        <v>1</v>
      </c>
      <c r="I38" s="352">
        <f t="shared" ref="I38:I46" si="6">G38/H38</f>
        <v>46</v>
      </c>
      <c r="J38" s="352">
        <v>1</v>
      </c>
      <c r="K38" s="352" t="s">
        <v>30</v>
      </c>
      <c r="L38" s="353">
        <v>131209</v>
      </c>
      <c r="M38" s="353">
        <v>22702</v>
      </c>
      <c r="N38" s="351">
        <v>43868</v>
      </c>
      <c r="O38" s="350" t="s">
        <v>33</v>
      </c>
      <c r="P38" s="347"/>
      <c r="Q38" s="359"/>
      <c r="R38" s="359"/>
      <c r="S38" s="359"/>
      <c r="T38" s="359"/>
      <c r="V38" s="347"/>
      <c r="W38" s="360"/>
      <c r="X38" s="361"/>
      <c r="Y38" s="360"/>
      <c r="Z38" s="361"/>
      <c r="AA38" s="8"/>
      <c r="AB38" s="346"/>
      <c r="AC38" s="346"/>
    </row>
    <row r="39" spans="1:29" ht="25.35" customHeight="1">
      <c r="A39" s="349">
        <v>23</v>
      </c>
      <c r="B39" s="355" t="s">
        <v>30</v>
      </c>
      <c r="C39" s="354" t="s">
        <v>508</v>
      </c>
      <c r="D39" s="353">
        <v>219.38</v>
      </c>
      <c r="E39" s="352" t="s">
        <v>30</v>
      </c>
      <c r="F39" s="352" t="s">
        <v>30</v>
      </c>
      <c r="G39" s="353">
        <v>39</v>
      </c>
      <c r="H39" s="352">
        <v>5</v>
      </c>
      <c r="I39" s="352">
        <f t="shared" si="6"/>
        <v>7.8</v>
      </c>
      <c r="J39" s="352">
        <v>3</v>
      </c>
      <c r="K39" s="352">
        <v>6</v>
      </c>
      <c r="L39" s="353">
        <v>30149.08</v>
      </c>
      <c r="M39" s="353">
        <v>4767</v>
      </c>
      <c r="N39" s="351">
        <v>44617</v>
      </c>
      <c r="O39" s="350" t="s">
        <v>34</v>
      </c>
      <c r="P39" s="347"/>
      <c r="Q39" s="359"/>
      <c r="R39" s="359"/>
      <c r="S39" s="359"/>
      <c r="T39" s="359"/>
      <c r="U39" s="360"/>
      <c r="V39" s="360"/>
      <c r="W39" s="346"/>
      <c r="X39" s="361"/>
      <c r="Y39" s="8"/>
      <c r="Z39" s="361"/>
      <c r="AA39" s="360"/>
      <c r="AB39" s="346"/>
    </row>
    <row r="40" spans="1:29" ht="25.35" customHeight="1">
      <c r="A40" s="349">
        <v>24</v>
      </c>
      <c r="B40" s="349">
        <v>19</v>
      </c>
      <c r="C40" s="354" t="s">
        <v>502</v>
      </c>
      <c r="D40" s="353">
        <v>153.9</v>
      </c>
      <c r="E40" s="352">
        <v>351.1</v>
      </c>
      <c r="F40" s="356">
        <f>(D40-E40)/E40</f>
        <v>-0.5616633437767018</v>
      </c>
      <c r="G40" s="353">
        <v>63</v>
      </c>
      <c r="H40" s="352">
        <v>3</v>
      </c>
      <c r="I40" s="352">
        <f t="shared" si="6"/>
        <v>21</v>
      </c>
      <c r="J40" s="352">
        <v>1</v>
      </c>
      <c r="K40" s="352">
        <v>7</v>
      </c>
      <c r="L40" s="353">
        <v>61300.14</v>
      </c>
      <c r="M40" s="353">
        <v>12687</v>
      </c>
      <c r="N40" s="351">
        <v>44610</v>
      </c>
      <c r="O40" s="350" t="s">
        <v>43</v>
      </c>
      <c r="P40" s="347"/>
      <c r="Q40" s="359"/>
      <c r="R40" s="359"/>
      <c r="S40" s="359"/>
      <c r="T40" s="359"/>
      <c r="U40" s="360"/>
      <c r="V40" s="360"/>
      <c r="W40" s="360"/>
      <c r="X40" s="346"/>
      <c r="Y40" s="8"/>
      <c r="Z40" s="360"/>
      <c r="AA40" s="361"/>
      <c r="AB40" s="346"/>
    </row>
    <row r="41" spans="1:29" ht="25.35" customHeight="1">
      <c r="A41" s="349">
        <v>25</v>
      </c>
      <c r="B41" s="120">
        <v>21</v>
      </c>
      <c r="C41" s="354" t="s">
        <v>350</v>
      </c>
      <c r="D41" s="353">
        <v>100</v>
      </c>
      <c r="E41" s="352">
        <v>277</v>
      </c>
      <c r="F41" s="356">
        <f>(D41-E41)/E41</f>
        <v>-0.63898916967509023</v>
      </c>
      <c r="G41" s="353">
        <v>20</v>
      </c>
      <c r="H41" s="352">
        <v>1</v>
      </c>
      <c r="I41" s="352">
        <f t="shared" si="6"/>
        <v>20</v>
      </c>
      <c r="J41" s="352">
        <v>1</v>
      </c>
      <c r="K41" s="352" t="s">
        <v>30</v>
      </c>
      <c r="L41" s="353">
        <v>17632</v>
      </c>
      <c r="M41" s="353">
        <v>4042</v>
      </c>
      <c r="N41" s="351">
        <v>44512</v>
      </c>
      <c r="O41" s="350" t="s">
        <v>33</v>
      </c>
      <c r="P41" s="347"/>
      <c r="Q41" s="359"/>
      <c r="R41" s="359"/>
      <c r="S41" s="359"/>
      <c r="T41" s="359"/>
      <c r="U41" s="359"/>
      <c r="V41" s="360"/>
      <c r="W41" s="360"/>
      <c r="X41" s="361"/>
      <c r="Y41" s="346"/>
      <c r="AA41" s="361"/>
    </row>
    <row r="42" spans="1:29" ht="25.35" customHeight="1">
      <c r="A42" s="349">
        <v>26</v>
      </c>
      <c r="B42" s="214">
        <v>26</v>
      </c>
      <c r="C42" s="354" t="s">
        <v>540</v>
      </c>
      <c r="D42" s="353">
        <v>71.5</v>
      </c>
      <c r="E42" s="352">
        <v>97</v>
      </c>
      <c r="F42" s="356">
        <f>(D42-E42)/E42</f>
        <v>-0.26288659793814434</v>
      </c>
      <c r="G42" s="353">
        <v>20</v>
      </c>
      <c r="H42" s="352">
        <v>2</v>
      </c>
      <c r="I42" s="352">
        <f t="shared" si="6"/>
        <v>10</v>
      </c>
      <c r="J42" s="352">
        <v>1</v>
      </c>
      <c r="K42" s="352">
        <v>5</v>
      </c>
      <c r="L42" s="353">
        <v>1172.5</v>
      </c>
      <c r="M42" s="353">
        <v>191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U42" s="360"/>
      <c r="V42" s="360"/>
      <c r="W42" s="360"/>
      <c r="X42" s="361"/>
      <c r="Y42" s="361"/>
      <c r="Z42" s="346"/>
      <c r="AA42" s="8"/>
      <c r="AB42" s="346"/>
    </row>
    <row r="43" spans="1:29" ht="25.35" customHeight="1">
      <c r="A43" s="349">
        <v>27</v>
      </c>
      <c r="B43" s="355" t="s">
        <v>30</v>
      </c>
      <c r="C43" s="354" t="s">
        <v>285</v>
      </c>
      <c r="D43" s="353">
        <v>60.7</v>
      </c>
      <c r="E43" s="352" t="s">
        <v>30</v>
      </c>
      <c r="F43" s="352" t="s">
        <v>30</v>
      </c>
      <c r="G43" s="353">
        <v>11</v>
      </c>
      <c r="H43" s="352">
        <v>1</v>
      </c>
      <c r="I43" s="352">
        <f t="shared" si="6"/>
        <v>11</v>
      </c>
      <c r="J43" s="352">
        <v>1</v>
      </c>
      <c r="K43" s="352" t="s">
        <v>30</v>
      </c>
      <c r="L43" s="353">
        <v>450731.95</v>
      </c>
      <c r="M43" s="353">
        <v>67541</v>
      </c>
      <c r="N43" s="351">
        <v>44456</v>
      </c>
      <c r="O43" s="350" t="s">
        <v>34</v>
      </c>
      <c r="P43" s="347"/>
      <c r="Q43" s="359"/>
      <c r="R43" s="359"/>
      <c r="S43" s="359"/>
      <c r="T43" s="359"/>
      <c r="V43" s="330"/>
      <c r="W43" s="330"/>
      <c r="X43" s="360"/>
      <c r="Y43" s="375"/>
      <c r="Z43" s="8"/>
      <c r="AA43" s="361"/>
      <c r="AB43" s="346"/>
      <c r="AC43" s="346"/>
    </row>
    <row r="44" spans="1:29" ht="25.35" customHeight="1">
      <c r="A44" s="349">
        <v>28</v>
      </c>
      <c r="B44" s="355" t="s">
        <v>30</v>
      </c>
      <c r="C44" s="354" t="s">
        <v>539</v>
      </c>
      <c r="D44" s="353">
        <v>43</v>
      </c>
      <c r="E44" s="352" t="s">
        <v>30</v>
      </c>
      <c r="F44" s="352" t="s">
        <v>30</v>
      </c>
      <c r="G44" s="353">
        <v>7</v>
      </c>
      <c r="H44" s="352">
        <v>2</v>
      </c>
      <c r="I44" s="352">
        <f t="shared" si="6"/>
        <v>3.5</v>
      </c>
      <c r="J44" s="352">
        <v>1</v>
      </c>
      <c r="K44" s="352">
        <v>3</v>
      </c>
      <c r="L44" s="353">
        <v>271</v>
      </c>
      <c r="M44" s="353">
        <v>50</v>
      </c>
      <c r="N44" s="351">
        <v>44638</v>
      </c>
      <c r="O44" s="350" t="s">
        <v>361</v>
      </c>
      <c r="P44" s="347"/>
      <c r="Q44" s="359"/>
      <c r="R44" s="359"/>
      <c r="S44" s="359"/>
      <c r="T44" s="359"/>
      <c r="U44" s="360"/>
      <c r="V44" s="360"/>
      <c r="W44" s="360"/>
      <c r="X44" s="8"/>
      <c r="Y44" s="361"/>
      <c r="Z44" s="361"/>
      <c r="AA44" s="346"/>
      <c r="AB44" s="346"/>
    </row>
    <row r="45" spans="1:29" ht="25.35" customHeight="1">
      <c r="A45" s="349">
        <v>29</v>
      </c>
      <c r="B45" s="362">
        <v>31</v>
      </c>
      <c r="C45" s="354" t="s">
        <v>528</v>
      </c>
      <c r="D45" s="353">
        <v>35</v>
      </c>
      <c r="E45" s="352">
        <v>13</v>
      </c>
      <c r="F45" s="356">
        <f>(D45-E45)/E45</f>
        <v>1.6923076923076923</v>
      </c>
      <c r="G45" s="353">
        <v>7</v>
      </c>
      <c r="H45" s="352">
        <v>3</v>
      </c>
      <c r="I45" s="352">
        <f t="shared" si="6"/>
        <v>2.3333333333333335</v>
      </c>
      <c r="J45" s="352">
        <v>2</v>
      </c>
      <c r="K45" s="352">
        <v>4</v>
      </c>
      <c r="L45" s="353">
        <v>3210.0999999999995</v>
      </c>
      <c r="M45" s="353">
        <v>571</v>
      </c>
      <c r="N45" s="351">
        <v>44631</v>
      </c>
      <c r="O45" s="350" t="s">
        <v>529</v>
      </c>
      <c r="P45" s="347"/>
      <c r="Q45" s="359"/>
      <c r="R45" s="359"/>
      <c r="S45" s="359"/>
      <c r="T45" s="359"/>
      <c r="U45" s="360"/>
      <c r="V45" s="360"/>
      <c r="W45" s="360"/>
      <c r="X45" s="361"/>
      <c r="Y45" s="8"/>
      <c r="Z45" s="346"/>
      <c r="AA45" s="361"/>
      <c r="AB45" s="346"/>
    </row>
    <row r="46" spans="1:29" ht="25.35" customHeight="1">
      <c r="A46" s="349">
        <v>30</v>
      </c>
      <c r="B46" s="349">
        <v>28</v>
      </c>
      <c r="C46" s="354" t="s">
        <v>510</v>
      </c>
      <c r="D46" s="353">
        <v>15</v>
      </c>
      <c r="E46" s="352">
        <v>60.89</v>
      </c>
      <c r="F46" s="356">
        <f>(D46-E46)/E46</f>
        <v>-0.75365413039908036</v>
      </c>
      <c r="G46" s="353">
        <v>5</v>
      </c>
      <c r="H46" s="352">
        <v>2</v>
      </c>
      <c r="I46" s="352">
        <f t="shared" si="6"/>
        <v>2.5</v>
      </c>
      <c r="J46" s="352">
        <v>1</v>
      </c>
      <c r="K46" s="352">
        <v>6</v>
      </c>
      <c r="L46" s="353">
        <v>9354</v>
      </c>
      <c r="M46" s="353">
        <v>1678</v>
      </c>
      <c r="N46" s="351">
        <v>44617</v>
      </c>
      <c r="O46" s="350" t="s">
        <v>52</v>
      </c>
      <c r="P46" s="347"/>
      <c r="Q46" s="359"/>
      <c r="R46" s="359"/>
      <c r="S46" s="359"/>
      <c r="T46" s="359"/>
      <c r="U46" s="359"/>
      <c r="V46" s="359"/>
      <c r="W46" s="360"/>
      <c r="X46" s="361"/>
      <c r="Y46" s="346"/>
      <c r="Z46" s="361"/>
      <c r="AA46" s="8"/>
      <c r="AB46" s="346"/>
    </row>
    <row r="47" spans="1:29" ht="25.35" customHeight="1">
      <c r="A47" s="248"/>
      <c r="B47" s="248"/>
      <c r="C47" s="266" t="s">
        <v>116</v>
      </c>
      <c r="D47" s="348">
        <f>SUM(D35:D46)</f>
        <v>251844.44</v>
      </c>
      <c r="E47" s="348">
        <f t="shared" ref="E47:G47" si="7">SUM(E35:E46)</f>
        <v>161310.76999999999</v>
      </c>
      <c r="F47" s="108">
        <f>(D47-E47)/E47</f>
        <v>0.56123760366403319</v>
      </c>
      <c r="G47" s="348">
        <f t="shared" si="7"/>
        <v>41321</v>
      </c>
      <c r="H47" s="348"/>
      <c r="I47" s="251"/>
      <c r="J47" s="250"/>
      <c r="K47" s="252"/>
      <c r="L47" s="253"/>
      <c r="M47" s="257"/>
      <c r="N47" s="254"/>
      <c r="O47" s="281"/>
      <c r="R47" s="347"/>
    </row>
    <row r="48" spans="1:29" ht="23.1" customHeight="1">
      <c r="W48" s="33"/>
    </row>
    <row r="49" spans="18:18" ht="17.25" customHeight="1"/>
    <row r="60" spans="18:18">
      <c r="R60" s="347"/>
    </row>
    <row r="65" spans="16:23">
      <c r="P65" s="347"/>
    </row>
    <row r="69" spans="16:23" ht="12" customHeight="1"/>
    <row r="79" spans="16:23">
      <c r="U79" s="347"/>
      <c r="V79" s="347"/>
      <c r="W79" s="347"/>
    </row>
  </sheetData>
  <sortState xmlns:xlrd2="http://schemas.microsoft.com/office/spreadsheetml/2017/richdata2" ref="B13:O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297</v>
      </c>
      <c r="F1" s="2"/>
      <c r="G1" s="2"/>
      <c r="H1" s="2"/>
      <c r="I1" s="2"/>
    </row>
    <row r="2" spans="1:27" ht="19.5" customHeight="1">
      <c r="E2" s="2" t="s">
        <v>298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7">
      <c r="A6" s="393"/>
      <c r="B6" s="393"/>
      <c r="C6" s="390"/>
      <c r="D6" s="138" t="s">
        <v>295</v>
      </c>
      <c r="E6" s="138" t="s">
        <v>289</v>
      </c>
      <c r="F6" s="390"/>
      <c r="G6" s="138" t="s">
        <v>295</v>
      </c>
      <c r="H6" s="390"/>
      <c r="I6" s="390"/>
      <c r="J6" s="390"/>
      <c r="K6" s="390"/>
      <c r="L6" s="390"/>
      <c r="M6" s="390"/>
      <c r="N6" s="390"/>
      <c r="O6" s="390"/>
    </row>
    <row r="7" spans="1:27">
      <c r="A7" s="393"/>
      <c r="B7" s="393"/>
      <c r="C7" s="390"/>
      <c r="D7" s="138" t="s">
        <v>1</v>
      </c>
      <c r="E7" s="138" t="s">
        <v>1</v>
      </c>
      <c r="F7" s="390"/>
      <c r="G7" s="138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7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7" ht="15" customHeight="1">
      <c r="A9" s="392"/>
      <c r="B9" s="392"/>
      <c r="C9" s="389" t="s">
        <v>13</v>
      </c>
      <c r="D9" s="208"/>
      <c r="E9" s="208"/>
      <c r="F9" s="389" t="s">
        <v>15</v>
      </c>
      <c r="G9" s="208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7">
      <c r="A10" s="393"/>
      <c r="B10" s="393"/>
      <c r="C10" s="390"/>
      <c r="D10" s="209" t="s">
        <v>296</v>
      </c>
      <c r="E10" s="209" t="s">
        <v>290</v>
      </c>
      <c r="F10" s="390"/>
      <c r="G10" s="209" t="s">
        <v>296</v>
      </c>
      <c r="H10" s="138" t="s">
        <v>17</v>
      </c>
      <c r="I10" s="39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0"/>
      <c r="R10" s="8"/>
    </row>
    <row r="11" spans="1:27">
      <c r="A11" s="393"/>
      <c r="B11" s="393"/>
      <c r="C11" s="390"/>
      <c r="D11" s="209" t="s">
        <v>14</v>
      </c>
      <c r="E11" s="138" t="s">
        <v>14</v>
      </c>
      <c r="F11" s="390"/>
      <c r="G11" s="209" t="s">
        <v>16</v>
      </c>
      <c r="H11" s="6"/>
      <c r="I11" s="390"/>
      <c r="J11" s="6"/>
      <c r="K11" s="6"/>
      <c r="L11" s="12" t="s">
        <v>2</v>
      </c>
      <c r="M11" s="138" t="s">
        <v>17</v>
      </c>
      <c r="N11" s="6"/>
      <c r="O11" s="390"/>
      <c r="R11" s="140"/>
      <c r="T11" s="140"/>
      <c r="U11" s="139"/>
    </row>
    <row r="12" spans="1:27" ht="15.6" customHeight="1" thickBot="1">
      <c r="A12" s="393"/>
      <c r="B12" s="394"/>
      <c r="C12" s="391"/>
      <c r="D12" s="210"/>
      <c r="E12" s="5" t="s">
        <v>2</v>
      </c>
      <c r="F12" s="391"/>
      <c r="G12" s="210" t="s">
        <v>17</v>
      </c>
      <c r="H12" s="32"/>
      <c r="I12" s="391"/>
      <c r="J12" s="32"/>
      <c r="K12" s="32"/>
      <c r="L12" s="32"/>
      <c r="M12" s="32"/>
      <c r="N12" s="32"/>
      <c r="O12" s="39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285</v>
      </c>
      <c r="D13" s="163">
        <v>98831.35</v>
      </c>
      <c r="E13" s="162">
        <v>144121.26999999999</v>
      </c>
      <c r="F13" s="168">
        <f>(D13-E13)/E13</f>
        <v>-0.31424868792788174</v>
      </c>
      <c r="G13" s="163">
        <v>14278</v>
      </c>
      <c r="H13" s="162">
        <v>288</v>
      </c>
      <c r="I13" s="162">
        <f>G13/H13</f>
        <v>49.576388888888886</v>
      </c>
      <c r="J13" s="162">
        <v>16</v>
      </c>
      <c r="K13" s="162">
        <v>2</v>
      </c>
      <c r="L13" s="163">
        <v>257316.87</v>
      </c>
      <c r="M13" s="163">
        <v>37005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3"/>
      <c r="Y13" s="174"/>
      <c r="Z13" s="139"/>
      <c r="AA13" s="139"/>
    </row>
    <row r="14" spans="1:27" ht="25.35" customHeight="1">
      <c r="A14" s="157">
        <v>2</v>
      </c>
      <c r="B14" s="157">
        <v>2</v>
      </c>
      <c r="C14" s="164" t="s">
        <v>288</v>
      </c>
      <c r="D14" s="163">
        <v>47473.760000000002</v>
      </c>
      <c r="E14" s="162">
        <v>67129.48</v>
      </c>
      <c r="F14" s="168">
        <f>(D14-E14)/E14</f>
        <v>-0.29280310230319073</v>
      </c>
      <c r="G14" s="163">
        <v>9758</v>
      </c>
      <c r="H14" s="162">
        <v>328</v>
      </c>
      <c r="I14" s="162">
        <f>G14/H14</f>
        <v>29.75</v>
      </c>
      <c r="J14" s="162">
        <v>19</v>
      </c>
      <c r="K14" s="162">
        <v>2</v>
      </c>
      <c r="L14" s="163">
        <v>115696</v>
      </c>
      <c r="M14" s="163">
        <v>23864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4"/>
      <c r="Y14" s="173"/>
      <c r="Z14" s="174"/>
    </row>
    <row r="15" spans="1:27" ht="25.35" customHeight="1">
      <c r="A15" s="157">
        <v>3</v>
      </c>
      <c r="B15" s="157" t="s">
        <v>40</v>
      </c>
      <c r="C15" s="164" t="s">
        <v>306</v>
      </c>
      <c r="D15" s="163">
        <v>16786.669999999998</v>
      </c>
      <c r="E15" s="162" t="s">
        <v>30</v>
      </c>
      <c r="F15" s="162" t="s">
        <v>30</v>
      </c>
      <c r="G15" s="163">
        <v>2749</v>
      </c>
      <c r="H15" s="162">
        <v>23</v>
      </c>
      <c r="I15" s="162">
        <f>G15/H15</f>
        <v>119.52173913043478</v>
      </c>
      <c r="J15" s="162">
        <v>10</v>
      </c>
      <c r="K15" s="162">
        <v>0</v>
      </c>
      <c r="L15" s="163">
        <v>16787</v>
      </c>
      <c r="M15" s="163">
        <v>2749</v>
      </c>
      <c r="N15" s="160" t="s">
        <v>190</v>
      </c>
      <c r="O15" s="158" t="s">
        <v>52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3</v>
      </c>
      <c r="C16" s="164" t="s">
        <v>286</v>
      </c>
      <c r="D16" s="163">
        <v>15556.94</v>
      </c>
      <c r="E16" s="162">
        <v>24493.62</v>
      </c>
      <c r="F16" s="168">
        <f>(D16-E16)/E16</f>
        <v>-0.36485746084082299</v>
      </c>
      <c r="G16" s="163">
        <v>2718</v>
      </c>
      <c r="H16" s="162">
        <v>115</v>
      </c>
      <c r="I16" s="162">
        <f>G16/H16</f>
        <v>23.634782608695652</v>
      </c>
      <c r="J16" s="162">
        <v>18</v>
      </c>
      <c r="K16" s="162">
        <v>2</v>
      </c>
      <c r="L16" s="163">
        <v>40806.550000000003</v>
      </c>
      <c r="M16" s="163">
        <v>7133</v>
      </c>
      <c r="N16" s="160">
        <v>44456</v>
      </c>
      <c r="O16" s="158" t="s">
        <v>287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57" t="s">
        <v>67</v>
      </c>
      <c r="C17" s="164" t="s">
        <v>299</v>
      </c>
      <c r="D17" s="163">
        <v>12858.89</v>
      </c>
      <c r="E17" s="162" t="s">
        <v>30</v>
      </c>
      <c r="F17" s="162" t="s">
        <v>30</v>
      </c>
      <c r="G17" s="163">
        <v>2078</v>
      </c>
      <c r="H17" s="162">
        <v>149</v>
      </c>
      <c r="I17" s="162">
        <f>G17/H17</f>
        <v>13.946308724832214</v>
      </c>
      <c r="J17" s="162">
        <v>18</v>
      </c>
      <c r="K17" s="162">
        <v>1</v>
      </c>
      <c r="L17" s="163">
        <v>12858.89</v>
      </c>
      <c r="M17" s="163">
        <v>2078</v>
      </c>
      <c r="N17" s="160">
        <v>44463</v>
      </c>
      <c r="O17" s="158" t="s">
        <v>43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4</v>
      </c>
      <c r="C18" s="164" t="s">
        <v>276</v>
      </c>
      <c r="D18" s="163">
        <v>11720</v>
      </c>
      <c r="E18" s="162">
        <v>23953</v>
      </c>
      <c r="F18" s="168">
        <f>(D18-E18)/E18</f>
        <v>-0.51070847075522896</v>
      </c>
      <c r="G18" s="163">
        <v>1892</v>
      </c>
      <c r="H18" s="162" t="s">
        <v>30</v>
      </c>
      <c r="I18" s="162" t="s">
        <v>30</v>
      </c>
      <c r="J18" s="162">
        <v>13</v>
      </c>
      <c r="K18" s="162">
        <v>3</v>
      </c>
      <c r="L18" s="163">
        <v>76676</v>
      </c>
      <c r="M18" s="163">
        <v>12350</v>
      </c>
      <c r="N18" s="160">
        <v>44449</v>
      </c>
      <c r="O18" s="158" t="s">
        <v>31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6" ht="25.35" customHeight="1">
      <c r="A19" s="157">
        <v>7</v>
      </c>
      <c r="B19" s="157">
        <v>6</v>
      </c>
      <c r="C19" s="164" t="s">
        <v>236</v>
      </c>
      <c r="D19" s="163">
        <v>9288.15</v>
      </c>
      <c r="E19" s="162">
        <v>13251.66</v>
      </c>
      <c r="F19" s="168">
        <f>(D19-E19)/E19</f>
        <v>-0.29909535861922204</v>
      </c>
      <c r="G19" s="163">
        <v>1449</v>
      </c>
      <c r="H19" s="162">
        <v>56</v>
      </c>
      <c r="I19" s="162">
        <f>G19/H19</f>
        <v>25.875</v>
      </c>
      <c r="J19" s="162">
        <v>7</v>
      </c>
      <c r="K19" s="162">
        <v>7</v>
      </c>
      <c r="L19" s="163">
        <v>153139</v>
      </c>
      <c r="M19" s="163">
        <v>24824</v>
      </c>
      <c r="N19" s="160">
        <v>44421</v>
      </c>
      <c r="O19" s="158" t="s">
        <v>32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6" ht="25.35" customHeight="1">
      <c r="A20" s="157">
        <v>8</v>
      </c>
      <c r="B20" s="157">
        <v>7</v>
      </c>
      <c r="C20" s="164" t="s">
        <v>245</v>
      </c>
      <c r="D20" s="163">
        <v>7952.69</v>
      </c>
      <c r="E20" s="162">
        <v>10875.17</v>
      </c>
      <c r="F20" s="168">
        <f>(D20-E20)/E20</f>
        <v>-0.26872959227304039</v>
      </c>
      <c r="G20" s="163">
        <v>1662</v>
      </c>
      <c r="H20" s="162">
        <v>140</v>
      </c>
      <c r="I20" s="162">
        <f>G20/H20</f>
        <v>11.871428571428572</v>
      </c>
      <c r="J20" s="162">
        <v>11</v>
      </c>
      <c r="K20" s="162">
        <v>6</v>
      </c>
      <c r="L20" s="163">
        <v>155342</v>
      </c>
      <c r="M20" s="163">
        <v>33648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4"/>
      <c r="Z20" s="173"/>
    </row>
    <row r="21" spans="1:26" ht="25.35" customHeight="1">
      <c r="A21" s="157">
        <v>9</v>
      </c>
      <c r="B21" s="157">
        <v>5</v>
      </c>
      <c r="C21" s="164" t="s">
        <v>273</v>
      </c>
      <c r="D21" s="163">
        <v>6801.23</v>
      </c>
      <c r="E21" s="162">
        <v>13671.05</v>
      </c>
      <c r="F21" s="168">
        <f>(D21-E21)/E21</f>
        <v>-0.50250858566094048</v>
      </c>
      <c r="G21" s="163">
        <v>1134</v>
      </c>
      <c r="H21" s="162">
        <v>74</v>
      </c>
      <c r="I21" s="162">
        <f>G21/H21</f>
        <v>15.324324324324325</v>
      </c>
      <c r="J21" s="162">
        <v>9</v>
      </c>
      <c r="K21" s="162">
        <v>4</v>
      </c>
      <c r="L21" s="163">
        <v>80735</v>
      </c>
      <c r="M21" s="163">
        <v>12618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4"/>
      <c r="Z21" s="173"/>
    </row>
    <row r="22" spans="1:26" ht="25.35" customHeight="1">
      <c r="A22" s="157">
        <v>10</v>
      </c>
      <c r="B22" s="157" t="s">
        <v>67</v>
      </c>
      <c r="C22" s="164" t="s">
        <v>291</v>
      </c>
      <c r="D22" s="163">
        <v>4953.74</v>
      </c>
      <c r="E22" s="162" t="s">
        <v>30</v>
      </c>
      <c r="F22" s="162" t="s">
        <v>30</v>
      </c>
      <c r="G22" s="163">
        <v>815</v>
      </c>
      <c r="H22" s="162">
        <v>142</v>
      </c>
      <c r="I22" s="162">
        <f>G22/H22</f>
        <v>5.73943661971831</v>
      </c>
      <c r="J22" s="162">
        <v>15</v>
      </c>
      <c r="K22" s="162">
        <v>1</v>
      </c>
      <c r="L22" s="163">
        <v>5519.43</v>
      </c>
      <c r="M22" s="163">
        <v>900</v>
      </c>
      <c r="N22" s="160">
        <v>44463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232223.42000000004</v>
      </c>
      <c r="E23" s="145">
        <f t="shared" ref="E23:G23" si="0">SUM(E13:E22)</f>
        <v>297495.24999999994</v>
      </c>
      <c r="F23" s="108">
        <f t="shared" ref="F23" si="1">(D23-E23)/E23</f>
        <v>-0.21940461234254971</v>
      </c>
      <c r="G23" s="145">
        <f t="shared" si="0"/>
        <v>38533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214">
        <v>8</v>
      </c>
      <c r="C25" s="164" t="s">
        <v>263</v>
      </c>
      <c r="D25" s="163">
        <v>3256.68</v>
      </c>
      <c r="E25" s="162">
        <v>8554.57</v>
      </c>
      <c r="F25" s="168">
        <f>(D25-E25)/E25</f>
        <v>-0.61930523685001115</v>
      </c>
      <c r="G25" s="163">
        <v>493</v>
      </c>
      <c r="H25" s="162">
        <v>18</v>
      </c>
      <c r="I25" s="162">
        <f t="shared" ref="I25:I30" si="2">G25/H25</f>
        <v>27.388888888888889</v>
      </c>
      <c r="J25" s="162">
        <v>5</v>
      </c>
      <c r="K25" s="162">
        <v>4</v>
      </c>
      <c r="L25" s="163">
        <v>37982.980000000003</v>
      </c>
      <c r="M25" s="163">
        <v>5934</v>
      </c>
      <c r="N25" s="160">
        <v>44442</v>
      </c>
      <c r="O25" s="158" t="s">
        <v>34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207</v>
      </c>
      <c r="D26" s="163">
        <v>2533.2800000000002</v>
      </c>
      <c r="E26" s="162">
        <v>4805.54</v>
      </c>
      <c r="F26" s="168">
        <f>(D26-E26)/E26</f>
        <v>-0.47284176179992254</v>
      </c>
      <c r="G26" s="163">
        <v>490</v>
      </c>
      <c r="H26" s="162">
        <v>24</v>
      </c>
      <c r="I26" s="162">
        <f t="shared" si="2"/>
        <v>20.416666666666668</v>
      </c>
      <c r="J26" s="162">
        <v>4</v>
      </c>
      <c r="K26" s="162">
        <v>10</v>
      </c>
      <c r="L26" s="163">
        <v>223853</v>
      </c>
      <c r="M26" s="163">
        <v>48345</v>
      </c>
      <c r="N26" s="160">
        <v>44400</v>
      </c>
      <c r="O26" s="158" t="s">
        <v>32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 t="s">
        <v>67</v>
      </c>
      <c r="C27" s="164" t="s">
        <v>485</v>
      </c>
      <c r="D27" s="163">
        <v>1560.21</v>
      </c>
      <c r="E27" s="162" t="s">
        <v>30</v>
      </c>
      <c r="F27" s="162" t="s">
        <v>30</v>
      </c>
      <c r="G27" s="163">
        <v>330</v>
      </c>
      <c r="H27" s="162">
        <v>45</v>
      </c>
      <c r="I27" s="162">
        <f t="shared" si="2"/>
        <v>7.333333333333333</v>
      </c>
      <c r="J27" s="162">
        <v>8</v>
      </c>
      <c r="K27" s="162">
        <v>1</v>
      </c>
      <c r="L27" s="163">
        <v>1560.21</v>
      </c>
      <c r="M27" s="163">
        <v>330</v>
      </c>
      <c r="N27" s="160">
        <v>44463</v>
      </c>
      <c r="O27" s="158" t="s">
        <v>301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>
        <v>13</v>
      </c>
      <c r="C28" s="164" t="s">
        <v>192</v>
      </c>
      <c r="D28" s="163">
        <v>1541.7</v>
      </c>
      <c r="E28" s="162">
        <v>2225.79</v>
      </c>
      <c r="F28" s="168">
        <f>(D28-E28)/E28</f>
        <v>-0.30734705430431442</v>
      </c>
      <c r="G28" s="163">
        <v>239</v>
      </c>
      <c r="H28" s="162">
        <v>7</v>
      </c>
      <c r="I28" s="162">
        <f t="shared" si="2"/>
        <v>34.142857142857146</v>
      </c>
      <c r="J28" s="162">
        <v>1</v>
      </c>
      <c r="K28" s="162">
        <v>11</v>
      </c>
      <c r="L28" s="163">
        <v>89351.360000000001</v>
      </c>
      <c r="M28" s="163">
        <v>14335</v>
      </c>
      <c r="N28" s="160">
        <v>44393</v>
      </c>
      <c r="O28" s="158" t="s">
        <v>73</v>
      </c>
      <c r="P28" s="140"/>
      <c r="Q28" s="172"/>
      <c r="R28" s="172"/>
      <c r="T28" s="172"/>
      <c r="U28" s="172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57" t="s">
        <v>40</v>
      </c>
      <c r="C29" s="164" t="s">
        <v>300</v>
      </c>
      <c r="D29" s="163">
        <v>1457.12</v>
      </c>
      <c r="E29" s="162" t="s">
        <v>30</v>
      </c>
      <c r="F29" s="162" t="s">
        <v>30</v>
      </c>
      <c r="G29" s="163">
        <v>302</v>
      </c>
      <c r="H29" s="162">
        <v>11</v>
      </c>
      <c r="I29" s="162">
        <f t="shared" si="2"/>
        <v>27.454545454545453</v>
      </c>
      <c r="J29" s="162">
        <v>7</v>
      </c>
      <c r="K29" s="162">
        <v>0</v>
      </c>
      <c r="L29" s="163">
        <v>1457.12</v>
      </c>
      <c r="M29" s="163">
        <v>302</v>
      </c>
      <c r="N29" s="160" t="s">
        <v>190</v>
      </c>
      <c r="O29" s="158" t="s">
        <v>27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3"/>
      <c r="Z29" s="174"/>
    </row>
    <row r="30" spans="1:26" ht="25.35" customHeight="1">
      <c r="A30" s="157">
        <v>16</v>
      </c>
      <c r="B30" s="157" t="s">
        <v>67</v>
      </c>
      <c r="C30" s="164" t="s">
        <v>302</v>
      </c>
      <c r="D30" s="163">
        <v>1177.0999999999999</v>
      </c>
      <c r="E30" s="162" t="s">
        <v>30</v>
      </c>
      <c r="F30" s="162" t="s">
        <v>30</v>
      </c>
      <c r="G30" s="163">
        <v>184</v>
      </c>
      <c r="H30" s="162">
        <v>44</v>
      </c>
      <c r="I30" s="162">
        <f t="shared" si="2"/>
        <v>4.1818181818181817</v>
      </c>
      <c r="J30" s="162">
        <v>6</v>
      </c>
      <c r="K30" s="162">
        <v>1</v>
      </c>
      <c r="L30" s="163">
        <v>1177.0999999999999</v>
      </c>
      <c r="M30" s="163">
        <v>184</v>
      </c>
      <c r="N30" s="160">
        <v>44463</v>
      </c>
      <c r="O30" s="158" t="s">
        <v>303</v>
      </c>
      <c r="P30" s="140"/>
      <c r="Q30" s="172"/>
      <c r="R30" s="172"/>
      <c r="S30" s="172"/>
      <c r="T30" s="172"/>
      <c r="U30" s="173"/>
      <c r="V30" s="173"/>
      <c r="W30" s="139"/>
      <c r="X30" s="174"/>
      <c r="Y30" s="173"/>
      <c r="Z30" s="174"/>
    </row>
    <row r="31" spans="1:26" ht="24.6" customHeight="1">
      <c r="A31" s="157">
        <v>17</v>
      </c>
      <c r="B31" s="91">
        <v>12</v>
      </c>
      <c r="C31" s="164" t="s">
        <v>242</v>
      </c>
      <c r="D31" s="163">
        <v>1073.9000000000001</v>
      </c>
      <c r="E31" s="162">
        <v>2784.93</v>
      </c>
      <c r="F31" s="168">
        <f>(D31-E31)/E31</f>
        <v>-0.61438887153357524</v>
      </c>
      <c r="G31" s="163">
        <v>180</v>
      </c>
      <c r="H31" s="167" t="s">
        <v>30</v>
      </c>
      <c r="I31" s="162" t="s">
        <v>30</v>
      </c>
      <c r="J31" s="162">
        <v>6</v>
      </c>
      <c r="K31" s="162">
        <v>7</v>
      </c>
      <c r="L31" s="163">
        <v>42016.670000000006</v>
      </c>
      <c r="M31" s="163">
        <v>7632</v>
      </c>
      <c r="N31" s="160">
        <v>44421</v>
      </c>
      <c r="O31" s="158" t="s">
        <v>243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91">
        <v>10</v>
      </c>
      <c r="C32" s="164" t="s">
        <v>264</v>
      </c>
      <c r="D32" s="163">
        <v>1052.3499999999999</v>
      </c>
      <c r="E32" s="162">
        <v>3308</v>
      </c>
      <c r="F32" s="168">
        <f>(D32-E32)/E32</f>
        <v>-0.68187726723095532</v>
      </c>
      <c r="G32" s="163">
        <v>204</v>
      </c>
      <c r="H32" s="167">
        <v>10</v>
      </c>
      <c r="I32" s="162">
        <f>G32/H32</f>
        <v>20.399999999999999</v>
      </c>
      <c r="J32" s="167">
        <v>2</v>
      </c>
      <c r="K32" s="162">
        <v>4</v>
      </c>
      <c r="L32" s="163">
        <v>22864.69</v>
      </c>
      <c r="M32" s="163">
        <v>5053</v>
      </c>
      <c r="N32" s="160">
        <v>44442</v>
      </c>
      <c r="O32" s="158" t="s">
        <v>265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4.6" customHeight="1">
      <c r="A33" s="157">
        <v>19</v>
      </c>
      <c r="B33" s="91">
        <v>14</v>
      </c>
      <c r="C33" s="164" t="s">
        <v>213</v>
      </c>
      <c r="D33" s="163">
        <v>891.45</v>
      </c>
      <c r="E33" s="162">
        <v>1893.8499999999997</v>
      </c>
      <c r="F33" s="168">
        <f>(D33-E33)/E33</f>
        <v>-0.52929218259101818</v>
      </c>
      <c r="G33" s="163">
        <v>129</v>
      </c>
      <c r="H33" s="167">
        <v>5</v>
      </c>
      <c r="I33" s="162">
        <f>G33/H33</f>
        <v>25.8</v>
      </c>
      <c r="J33" s="167">
        <v>1</v>
      </c>
      <c r="K33" s="162">
        <v>9</v>
      </c>
      <c r="L33" s="163">
        <v>178586.84</v>
      </c>
      <c r="M33" s="163">
        <v>28333</v>
      </c>
      <c r="N33" s="160">
        <v>44407</v>
      </c>
      <c r="O33" s="158" t="s">
        <v>212</v>
      </c>
      <c r="P33" s="140"/>
      <c r="R33" s="161"/>
      <c r="T33" s="140"/>
      <c r="U33" s="139"/>
      <c r="V33" s="139"/>
      <c r="W33" s="139"/>
      <c r="X33" s="139"/>
      <c r="Y33" s="140"/>
      <c r="Z33" s="139"/>
    </row>
    <row r="34" spans="1:26" ht="25.35" customHeight="1">
      <c r="A34" s="157">
        <v>20</v>
      </c>
      <c r="B34" s="157">
        <v>11</v>
      </c>
      <c r="C34" s="164" t="s">
        <v>262</v>
      </c>
      <c r="D34" s="163">
        <v>886.69</v>
      </c>
      <c r="E34" s="162">
        <v>3097.39</v>
      </c>
      <c r="F34" s="168">
        <f>(D34-E34)/E34</f>
        <v>-0.71372994682619884</v>
      </c>
      <c r="G34" s="163">
        <v>133</v>
      </c>
      <c r="H34" s="162">
        <v>5</v>
      </c>
      <c r="I34" s="162">
        <f>G34/H34</f>
        <v>26.6</v>
      </c>
      <c r="J34" s="162">
        <v>2</v>
      </c>
      <c r="K34" s="162">
        <v>4</v>
      </c>
      <c r="L34" s="163">
        <v>15918.32</v>
      </c>
      <c r="M34" s="163">
        <v>2653</v>
      </c>
      <c r="N34" s="160">
        <v>44442</v>
      </c>
      <c r="O34" s="158" t="s">
        <v>27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3"/>
      <c r="Z34" s="174"/>
    </row>
    <row r="35" spans="1:26" ht="25.15" customHeight="1">
      <c r="A35" s="144"/>
      <c r="B35" s="144"/>
      <c r="C35" s="159" t="s">
        <v>85</v>
      </c>
      <c r="D35" s="145">
        <f>SUM(D23:D34)</f>
        <v>247653.90000000005</v>
      </c>
      <c r="E35" s="145">
        <f t="shared" ref="E35:G35" si="3">SUM(E23:E34)</f>
        <v>324165.31999999989</v>
      </c>
      <c r="F35" s="108">
        <f>(D35-E35)/E35</f>
        <v>-0.23602592652415708</v>
      </c>
      <c r="G35" s="145">
        <f t="shared" si="3"/>
        <v>41217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6" t="s">
        <v>98</v>
      </c>
      <c r="D37" s="163">
        <v>557.59</v>
      </c>
      <c r="E37" s="163">
        <v>531</v>
      </c>
      <c r="F37" s="168">
        <f>(D37-E37)/E37</f>
        <v>5.0075329566855051E-2</v>
      </c>
      <c r="G37" s="163">
        <v>107</v>
      </c>
      <c r="H37" s="162" t="s">
        <v>30</v>
      </c>
      <c r="I37" s="162" t="s">
        <v>30</v>
      </c>
      <c r="J37" s="162">
        <v>2</v>
      </c>
      <c r="K37" s="162">
        <v>20</v>
      </c>
      <c r="L37" s="163">
        <v>13100.59</v>
      </c>
      <c r="M37" s="163">
        <v>2338</v>
      </c>
      <c r="N37" s="160">
        <v>44330</v>
      </c>
      <c r="O37" s="154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57">
        <v>20</v>
      </c>
      <c r="C38" s="164" t="s">
        <v>191</v>
      </c>
      <c r="D38" s="163">
        <v>309.58999999999997</v>
      </c>
      <c r="E38" s="162">
        <v>399.88</v>
      </c>
      <c r="F38" s="168">
        <f>(D38-E38)/E38</f>
        <v>-0.22579273782134646</v>
      </c>
      <c r="G38" s="163">
        <v>57</v>
      </c>
      <c r="H38" s="162">
        <v>2</v>
      </c>
      <c r="I38" s="162">
        <f t="shared" ref="I38:I44" si="4">G38/H38</f>
        <v>28.5</v>
      </c>
      <c r="J38" s="162">
        <v>1</v>
      </c>
      <c r="K38" s="162">
        <v>11</v>
      </c>
      <c r="L38" s="163">
        <v>158264.74</v>
      </c>
      <c r="M38" s="163">
        <v>32749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57">
        <v>16</v>
      </c>
      <c r="C39" s="164" t="s">
        <v>244</v>
      </c>
      <c r="D39" s="163">
        <v>241</v>
      </c>
      <c r="E39" s="163">
        <v>1277</v>
      </c>
      <c r="F39" s="168">
        <f>(D39-E39)/E39</f>
        <v>-0.81127642913077525</v>
      </c>
      <c r="G39" s="163">
        <v>38</v>
      </c>
      <c r="H39" s="162">
        <v>3</v>
      </c>
      <c r="I39" s="162">
        <f t="shared" si="4"/>
        <v>12.666666666666666</v>
      </c>
      <c r="J39" s="162">
        <v>1</v>
      </c>
      <c r="K39" s="162">
        <v>6</v>
      </c>
      <c r="L39" s="163">
        <v>10839.86</v>
      </c>
      <c r="M39" s="163">
        <v>2313</v>
      </c>
      <c r="N39" s="160">
        <v>44421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6" ht="25.35" customHeight="1">
      <c r="A40" s="157">
        <v>24</v>
      </c>
      <c r="B40" s="157">
        <v>24</v>
      </c>
      <c r="C40" s="164" t="s">
        <v>259</v>
      </c>
      <c r="D40" s="163">
        <v>176</v>
      </c>
      <c r="E40" s="162">
        <v>208</v>
      </c>
      <c r="F40" s="168">
        <f>(D40-E40)/E40</f>
        <v>-0.15384615384615385</v>
      </c>
      <c r="G40" s="163">
        <v>32</v>
      </c>
      <c r="H40" s="162">
        <v>4</v>
      </c>
      <c r="I40" s="162">
        <f t="shared" si="4"/>
        <v>8</v>
      </c>
      <c r="J40" s="162">
        <v>1</v>
      </c>
      <c r="K40" s="162">
        <v>5</v>
      </c>
      <c r="L40" s="163">
        <v>12625.89</v>
      </c>
      <c r="M40" s="163">
        <v>2380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40"/>
      <c r="X40" s="139"/>
      <c r="Y40" s="139"/>
      <c r="Z40" s="139"/>
    </row>
    <row r="41" spans="1:26" ht="25.35" customHeight="1">
      <c r="A41" s="157">
        <v>25</v>
      </c>
      <c r="B41" s="157">
        <v>17</v>
      </c>
      <c r="C41" s="164" t="s">
        <v>281</v>
      </c>
      <c r="D41" s="163">
        <v>100.7</v>
      </c>
      <c r="E41" s="162">
        <v>777.67</v>
      </c>
      <c r="F41" s="168">
        <f>(D41-E41)/E41</f>
        <v>-0.87051062790129485</v>
      </c>
      <c r="G41" s="163">
        <v>26</v>
      </c>
      <c r="H41" s="162">
        <v>9</v>
      </c>
      <c r="I41" s="162">
        <f t="shared" si="4"/>
        <v>2.8888888888888888</v>
      </c>
      <c r="J41" s="162">
        <v>4</v>
      </c>
      <c r="K41" s="162">
        <v>3</v>
      </c>
      <c r="L41" s="163">
        <v>4102.91</v>
      </c>
      <c r="M41" s="163">
        <v>964</v>
      </c>
      <c r="N41" s="160">
        <v>44449</v>
      </c>
      <c r="O41" s="158" t="s">
        <v>27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57">
        <v>26</v>
      </c>
      <c r="B42" s="167" t="s">
        <v>30</v>
      </c>
      <c r="C42" s="166" t="s">
        <v>66</v>
      </c>
      <c r="D42" s="163">
        <v>100</v>
      </c>
      <c r="E42" s="162" t="s">
        <v>30</v>
      </c>
      <c r="F42" s="162" t="s">
        <v>30</v>
      </c>
      <c r="G42" s="163">
        <v>20</v>
      </c>
      <c r="H42" s="162">
        <v>1</v>
      </c>
      <c r="I42" s="162">
        <f t="shared" si="4"/>
        <v>20</v>
      </c>
      <c r="J42" s="162">
        <v>1</v>
      </c>
      <c r="K42" s="162" t="s">
        <v>30</v>
      </c>
      <c r="L42" s="163">
        <v>129490</v>
      </c>
      <c r="M42" s="163">
        <v>22319</v>
      </c>
      <c r="N42" s="160">
        <v>43868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3"/>
      <c r="Z42" s="174"/>
    </row>
    <row r="43" spans="1:26" ht="25.35" customHeight="1">
      <c r="A43" s="157">
        <v>27</v>
      </c>
      <c r="B43" s="167" t="s">
        <v>30</v>
      </c>
      <c r="C43" s="166" t="s">
        <v>304</v>
      </c>
      <c r="D43" s="163">
        <v>100</v>
      </c>
      <c r="E43" s="162" t="s">
        <v>30</v>
      </c>
      <c r="F43" s="162" t="s">
        <v>30</v>
      </c>
      <c r="G43" s="163">
        <v>20</v>
      </c>
      <c r="H43" s="162">
        <v>1</v>
      </c>
      <c r="I43" s="162">
        <f t="shared" si="4"/>
        <v>20</v>
      </c>
      <c r="J43" s="162">
        <v>1</v>
      </c>
      <c r="K43" s="162" t="s">
        <v>30</v>
      </c>
      <c r="L43" s="163">
        <v>27640</v>
      </c>
      <c r="M43" s="163">
        <v>5482</v>
      </c>
      <c r="N43" s="160">
        <v>43272</v>
      </c>
      <c r="O43" s="158" t="s">
        <v>33</v>
      </c>
      <c r="P43" s="140"/>
      <c r="Q43" s="172"/>
      <c r="R43" s="172"/>
      <c r="S43" s="172"/>
      <c r="T43" s="172"/>
      <c r="U43" s="173"/>
      <c r="V43" s="173"/>
      <c r="W43" s="139"/>
      <c r="X43" s="174"/>
      <c r="Y43" s="174"/>
      <c r="Z43" s="173"/>
    </row>
    <row r="44" spans="1:26" ht="25.35" customHeight="1">
      <c r="A44" s="157">
        <v>28</v>
      </c>
      <c r="B44" s="167" t="s">
        <v>30</v>
      </c>
      <c r="C44" s="166" t="s">
        <v>305</v>
      </c>
      <c r="D44" s="163">
        <v>100</v>
      </c>
      <c r="E44" s="162" t="s">
        <v>30</v>
      </c>
      <c r="F44" s="162" t="s">
        <v>30</v>
      </c>
      <c r="G44" s="163">
        <v>20</v>
      </c>
      <c r="H44" s="162">
        <v>1</v>
      </c>
      <c r="I44" s="162">
        <f t="shared" si="4"/>
        <v>20</v>
      </c>
      <c r="J44" s="162">
        <v>1</v>
      </c>
      <c r="K44" s="162" t="s">
        <v>30</v>
      </c>
      <c r="L44" s="163">
        <v>66055</v>
      </c>
      <c r="M44" s="163">
        <v>11749</v>
      </c>
      <c r="N44" s="160">
        <v>43182</v>
      </c>
      <c r="O44" s="158" t="s">
        <v>33</v>
      </c>
      <c r="P44" s="140"/>
      <c r="Q44" s="172"/>
      <c r="R44" s="172"/>
      <c r="S44" s="172"/>
      <c r="T44" s="172"/>
      <c r="U44" s="173"/>
      <c r="V44" s="173"/>
      <c r="W44" s="139"/>
      <c r="X44" s="174"/>
      <c r="Y44" s="174"/>
      <c r="Z44" s="173"/>
    </row>
    <row r="45" spans="1:26" ht="25.35" customHeight="1">
      <c r="A45" s="157">
        <v>29</v>
      </c>
      <c r="B45" s="157">
        <v>23</v>
      </c>
      <c r="C45" s="164" t="s">
        <v>230</v>
      </c>
      <c r="D45" s="163">
        <v>90</v>
      </c>
      <c r="E45" s="162">
        <v>216</v>
      </c>
      <c r="F45" s="168">
        <f>(D45-E45)/E45</f>
        <v>-0.58333333333333337</v>
      </c>
      <c r="G45" s="163">
        <v>18</v>
      </c>
      <c r="H45" s="162" t="s">
        <v>30</v>
      </c>
      <c r="I45" s="162" t="s">
        <v>30</v>
      </c>
      <c r="J45" s="162">
        <v>1</v>
      </c>
      <c r="K45" s="162">
        <v>8</v>
      </c>
      <c r="L45" s="163">
        <v>3859</v>
      </c>
      <c r="M45" s="163">
        <v>686</v>
      </c>
      <c r="N45" s="160">
        <v>44414</v>
      </c>
      <c r="O45" s="158" t="s">
        <v>231</v>
      </c>
      <c r="P45" s="140"/>
      <c r="Q45" s="172"/>
      <c r="R45" s="172"/>
      <c r="S45" s="172"/>
      <c r="T45" s="172"/>
      <c r="U45" s="173"/>
      <c r="V45" s="173"/>
      <c r="W45" s="139"/>
      <c r="X45" s="173"/>
      <c r="Y45" s="174"/>
      <c r="Z45" s="174"/>
    </row>
    <row r="46" spans="1:26" ht="25.35" customHeight="1">
      <c r="A46" s="157">
        <v>30</v>
      </c>
      <c r="B46" s="167" t="s">
        <v>30</v>
      </c>
      <c r="C46" s="164" t="s">
        <v>486</v>
      </c>
      <c r="D46" s="163">
        <v>38</v>
      </c>
      <c r="E46" s="162" t="s">
        <v>30</v>
      </c>
      <c r="F46" s="162" t="s">
        <v>30</v>
      </c>
      <c r="G46" s="163">
        <v>6</v>
      </c>
      <c r="H46" s="162">
        <v>1</v>
      </c>
      <c r="I46" s="162">
        <f>G46/H46</f>
        <v>6</v>
      </c>
      <c r="J46" s="162">
        <v>1</v>
      </c>
      <c r="K46" s="162" t="s">
        <v>30</v>
      </c>
      <c r="L46" s="163">
        <v>11084.52</v>
      </c>
      <c r="M46" s="163">
        <v>2079</v>
      </c>
      <c r="N46" s="160">
        <v>44365</v>
      </c>
      <c r="O46" s="158" t="s">
        <v>43</v>
      </c>
      <c r="P46" s="140"/>
      <c r="Q46" s="172"/>
      <c r="R46" s="172"/>
      <c r="S46" s="172"/>
      <c r="T46" s="172"/>
      <c r="U46" s="173"/>
      <c r="V46" s="173"/>
      <c r="W46" s="139"/>
      <c r="X46" s="173"/>
      <c r="Y46" s="174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249466.78000000006</v>
      </c>
      <c r="E47" s="145">
        <f t="shared" ref="E47:G47" si="5">SUM(E35:E46)</f>
        <v>327574.86999999988</v>
      </c>
      <c r="F47" s="108">
        <f t="shared" ref="F47" si="6">(D47-E47)/E47</f>
        <v>-0.23844347400641525</v>
      </c>
      <c r="G47" s="145">
        <f t="shared" si="5"/>
        <v>41561</v>
      </c>
      <c r="H47" s="145"/>
      <c r="I47" s="147"/>
      <c r="J47" s="146"/>
      <c r="K47" s="148"/>
      <c r="L47" s="149"/>
      <c r="M47" s="153"/>
      <c r="N47" s="150"/>
      <c r="O47" s="154"/>
    </row>
    <row r="48" spans="1:26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293</v>
      </c>
      <c r="F1" s="2"/>
      <c r="G1" s="2"/>
      <c r="H1" s="2"/>
      <c r="I1" s="2"/>
    </row>
    <row r="2" spans="1:27" ht="19.5" customHeight="1">
      <c r="E2" s="2" t="s">
        <v>294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7">
      <c r="A6" s="393"/>
      <c r="B6" s="393"/>
      <c r="C6" s="390"/>
      <c r="D6" s="138" t="s">
        <v>289</v>
      </c>
      <c r="E6" s="138" t="s">
        <v>277</v>
      </c>
      <c r="F6" s="390"/>
      <c r="G6" s="138" t="s">
        <v>289</v>
      </c>
      <c r="H6" s="390"/>
      <c r="I6" s="390"/>
      <c r="J6" s="390"/>
      <c r="K6" s="390"/>
      <c r="L6" s="390"/>
      <c r="M6" s="390"/>
      <c r="N6" s="390"/>
      <c r="O6" s="390"/>
    </row>
    <row r="7" spans="1:27">
      <c r="A7" s="393"/>
      <c r="B7" s="393"/>
      <c r="C7" s="390"/>
      <c r="D7" s="138" t="s">
        <v>1</v>
      </c>
      <c r="E7" s="138" t="s">
        <v>1</v>
      </c>
      <c r="F7" s="390"/>
      <c r="G7" s="138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7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7" ht="15" customHeight="1">
      <c r="A9" s="392"/>
      <c r="B9" s="392"/>
      <c r="C9" s="389" t="s">
        <v>13</v>
      </c>
      <c r="D9" s="205"/>
      <c r="E9" s="205"/>
      <c r="F9" s="389" t="s">
        <v>15</v>
      </c>
      <c r="G9" s="205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7">
      <c r="A10" s="393"/>
      <c r="B10" s="393"/>
      <c r="C10" s="390"/>
      <c r="D10" s="206" t="s">
        <v>290</v>
      </c>
      <c r="E10" s="206" t="s">
        <v>278</v>
      </c>
      <c r="F10" s="390"/>
      <c r="G10" s="206" t="s">
        <v>290</v>
      </c>
      <c r="H10" s="138" t="s">
        <v>17</v>
      </c>
      <c r="I10" s="39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0"/>
      <c r="R10" s="8"/>
    </row>
    <row r="11" spans="1:27">
      <c r="A11" s="393"/>
      <c r="B11" s="393"/>
      <c r="C11" s="390"/>
      <c r="D11" s="206" t="s">
        <v>14</v>
      </c>
      <c r="E11" s="138" t="s">
        <v>14</v>
      </c>
      <c r="F11" s="390"/>
      <c r="G11" s="206" t="s">
        <v>16</v>
      </c>
      <c r="H11" s="6"/>
      <c r="I11" s="390"/>
      <c r="J11" s="6"/>
      <c r="K11" s="6"/>
      <c r="L11" s="12" t="s">
        <v>2</v>
      </c>
      <c r="M11" s="138" t="s">
        <v>17</v>
      </c>
      <c r="N11" s="6"/>
      <c r="O11" s="390"/>
      <c r="R11" s="140"/>
      <c r="T11" s="140"/>
      <c r="U11" s="139"/>
    </row>
    <row r="12" spans="1:27" ht="15.6" customHeight="1" thickBot="1">
      <c r="A12" s="393"/>
      <c r="B12" s="394"/>
      <c r="C12" s="391"/>
      <c r="D12" s="207"/>
      <c r="E12" s="5" t="s">
        <v>2</v>
      </c>
      <c r="F12" s="391"/>
      <c r="G12" s="207" t="s">
        <v>17</v>
      </c>
      <c r="H12" s="32"/>
      <c r="I12" s="391"/>
      <c r="J12" s="32"/>
      <c r="K12" s="32"/>
      <c r="L12" s="32"/>
      <c r="M12" s="32"/>
      <c r="N12" s="32"/>
      <c r="O12" s="39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>
        <v>2</v>
      </c>
      <c r="C13" s="164" t="s">
        <v>285</v>
      </c>
      <c r="D13" s="163">
        <v>144121.26999999999</v>
      </c>
      <c r="E13" s="162" t="s">
        <v>30</v>
      </c>
      <c r="F13" s="168" t="s">
        <v>30</v>
      </c>
      <c r="G13" s="163">
        <v>20676</v>
      </c>
      <c r="H13" s="162">
        <v>302</v>
      </c>
      <c r="I13" s="162">
        <f>G13/H13</f>
        <v>68.463576158940398</v>
      </c>
      <c r="J13" s="162">
        <v>17</v>
      </c>
      <c r="K13" s="162">
        <v>1</v>
      </c>
      <c r="L13" s="163">
        <v>157784.22</v>
      </c>
      <c r="M13" s="163">
        <v>22562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4"/>
      <c r="Y13" s="173"/>
      <c r="Z13" s="139"/>
      <c r="AA13" s="139"/>
    </row>
    <row r="14" spans="1:27" ht="25.35" customHeight="1">
      <c r="A14" s="157">
        <v>2</v>
      </c>
      <c r="B14" s="176" t="s">
        <v>40</v>
      </c>
      <c r="C14" s="164" t="s">
        <v>288</v>
      </c>
      <c r="D14" s="163">
        <v>67129.48</v>
      </c>
      <c r="E14" s="162" t="s">
        <v>30</v>
      </c>
      <c r="F14" s="168" t="s">
        <v>30</v>
      </c>
      <c r="G14" s="163">
        <v>13889</v>
      </c>
      <c r="H14" s="162">
        <v>323</v>
      </c>
      <c r="I14" s="162">
        <f>G14/H14</f>
        <v>43</v>
      </c>
      <c r="J14" s="162">
        <v>20</v>
      </c>
      <c r="K14" s="162">
        <v>1</v>
      </c>
      <c r="L14" s="163">
        <v>68277</v>
      </c>
      <c r="M14" s="163">
        <v>14117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3"/>
      <c r="Y14" s="174"/>
      <c r="Z14" s="174"/>
    </row>
    <row r="15" spans="1:27" ht="25.35" customHeight="1">
      <c r="A15" s="157">
        <v>3</v>
      </c>
      <c r="B15" s="176">
        <v>4</v>
      </c>
      <c r="C15" s="164" t="s">
        <v>286</v>
      </c>
      <c r="D15" s="163">
        <v>24493.62</v>
      </c>
      <c r="E15" s="162" t="s">
        <v>30</v>
      </c>
      <c r="F15" s="162" t="s">
        <v>30</v>
      </c>
      <c r="G15" s="163">
        <v>4303</v>
      </c>
      <c r="H15" s="162">
        <v>177</v>
      </c>
      <c r="I15" s="162">
        <f>G15/H15</f>
        <v>24.310734463276837</v>
      </c>
      <c r="J15" s="162">
        <v>20</v>
      </c>
      <c r="K15" s="162">
        <v>1</v>
      </c>
      <c r="L15" s="163">
        <v>24493.62</v>
      </c>
      <c r="M15" s="163">
        <v>4303</v>
      </c>
      <c r="N15" s="160">
        <v>44456</v>
      </c>
      <c r="O15" s="158" t="s">
        <v>287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1</v>
      </c>
      <c r="C16" s="164" t="s">
        <v>276</v>
      </c>
      <c r="D16" s="163">
        <v>23953</v>
      </c>
      <c r="E16" s="162">
        <v>34927</v>
      </c>
      <c r="F16" s="168">
        <f t="shared" ref="F16:F23" si="0">(D16-E16)/E16</f>
        <v>-0.31419818478540956</v>
      </c>
      <c r="G16" s="163">
        <v>3847</v>
      </c>
      <c r="H16" s="162" t="s">
        <v>30</v>
      </c>
      <c r="I16" s="162" t="s">
        <v>30</v>
      </c>
      <c r="J16" s="162">
        <v>15</v>
      </c>
      <c r="K16" s="162">
        <v>2</v>
      </c>
      <c r="L16" s="163">
        <v>64956</v>
      </c>
      <c r="M16" s="163">
        <v>10458</v>
      </c>
      <c r="N16" s="160">
        <v>44449</v>
      </c>
      <c r="O16" s="158" t="s">
        <v>31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76">
        <v>5</v>
      </c>
      <c r="C17" s="164" t="s">
        <v>273</v>
      </c>
      <c r="D17" s="163">
        <v>13671.05</v>
      </c>
      <c r="E17" s="162">
        <v>24471.29</v>
      </c>
      <c r="F17" s="168">
        <f t="shared" si="0"/>
        <v>-0.44134330474609229</v>
      </c>
      <c r="G17" s="163">
        <v>2221</v>
      </c>
      <c r="H17" s="162">
        <v>146</v>
      </c>
      <c r="I17" s="162">
        <f t="shared" ref="I17:I22" si="1">G17/H17</f>
        <v>15.212328767123287</v>
      </c>
      <c r="J17" s="162">
        <v>9</v>
      </c>
      <c r="K17" s="162">
        <v>3</v>
      </c>
      <c r="L17" s="163">
        <v>73934</v>
      </c>
      <c r="M17" s="163">
        <v>11484</v>
      </c>
      <c r="N17" s="160">
        <v>44442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76">
        <v>6</v>
      </c>
      <c r="C18" s="164" t="s">
        <v>236</v>
      </c>
      <c r="D18" s="163">
        <v>13251.66</v>
      </c>
      <c r="E18" s="162">
        <v>12450.2</v>
      </c>
      <c r="F18" s="168">
        <f t="shared" si="0"/>
        <v>6.4373263080111084E-2</v>
      </c>
      <c r="G18" s="163">
        <v>2109</v>
      </c>
      <c r="H18" s="162">
        <v>98</v>
      </c>
      <c r="I18" s="162">
        <f t="shared" si="1"/>
        <v>21.520408163265305</v>
      </c>
      <c r="J18" s="162">
        <v>7</v>
      </c>
      <c r="K18" s="162">
        <v>6</v>
      </c>
      <c r="L18" s="163">
        <v>130599</v>
      </c>
      <c r="M18" s="163">
        <v>21266</v>
      </c>
      <c r="N18" s="160">
        <v>44421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76">
        <v>7</v>
      </c>
      <c r="C19" s="164" t="s">
        <v>245</v>
      </c>
      <c r="D19" s="163">
        <v>10875.17</v>
      </c>
      <c r="E19" s="162">
        <v>12165.41</v>
      </c>
      <c r="F19" s="168">
        <f t="shared" si="0"/>
        <v>-0.1060580777795405</v>
      </c>
      <c r="G19" s="163">
        <v>2216</v>
      </c>
      <c r="H19" s="162">
        <v>161</v>
      </c>
      <c r="I19" s="162">
        <f t="shared" si="1"/>
        <v>13.763975155279503</v>
      </c>
      <c r="J19" s="162">
        <v>10</v>
      </c>
      <c r="K19" s="162">
        <v>5</v>
      </c>
      <c r="L19" s="163">
        <v>147389</v>
      </c>
      <c r="M19" s="163">
        <v>31986</v>
      </c>
      <c r="N19" s="160">
        <v>44428</v>
      </c>
      <c r="O19" s="158" t="s">
        <v>113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3"/>
      <c r="Z19" s="174"/>
    </row>
    <row r="20" spans="1:26" ht="25.35" customHeight="1">
      <c r="A20" s="157">
        <v>8</v>
      </c>
      <c r="B20" s="167" t="s">
        <v>30</v>
      </c>
      <c r="C20" s="164" t="s">
        <v>263</v>
      </c>
      <c r="D20" s="163">
        <v>8554.57</v>
      </c>
      <c r="E20" s="162">
        <v>11346.79</v>
      </c>
      <c r="F20" s="168">
        <f t="shared" si="0"/>
        <v>-0.24608016892883369</v>
      </c>
      <c r="G20" s="163">
        <v>1301</v>
      </c>
      <c r="H20" s="162">
        <v>46</v>
      </c>
      <c r="I20" s="162">
        <f t="shared" si="1"/>
        <v>28.282608695652176</v>
      </c>
      <c r="J20" s="162">
        <v>7</v>
      </c>
      <c r="K20" s="162">
        <v>3</v>
      </c>
      <c r="L20" s="163">
        <v>34726.300000000003</v>
      </c>
      <c r="M20" s="163">
        <v>5441</v>
      </c>
      <c r="N20" s="160">
        <v>44442</v>
      </c>
      <c r="O20" s="158" t="s">
        <v>34</v>
      </c>
      <c r="P20" s="140"/>
      <c r="Q20" s="172"/>
      <c r="R20" s="172"/>
      <c r="T20" s="172"/>
      <c r="U20" s="172"/>
      <c r="V20" s="173"/>
      <c r="W20" s="173"/>
      <c r="X20" s="174"/>
      <c r="Y20" s="139"/>
      <c r="Z20" s="174"/>
    </row>
    <row r="21" spans="1:26" ht="25.35" customHeight="1">
      <c r="A21" s="157">
        <v>9</v>
      </c>
      <c r="B21" s="176">
        <v>8</v>
      </c>
      <c r="C21" s="164" t="s">
        <v>207</v>
      </c>
      <c r="D21" s="163">
        <v>4805.54</v>
      </c>
      <c r="E21" s="162">
        <v>4315.62</v>
      </c>
      <c r="F21" s="168">
        <f t="shared" si="0"/>
        <v>0.1135225066155037</v>
      </c>
      <c r="G21" s="163">
        <v>926</v>
      </c>
      <c r="H21" s="162">
        <v>49</v>
      </c>
      <c r="I21" s="162">
        <f t="shared" si="1"/>
        <v>18.897959183673468</v>
      </c>
      <c r="J21" s="162">
        <v>6</v>
      </c>
      <c r="K21" s="162">
        <v>9</v>
      </c>
      <c r="L21" s="163">
        <v>216514</v>
      </c>
      <c r="M21" s="163">
        <v>46929</v>
      </c>
      <c r="N21" s="160">
        <v>44400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76">
        <v>9</v>
      </c>
      <c r="C22" s="164" t="s">
        <v>264</v>
      </c>
      <c r="D22" s="163">
        <v>3308</v>
      </c>
      <c r="E22" s="162">
        <v>5235.18</v>
      </c>
      <c r="F22" s="168">
        <f t="shared" si="0"/>
        <v>-0.36812105791968952</v>
      </c>
      <c r="G22" s="163">
        <v>689</v>
      </c>
      <c r="H22" s="162">
        <v>67</v>
      </c>
      <c r="I22" s="162">
        <f t="shared" si="1"/>
        <v>10.283582089552239</v>
      </c>
      <c r="J22" s="162">
        <v>3</v>
      </c>
      <c r="K22" s="162">
        <v>3</v>
      </c>
      <c r="L22" s="163">
        <v>21454.14</v>
      </c>
      <c r="M22" s="163">
        <v>4767</v>
      </c>
      <c r="N22" s="160">
        <v>44442</v>
      </c>
      <c r="O22" s="158" t="s">
        <v>265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314163.35999999993</v>
      </c>
      <c r="E23" s="145">
        <f t="shared" ref="E23:G23" si="2">SUM(E13:E22)</f>
        <v>104911.48999999999</v>
      </c>
      <c r="F23" s="171">
        <f t="shared" si="0"/>
        <v>1.9945562683362896</v>
      </c>
      <c r="G23" s="145">
        <f t="shared" si="2"/>
        <v>52177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10</v>
      </c>
      <c r="C25" s="164" t="s">
        <v>262</v>
      </c>
      <c r="D25" s="163">
        <v>3097.39</v>
      </c>
      <c r="E25" s="162">
        <v>4082.79</v>
      </c>
      <c r="F25" s="168">
        <f t="shared" ref="F25:F31" si="3">(D25-E25)/E25</f>
        <v>-0.24135456391340238</v>
      </c>
      <c r="G25" s="163">
        <v>500</v>
      </c>
      <c r="H25" s="162">
        <v>22</v>
      </c>
      <c r="I25" s="162">
        <f>G25/H25</f>
        <v>22.727272727272727</v>
      </c>
      <c r="J25" s="162">
        <v>4</v>
      </c>
      <c r="K25" s="162">
        <v>3</v>
      </c>
      <c r="L25" s="163">
        <v>14922.29</v>
      </c>
      <c r="M25" s="163">
        <v>2500</v>
      </c>
      <c r="N25" s="160">
        <v>44442</v>
      </c>
      <c r="O25" s="158" t="s">
        <v>27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76">
        <v>11</v>
      </c>
      <c r="C26" s="164" t="s">
        <v>242</v>
      </c>
      <c r="D26" s="163">
        <v>2784.93</v>
      </c>
      <c r="E26" s="162">
        <v>2552.1600000000003</v>
      </c>
      <c r="F26" s="168">
        <f t="shared" si="3"/>
        <v>9.1205096859130891E-2</v>
      </c>
      <c r="G26" s="163">
        <v>475</v>
      </c>
      <c r="H26" s="162" t="s">
        <v>30</v>
      </c>
      <c r="I26" s="162" t="s">
        <v>30</v>
      </c>
      <c r="J26" s="162">
        <v>7</v>
      </c>
      <c r="K26" s="162">
        <v>6</v>
      </c>
      <c r="L26" s="163">
        <v>40942.770000000004</v>
      </c>
      <c r="M26" s="163">
        <v>7452</v>
      </c>
      <c r="N26" s="160">
        <v>44421</v>
      </c>
      <c r="O26" s="154" t="s">
        <v>243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76" t="s">
        <v>67</v>
      </c>
      <c r="C27" s="164" t="s">
        <v>192</v>
      </c>
      <c r="D27" s="163">
        <v>2225.79</v>
      </c>
      <c r="E27" s="162">
        <v>2175.41</v>
      </c>
      <c r="F27" s="168">
        <f t="shared" si="3"/>
        <v>2.3158852813952364E-2</v>
      </c>
      <c r="G27" s="163">
        <v>327</v>
      </c>
      <c r="H27" s="162">
        <v>7</v>
      </c>
      <c r="I27" s="162">
        <f>G27/H27</f>
        <v>46.714285714285715</v>
      </c>
      <c r="J27" s="162">
        <v>1</v>
      </c>
      <c r="K27" s="162">
        <v>10</v>
      </c>
      <c r="L27" s="163">
        <v>87809.66</v>
      </c>
      <c r="M27" s="163">
        <v>14096</v>
      </c>
      <c r="N27" s="160">
        <v>44393</v>
      </c>
      <c r="O27" s="158" t="s">
        <v>73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76" t="s">
        <v>67</v>
      </c>
      <c r="C28" s="164" t="s">
        <v>213</v>
      </c>
      <c r="D28" s="163">
        <v>1893.8499999999997</v>
      </c>
      <c r="E28" s="162">
        <v>1136.3999999999999</v>
      </c>
      <c r="F28" s="168">
        <f t="shared" si="3"/>
        <v>0.66653467089053142</v>
      </c>
      <c r="G28" s="163">
        <v>299</v>
      </c>
      <c r="H28" s="162">
        <v>12</v>
      </c>
      <c r="I28" s="162">
        <f>G28/H28</f>
        <v>24.916666666666668</v>
      </c>
      <c r="J28" s="162">
        <v>3</v>
      </c>
      <c r="K28" s="162">
        <v>8</v>
      </c>
      <c r="L28" s="163">
        <v>177695.39</v>
      </c>
      <c r="M28" s="163">
        <v>28204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6" ht="25.35" customHeight="1">
      <c r="A29" s="157">
        <v>15</v>
      </c>
      <c r="B29" s="157">
        <v>27</v>
      </c>
      <c r="C29" s="164" t="s">
        <v>282</v>
      </c>
      <c r="D29" s="163">
        <v>1487</v>
      </c>
      <c r="E29" s="162">
        <v>2612</v>
      </c>
      <c r="F29" s="168">
        <f t="shared" si="3"/>
        <v>-0.43070444104134764</v>
      </c>
      <c r="G29" s="163">
        <v>232</v>
      </c>
      <c r="H29" s="162" t="s">
        <v>30</v>
      </c>
      <c r="I29" s="162" t="s">
        <v>30</v>
      </c>
      <c r="J29" s="162">
        <v>2</v>
      </c>
      <c r="K29" s="162">
        <v>2</v>
      </c>
      <c r="L29" s="163">
        <v>4099</v>
      </c>
      <c r="M29" s="163">
        <v>680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6" ht="25.35" customHeight="1">
      <c r="A30" s="157">
        <v>16</v>
      </c>
      <c r="B30" s="176" t="s">
        <v>67</v>
      </c>
      <c r="C30" s="164" t="s">
        <v>244</v>
      </c>
      <c r="D30" s="163">
        <v>1277</v>
      </c>
      <c r="E30" s="163">
        <v>1598</v>
      </c>
      <c r="F30" s="168">
        <f t="shared" si="3"/>
        <v>-0.20087609511889862</v>
      </c>
      <c r="G30" s="163">
        <v>285</v>
      </c>
      <c r="H30" s="162">
        <v>8</v>
      </c>
      <c r="I30" s="162">
        <f>G30/H30</f>
        <v>35.625</v>
      </c>
      <c r="J30" s="162">
        <v>2</v>
      </c>
      <c r="K30" s="162">
        <v>5</v>
      </c>
      <c r="L30" s="163">
        <v>10598.86</v>
      </c>
      <c r="M30" s="163">
        <v>2275</v>
      </c>
      <c r="N30" s="160">
        <v>44421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76">
        <v>12</v>
      </c>
      <c r="C31" s="164" t="s">
        <v>281</v>
      </c>
      <c r="D31" s="163">
        <v>777.67</v>
      </c>
      <c r="E31" s="162">
        <v>3192.07</v>
      </c>
      <c r="F31" s="168">
        <f t="shared" si="3"/>
        <v>-0.75637439028592734</v>
      </c>
      <c r="G31" s="163">
        <v>188</v>
      </c>
      <c r="H31" s="162">
        <v>43</v>
      </c>
      <c r="I31" s="162">
        <f>G31/H31</f>
        <v>4.3720930232558137</v>
      </c>
      <c r="J31" s="162">
        <v>10</v>
      </c>
      <c r="K31" s="162">
        <v>2</v>
      </c>
      <c r="L31" s="163">
        <v>3969.74</v>
      </c>
      <c r="M31" s="163">
        <v>932</v>
      </c>
      <c r="N31" s="160">
        <v>44449</v>
      </c>
      <c r="O31" s="158" t="s">
        <v>27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76">
        <v>13</v>
      </c>
      <c r="C32" s="164" t="s">
        <v>291</v>
      </c>
      <c r="D32" s="163">
        <v>566</v>
      </c>
      <c r="E32" s="162" t="s">
        <v>30</v>
      </c>
      <c r="F32" s="168" t="s">
        <v>30</v>
      </c>
      <c r="G32" s="163">
        <v>85</v>
      </c>
      <c r="H32" s="162">
        <v>7</v>
      </c>
      <c r="I32" s="162">
        <f>G32/H32</f>
        <v>12.142857142857142</v>
      </c>
      <c r="J32" s="162">
        <v>6</v>
      </c>
      <c r="K32" s="162">
        <v>0</v>
      </c>
      <c r="L32" s="163">
        <v>565.69000000000005</v>
      </c>
      <c r="M32" s="163">
        <v>85</v>
      </c>
      <c r="N32" s="160" t="s">
        <v>190</v>
      </c>
      <c r="O32" s="158" t="s">
        <v>27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4"/>
      <c r="Z32" s="173"/>
    </row>
    <row r="33" spans="1:27" ht="25.35" customHeight="1">
      <c r="A33" s="157">
        <v>19</v>
      </c>
      <c r="B33" s="176">
        <v>14</v>
      </c>
      <c r="C33" s="166" t="s">
        <v>98</v>
      </c>
      <c r="D33" s="163">
        <v>531</v>
      </c>
      <c r="E33" s="163">
        <v>678</v>
      </c>
      <c r="F33" s="168">
        <f>(D33-E33)/E33</f>
        <v>-0.2168141592920354</v>
      </c>
      <c r="G33" s="163">
        <v>89</v>
      </c>
      <c r="H33" s="162" t="s">
        <v>30</v>
      </c>
      <c r="I33" s="162" t="s">
        <v>30</v>
      </c>
      <c r="J33" s="162">
        <v>1</v>
      </c>
      <c r="K33" s="162">
        <v>19</v>
      </c>
      <c r="L33" s="163">
        <v>12543</v>
      </c>
      <c r="M33" s="163">
        <v>2231</v>
      </c>
      <c r="N33" s="160">
        <v>44330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7" ht="25.35" customHeight="1">
      <c r="A34" s="157">
        <v>20</v>
      </c>
      <c r="B34" s="176">
        <v>15</v>
      </c>
      <c r="C34" s="164" t="s">
        <v>191</v>
      </c>
      <c r="D34" s="163">
        <v>399.88</v>
      </c>
      <c r="E34" s="162">
        <v>608.41999999999996</v>
      </c>
      <c r="F34" s="168">
        <f>(D34-E34)/E34</f>
        <v>-0.3427566483679037</v>
      </c>
      <c r="G34" s="163">
        <v>76</v>
      </c>
      <c r="H34" s="162">
        <v>3</v>
      </c>
      <c r="I34" s="162">
        <f>G34/H34</f>
        <v>25.333333333333332</v>
      </c>
      <c r="J34" s="162">
        <v>1</v>
      </c>
      <c r="K34" s="162">
        <v>10</v>
      </c>
      <c r="L34" s="163">
        <v>157955.15</v>
      </c>
      <c r="M34" s="163">
        <v>32692</v>
      </c>
      <c r="N34" s="160">
        <v>44393</v>
      </c>
      <c r="O34" s="158" t="s">
        <v>34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7" ht="25.15" customHeight="1">
      <c r="A35" s="144"/>
      <c r="B35" s="144"/>
      <c r="C35" s="159" t="s">
        <v>85</v>
      </c>
      <c r="D35" s="145">
        <f>SUM(D23:D34)</f>
        <v>329203.86999999988</v>
      </c>
      <c r="E35" s="145">
        <f t="shared" ref="E35:G35" si="4">SUM(E23:E34)</f>
        <v>123546.73999999999</v>
      </c>
      <c r="F35" s="171">
        <f>(D35-E35)/E35</f>
        <v>1.6646099281939766</v>
      </c>
      <c r="G35" s="145">
        <f t="shared" si="4"/>
        <v>54733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16</v>
      </c>
      <c r="C37" s="164" t="s">
        <v>261</v>
      </c>
      <c r="D37" s="163">
        <v>264</v>
      </c>
      <c r="E37" s="162">
        <v>563.4</v>
      </c>
      <c r="F37" s="168">
        <f t="shared" ref="F37:F42" si="5">(D37-E37)/E37</f>
        <v>-0.53141640042598504</v>
      </c>
      <c r="G37" s="163">
        <v>53</v>
      </c>
      <c r="H37" s="162">
        <v>7</v>
      </c>
      <c r="I37" s="162">
        <f>G37/H37</f>
        <v>7.5714285714285712</v>
      </c>
      <c r="J37" s="162">
        <v>3</v>
      </c>
      <c r="K37" s="162">
        <v>4</v>
      </c>
      <c r="L37" s="163">
        <v>8919</v>
      </c>
      <c r="M37" s="163">
        <v>1708</v>
      </c>
      <c r="N37" s="160">
        <v>44435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7" ht="25.35" customHeight="1">
      <c r="A38" s="157">
        <v>22</v>
      </c>
      <c r="B38" s="176">
        <v>18</v>
      </c>
      <c r="C38" s="164" t="s">
        <v>284</v>
      </c>
      <c r="D38" s="163">
        <v>259</v>
      </c>
      <c r="E38" s="163">
        <v>205</v>
      </c>
      <c r="F38" s="168">
        <f t="shared" si="5"/>
        <v>0.26341463414634148</v>
      </c>
      <c r="G38" s="163">
        <v>42</v>
      </c>
      <c r="H38" s="162">
        <v>3</v>
      </c>
      <c r="I38" s="162">
        <f>G38/H38</f>
        <v>14</v>
      </c>
      <c r="J38" s="162">
        <v>2</v>
      </c>
      <c r="K38" s="168" t="s">
        <v>30</v>
      </c>
      <c r="L38" s="163">
        <v>1929</v>
      </c>
      <c r="M38" s="163">
        <v>422</v>
      </c>
      <c r="N38" s="160">
        <v>44428</v>
      </c>
      <c r="O38" s="158" t="s">
        <v>56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7" ht="25.35" customHeight="1">
      <c r="A39" s="157">
        <v>23</v>
      </c>
      <c r="B39" s="176">
        <v>22</v>
      </c>
      <c r="C39" s="164" t="s">
        <v>230</v>
      </c>
      <c r="D39" s="163">
        <v>216</v>
      </c>
      <c r="E39" s="162">
        <v>203</v>
      </c>
      <c r="F39" s="168">
        <f t="shared" si="5"/>
        <v>6.4039408866995079E-2</v>
      </c>
      <c r="G39" s="163">
        <v>32</v>
      </c>
      <c r="H39" s="162" t="s">
        <v>30</v>
      </c>
      <c r="I39" s="162" t="s">
        <v>30</v>
      </c>
      <c r="J39" s="162">
        <v>1</v>
      </c>
      <c r="K39" s="162">
        <v>7</v>
      </c>
      <c r="L39" s="163">
        <v>3769</v>
      </c>
      <c r="M39" s="163">
        <v>668</v>
      </c>
      <c r="N39" s="160">
        <v>44414</v>
      </c>
      <c r="O39" s="158" t="s">
        <v>231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7" ht="25.35" customHeight="1">
      <c r="A40" s="157">
        <v>24</v>
      </c>
      <c r="B40" s="176">
        <v>23</v>
      </c>
      <c r="C40" s="164" t="s">
        <v>259</v>
      </c>
      <c r="D40" s="163">
        <v>208</v>
      </c>
      <c r="E40" s="162">
        <v>1364.9</v>
      </c>
      <c r="F40" s="168">
        <f t="shared" si="5"/>
        <v>-0.84760788336141846</v>
      </c>
      <c r="G40" s="163">
        <v>41</v>
      </c>
      <c r="H40" s="162">
        <v>3</v>
      </c>
      <c r="I40" s="162">
        <f>G40/H40</f>
        <v>13.666666666666666</v>
      </c>
      <c r="J40" s="162">
        <v>1</v>
      </c>
      <c r="K40" s="162">
        <v>4</v>
      </c>
      <c r="L40" s="163">
        <v>12449.89</v>
      </c>
      <c r="M40" s="163">
        <v>2348</v>
      </c>
      <c r="N40" s="160">
        <v>44435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7" ht="25.35" customHeight="1">
      <c r="A41" s="157">
        <v>25</v>
      </c>
      <c r="B41" s="157">
        <v>21</v>
      </c>
      <c r="C41" s="170" t="s">
        <v>75</v>
      </c>
      <c r="D41" s="163">
        <v>128</v>
      </c>
      <c r="E41" s="162">
        <v>42</v>
      </c>
      <c r="F41" s="168">
        <f t="shared" si="5"/>
        <v>2.0476190476190474</v>
      </c>
      <c r="G41" s="163">
        <v>24</v>
      </c>
      <c r="H41" s="162">
        <v>1</v>
      </c>
      <c r="I41" s="162">
        <f>G41/H41</f>
        <v>24</v>
      </c>
      <c r="J41" s="162">
        <v>1</v>
      </c>
      <c r="K41" s="162" t="s">
        <v>30</v>
      </c>
      <c r="L41" s="163">
        <v>24044</v>
      </c>
      <c r="M41" s="163">
        <v>4252</v>
      </c>
      <c r="N41" s="160">
        <v>44323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76">
        <v>28</v>
      </c>
      <c r="C42" s="164" t="s">
        <v>283</v>
      </c>
      <c r="D42" s="163">
        <v>106.8</v>
      </c>
      <c r="E42" s="162">
        <v>2666.4</v>
      </c>
      <c r="F42" s="168">
        <f t="shared" si="5"/>
        <v>-0.95994599459945984</v>
      </c>
      <c r="G42" s="163">
        <v>28</v>
      </c>
      <c r="H42" s="162">
        <v>9</v>
      </c>
      <c r="I42" s="162">
        <f>G42/H42</f>
        <v>3.1111111111111112</v>
      </c>
      <c r="J42" s="162">
        <v>4</v>
      </c>
      <c r="K42" s="162">
        <v>2</v>
      </c>
      <c r="L42" s="163">
        <v>2773</v>
      </c>
      <c r="M42" s="163">
        <v>484</v>
      </c>
      <c r="N42" s="160">
        <v>44449</v>
      </c>
      <c r="O42" s="158" t="s">
        <v>33</v>
      </c>
      <c r="P42" s="78"/>
      <c r="Q42" s="172"/>
      <c r="R42" s="172"/>
      <c r="S42" s="172"/>
      <c r="T42" s="172"/>
      <c r="U42" s="173"/>
      <c r="V42" s="173"/>
      <c r="W42" s="174"/>
      <c r="X42" s="139"/>
      <c r="Y42" s="173"/>
      <c r="Z42" s="174"/>
      <c r="AA42" s="139"/>
    </row>
    <row r="43" spans="1:27" ht="25.35" customHeight="1">
      <c r="A43" s="157">
        <v>27</v>
      </c>
      <c r="B43" s="176">
        <v>29</v>
      </c>
      <c r="C43" s="166" t="s">
        <v>55</v>
      </c>
      <c r="D43" s="163">
        <v>85</v>
      </c>
      <c r="E43" s="162" t="s">
        <v>30</v>
      </c>
      <c r="F43" s="162" t="s">
        <v>30</v>
      </c>
      <c r="G43" s="163">
        <v>13</v>
      </c>
      <c r="H43" s="162">
        <v>1</v>
      </c>
      <c r="I43" s="162">
        <f>G43/H43</f>
        <v>13</v>
      </c>
      <c r="J43" s="162">
        <v>1</v>
      </c>
      <c r="K43" s="162" t="s">
        <v>30</v>
      </c>
      <c r="L43" s="163">
        <v>29873.42</v>
      </c>
      <c r="M43" s="163">
        <v>5287</v>
      </c>
      <c r="N43" s="160">
        <v>44316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74"/>
      <c r="X43" s="173"/>
      <c r="Y43" s="139"/>
      <c r="Z43" s="174"/>
    </row>
    <row r="44" spans="1:27" ht="25.35" customHeight="1">
      <c r="A44" s="157">
        <v>28</v>
      </c>
      <c r="B44" s="124">
        <v>32</v>
      </c>
      <c r="C44" s="164" t="s">
        <v>246</v>
      </c>
      <c r="D44" s="163">
        <v>45</v>
      </c>
      <c r="E44" s="162">
        <v>86</v>
      </c>
      <c r="F44" s="168">
        <f>(D44-E44)/E44</f>
        <v>-0.47674418604651164</v>
      </c>
      <c r="G44" s="163">
        <v>7</v>
      </c>
      <c r="H44" s="162" t="s">
        <v>30</v>
      </c>
      <c r="I44" s="162" t="s">
        <v>30</v>
      </c>
      <c r="J44" s="162">
        <v>1</v>
      </c>
      <c r="K44" s="162">
        <v>6</v>
      </c>
      <c r="L44" s="163">
        <f>1957+D44</f>
        <v>2002</v>
      </c>
      <c r="M44" s="163">
        <f>367+G44</f>
        <v>374</v>
      </c>
      <c r="N44" s="160">
        <v>44421</v>
      </c>
      <c r="O44" s="154" t="s">
        <v>99</v>
      </c>
      <c r="P44" s="140"/>
      <c r="Q44" s="172"/>
      <c r="R44" s="172"/>
      <c r="S44" s="172"/>
      <c r="T44" s="172"/>
      <c r="U44" s="173"/>
      <c r="V44" s="173"/>
      <c r="W44" s="174"/>
      <c r="X44" s="139"/>
      <c r="Y44" s="173"/>
      <c r="Z44" s="174"/>
    </row>
    <row r="45" spans="1:27" ht="25.35" customHeight="1">
      <c r="A45" s="144"/>
      <c r="B45" s="144"/>
      <c r="C45" s="159" t="s">
        <v>292</v>
      </c>
      <c r="D45" s="145">
        <f>SUM(D35:D44)</f>
        <v>330515.66999999987</v>
      </c>
      <c r="E45" s="145">
        <f t="shared" ref="E45:G45" si="6">SUM(E35:E44)</f>
        <v>128677.43999999997</v>
      </c>
      <c r="F45" s="171">
        <f>(D45-E45)/E45</f>
        <v>1.5685595703489279</v>
      </c>
      <c r="G45" s="145">
        <f t="shared" si="6"/>
        <v>54973</v>
      </c>
      <c r="H45" s="145"/>
      <c r="I45" s="147"/>
      <c r="J45" s="146"/>
      <c r="K45" s="148"/>
      <c r="L45" s="149"/>
      <c r="M45" s="153"/>
      <c r="N45" s="150"/>
      <c r="O45" s="154"/>
    </row>
    <row r="46" spans="1:27" ht="23.1" customHeight="1"/>
    <row r="47" spans="1:27" ht="17.25" customHeight="1"/>
    <row r="60" spans="16:18">
      <c r="R60" s="140"/>
    </row>
    <row r="63" spans="16:18">
      <c r="P63" s="140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279</v>
      </c>
      <c r="F1" s="2"/>
      <c r="G1" s="2"/>
      <c r="H1" s="2"/>
      <c r="I1" s="2"/>
    </row>
    <row r="2" spans="1:27" ht="19.5" customHeight="1">
      <c r="E2" s="2" t="s">
        <v>280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7">
      <c r="A6" s="393"/>
      <c r="B6" s="393"/>
      <c r="C6" s="390"/>
      <c r="D6" s="138" t="s">
        <v>277</v>
      </c>
      <c r="E6" s="138" t="s">
        <v>271</v>
      </c>
      <c r="F6" s="390"/>
      <c r="G6" s="138" t="s">
        <v>277</v>
      </c>
      <c r="H6" s="390"/>
      <c r="I6" s="390"/>
      <c r="J6" s="390"/>
      <c r="K6" s="390"/>
      <c r="L6" s="390"/>
      <c r="M6" s="390"/>
      <c r="N6" s="390"/>
      <c r="O6" s="390"/>
    </row>
    <row r="7" spans="1:27">
      <c r="A7" s="393"/>
      <c r="B7" s="393"/>
      <c r="C7" s="390"/>
      <c r="D7" s="138" t="s">
        <v>1</v>
      </c>
      <c r="E7" s="138" t="s">
        <v>1</v>
      </c>
      <c r="F7" s="390"/>
      <c r="G7" s="138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7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7" ht="15" customHeight="1">
      <c r="A9" s="392"/>
      <c r="B9" s="392"/>
      <c r="C9" s="389" t="s">
        <v>13</v>
      </c>
      <c r="D9" s="202"/>
      <c r="E9" s="202"/>
      <c r="F9" s="389" t="s">
        <v>15</v>
      </c>
      <c r="G9" s="202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7">
      <c r="A10" s="393"/>
      <c r="B10" s="393"/>
      <c r="C10" s="390"/>
      <c r="D10" s="203" t="s">
        <v>278</v>
      </c>
      <c r="E10" s="203" t="s">
        <v>272</v>
      </c>
      <c r="F10" s="390"/>
      <c r="G10" s="203" t="s">
        <v>278</v>
      </c>
      <c r="H10" s="138" t="s">
        <v>17</v>
      </c>
      <c r="I10" s="39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0"/>
      <c r="R10" s="8"/>
    </row>
    <row r="11" spans="1:27">
      <c r="A11" s="393"/>
      <c r="B11" s="393"/>
      <c r="C11" s="390"/>
      <c r="D11" s="203" t="s">
        <v>14</v>
      </c>
      <c r="E11" s="138" t="s">
        <v>14</v>
      </c>
      <c r="F11" s="390"/>
      <c r="G11" s="203" t="s">
        <v>16</v>
      </c>
      <c r="H11" s="6"/>
      <c r="I11" s="390"/>
      <c r="J11" s="6"/>
      <c r="K11" s="6"/>
      <c r="L11" s="12" t="s">
        <v>2</v>
      </c>
      <c r="M11" s="138" t="s">
        <v>17</v>
      </c>
      <c r="N11" s="6"/>
      <c r="O11" s="390"/>
      <c r="R11" s="140"/>
      <c r="T11" s="140"/>
      <c r="U11" s="139"/>
    </row>
    <row r="12" spans="1:27" ht="15.6" customHeight="1" thickBot="1">
      <c r="A12" s="393"/>
      <c r="B12" s="394"/>
      <c r="C12" s="391"/>
      <c r="D12" s="204"/>
      <c r="E12" s="5" t="s">
        <v>2</v>
      </c>
      <c r="F12" s="391"/>
      <c r="G12" s="204" t="s">
        <v>17</v>
      </c>
      <c r="H12" s="32"/>
      <c r="I12" s="391"/>
      <c r="J12" s="32"/>
      <c r="K12" s="32"/>
      <c r="L12" s="32"/>
      <c r="M12" s="32"/>
      <c r="N12" s="32"/>
      <c r="O12" s="39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276</v>
      </c>
      <c r="D13" s="163">
        <v>34927</v>
      </c>
      <c r="E13" s="162" t="s">
        <v>30</v>
      </c>
      <c r="F13" s="162" t="s">
        <v>30</v>
      </c>
      <c r="G13" s="163">
        <v>5725</v>
      </c>
      <c r="H13" s="162" t="s">
        <v>30</v>
      </c>
      <c r="I13" s="162" t="s">
        <v>30</v>
      </c>
      <c r="J13" s="162">
        <v>16</v>
      </c>
      <c r="K13" s="162">
        <v>1</v>
      </c>
      <c r="L13" s="163">
        <v>41003</v>
      </c>
      <c r="M13" s="163">
        <v>6611</v>
      </c>
      <c r="N13" s="160">
        <v>44449</v>
      </c>
      <c r="O13" s="158" t="s">
        <v>31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273</v>
      </c>
      <c r="D14" s="163">
        <v>24471.29</v>
      </c>
      <c r="E14" s="162">
        <v>35791.26</v>
      </c>
      <c r="F14" s="168">
        <f>(D14-E14)/E14</f>
        <v>-0.31627749344393019</v>
      </c>
      <c r="G14" s="163">
        <v>3636</v>
      </c>
      <c r="H14" s="162">
        <v>222</v>
      </c>
      <c r="I14" s="162">
        <f t="shared" ref="I14:I22" si="0">G14/H14</f>
        <v>16.378378378378379</v>
      </c>
      <c r="J14" s="162">
        <v>10</v>
      </c>
      <c r="K14" s="162">
        <v>2</v>
      </c>
      <c r="L14" s="163">
        <v>60263</v>
      </c>
      <c r="M14" s="163">
        <v>9263</v>
      </c>
      <c r="N14" s="160">
        <v>44442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 t="s">
        <v>40</v>
      </c>
      <c r="C15" s="164" t="s">
        <v>285</v>
      </c>
      <c r="D15" s="163">
        <v>13662.94</v>
      </c>
      <c r="E15" s="162" t="s">
        <v>30</v>
      </c>
      <c r="F15" s="162" t="s">
        <v>30</v>
      </c>
      <c r="G15" s="163">
        <v>1886</v>
      </c>
      <c r="H15" s="162">
        <v>15</v>
      </c>
      <c r="I15" s="162">
        <f t="shared" si="0"/>
        <v>125.73333333333333</v>
      </c>
      <c r="J15" s="162">
        <v>9</v>
      </c>
      <c r="K15" s="162">
        <v>0</v>
      </c>
      <c r="L15" s="163">
        <v>13662.94</v>
      </c>
      <c r="M15" s="163">
        <v>1886</v>
      </c>
      <c r="N15" s="160" t="s">
        <v>190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4</v>
      </c>
      <c r="C16" s="164" t="s">
        <v>236</v>
      </c>
      <c r="D16" s="163">
        <v>12450.2</v>
      </c>
      <c r="E16" s="162">
        <v>14396.57</v>
      </c>
      <c r="F16" s="168">
        <f t="shared" ref="F16:F21" si="1">(D16-E16)/E16</f>
        <v>-0.13519678645677402</v>
      </c>
      <c r="G16" s="163">
        <v>2043</v>
      </c>
      <c r="H16" s="162">
        <v>128</v>
      </c>
      <c r="I16" s="162">
        <f t="shared" si="0"/>
        <v>15.9609375</v>
      </c>
      <c r="J16" s="162">
        <v>8</v>
      </c>
      <c r="K16" s="162">
        <v>5</v>
      </c>
      <c r="L16" s="163">
        <v>130599</v>
      </c>
      <c r="M16" s="163">
        <v>21266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6" ht="25.35" customHeight="1">
      <c r="A17" s="157">
        <v>5</v>
      </c>
      <c r="B17" s="157">
        <v>2</v>
      </c>
      <c r="C17" s="164" t="s">
        <v>245</v>
      </c>
      <c r="D17" s="163">
        <v>12165.41</v>
      </c>
      <c r="E17" s="162">
        <v>16984.96</v>
      </c>
      <c r="F17" s="168">
        <f t="shared" si="1"/>
        <v>-0.28375397999171026</v>
      </c>
      <c r="G17" s="163">
        <v>2455</v>
      </c>
      <c r="H17" s="162">
        <v>222</v>
      </c>
      <c r="I17" s="162">
        <f t="shared" si="0"/>
        <v>11.058558558558559</v>
      </c>
      <c r="J17" s="162">
        <v>11</v>
      </c>
      <c r="K17" s="162">
        <v>4</v>
      </c>
      <c r="L17" s="163">
        <v>136514</v>
      </c>
      <c r="M17" s="163">
        <v>29770</v>
      </c>
      <c r="N17" s="160">
        <v>44428</v>
      </c>
      <c r="O17" s="158" t="s">
        <v>113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3</v>
      </c>
      <c r="C18" s="164" t="s">
        <v>263</v>
      </c>
      <c r="D18" s="163">
        <v>11346.79</v>
      </c>
      <c r="E18" s="162">
        <v>14615.24</v>
      </c>
      <c r="F18" s="168">
        <f t="shared" si="1"/>
        <v>-0.22363300226339075</v>
      </c>
      <c r="G18" s="163">
        <v>1786</v>
      </c>
      <c r="H18" s="162">
        <v>84</v>
      </c>
      <c r="I18" s="162">
        <f t="shared" si="0"/>
        <v>21.261904761904763</v>
      </c>
      <c r="J18" s="162">
        <v>8</v>
      </c>
      <c r="K18" s="162">
        <v>2</v>
      </c>
      <c r="L18" s="163">
        <v>26171.73</v>
      </c>
      <c r="M18" s="163">
        <v>4140</v>
      </c>
      <c r="N18" s="160">
        <v>44442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6" ht="25.35" customHeight="1">
      <c r="A19" s="157">
        <v>7</v>
      </c>
      <c r="B19" s="157">
        <v>5</v>
      </c>
      <c r="C19" s="164" t="s">
        <v>264</v>
      </c>
      <c r="D19" s="163">
        <v>5235.18</v>
      </c>
      <c r="E19" s="162">
        <v>8274.02</v>
      </c>
      <c r="F19" s="168">
        <f t="shared" si="1"/>
        <v>-0.36727491594170669</v>
      </c>
      <c r="G19" s="163">
        <v>1096</v>
      </c>
      <c r="H19" s="162">
        <v>120</v>
      </c>
      <c r="I19" s="162">
        <f t="shared" si="0"/>
        <v>9.1333333333333329</v>
      </c>
      <c r="J19" s="162">
        <v>8</v>
      </c>
      <c r="K19" s="162">
        <v>2</v>
      </c>
      <c r="L19" s="163">
        <v>18146.14</v>
      </c>
      <c r="M19" s="163">
        <v>4078</v>
      </c>
      <c r="N19" s="160">
        <v>44442</v>
      </c>
      <c r="O19" s="158" t="s">
        <v>265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6</v>
      </c>
      <c r="C20" s="164" t="s">
        <v>207</v>
      </c>
      <c r="D20" s="163">
        <v>4315.62</v>
      </c>
      <c r="E20" s="162">
        <v>7963.48</v>
      </c>
      <c r="F20" s="168">
        <f t="shared" si="1"/>
        <v>-0.4580736060114422</v>
      </c>
      <c r="G20" s="163">
        <v>862</v>
      </c>
      <c r="H20" s="162">
        <v>94</v>
      </c>
      <c r="I20" s="162">
        <f t="shared" si="0"/>
        <v>9.1702127659574462</v>
      </c>
      <c r="J20" s="162">
        <v>9</v>
      </c>
      <c r="K20" s="162">
        <v>8</v>
      </c>
      <c r="L20" s="163">
        <v>216514</v>
      </c>
      <c r="M20" s="163">
        <v>46929</v>
      </c>
      <c r="N20" s="160">
        <v>44400</v>
      </c>
      <c r="O20" s="158" t="s">
        <v>32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6" ht="25.35" customHeight="1">
      <c r="A21" s="157">
        <v>9</v>
      </c>
      <c r="B21" s="157">
        <v>7</v>
      </c>
      <c r="C21" s="164" t="s">
        <v>262</v>
      </c>
      <c r="D21" s="163">
        <v>4082.79</v>
      </c>
      <c r="E21" s="162">
        <v>7306.11</v>
      </c>
      <c r="F21" s="168">
        <f t="shared" si="1"/>
        <v>-0.44118142212476952</v>
      </c>
      <c r="G21" s="163">
        <v>702</v>
      </c>
      <c r="H21" s="162">
        <v>60</v>
      </c>
      <c r="I21" s="162">
        <f t="shared" si="0"/>
        <v>11.7</v>
      </c>
      <c r="J21" s="162">
        <v>10</v>
      </c>
      <c r="K21" s="162">
        <v>2</v>
      </c>
      <c r="L21" s="163">
        <v>11824.9</v>
      </c>
      <c r="M21" s="163">
        <v>2000</v>
      </c>
      <c r="N21" s="160">
        <v>44442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3"/>
      <c r="Z21" s="174"/>
    </row>
    <row r="22" spans="1:26" ht="25.35" customHeight="1">
      <c r="A22" s="157">
        <v>10</v>
      </c>
      <c r="B22" s="157" t="s">
        <v>67</v>
      </c>
      <c r="C22" s="164" t="s">
        <v>281</v>
      </c>
      <c r="D22" s="163">
        <v>3192.07</v>
      </c>
      <c r="E22" s="162" t="s">
        <v>30</v>
      </c>
      <c r="F22" s="162" t="s">
        <v>30</v>
      </c>
      <c r="G22" s="163">
        <v>744</v>
      </c>
      <c r="H22" s="162">
        <v>186</v>
      </c>
      <c r="I22" s="162">
        <f t="shared" si="0"/>
        <v>4</v>
      </c>
      <c r="J22" s="162">
        <v>16</v>
      </c>
      <c r="K22" s="162">
        <v>1</v>
      </c>
      <c r="L22" s="163">
        <v>3192.07</v>
      </c>
      <c r="M22" s="163">
        <v>744</v>
      </c>
      <c r="N22" s="160">
        <v>44449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3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125849.29</v>
      </c>
      <c r="E23" s="145">
        <f t="shared" ref="E23:G23" si="2">SUM(E13:E22)</f>
        <v>105331.64000000001</v>
      </c>
      <c r="F23" s="108">
        <f t="shared" ref="F23" si="3">(D23-E23)/E23</f>
        <v>0.19479094790511167</v>
      </c>
      <c r="G23" s="145">
        <f t="shared" si="2"/>
        <v>20935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 t="s">
        <v>67</v>
      </c>
      <c r="C25" s="164" t="s">
        <v>283</v>
      </c>
      <c r="D25" s="163">
        <v>2666.4</v>
      </c>
      <c r="E25" s="162" t="s">
        <v>30</v>
      </c>
      <c r="F25" s="162" t="s">
        <v>30</v>
      </c>
      <c r="G25" s="163">
        <v>456</v>
      </c>
      <c r="H25" s="162">
        <v>115</v>
      </c>
      <c r="I25" s="162">
        <f>G25/H25</f>
        <v>3.965217391304348</v>
      </c>
      <c r="J25" s="162">
        <v>15</v>
      </c>
      <c r="K25" s="162">
        <v>1</v>
      </c>
      <c r="L25" s="163">
        <v>2666</v>
      </c>
      <c r="M25" s="163">
        <v>456</v>
      </c>
      <c r="N25" s="160">
        <v>44449</v>
      </c>
      <c r="O25" s="154" t="s">
        <v>33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3"/>
      <c r="Z25" s="174"/>
    </row>
    <row r="26" spans="1:26" ht="25.35" customHeight="1">
      <c r="A26" s="157">
        <v>12</v>
      </c>
      <c r="B26" s="157" t="s">
        <v>67</v>
      </c>
      <c r="C26" s="164" t="s">
        <v>282</v>
      </c>
      <c r="D26" s="163">
        <v>2612</v>
      </c>
      <c r="E26" s="162" t="s">
        <v>30</v>
      </c>
      <c r="F26" s="162" t="s">
        <v>30</v>
      </c>
      <c r="G26" s="163">
        <v>448</v>
      </c>
      <c r="H26" s="162" t="s">
        <v>30</v>
      </c>
      <c r="I26" s="162" t="s">
        <v>30</v>
      </c>
      <c r="J26" s="162">
        <v>4</v>
      </c>
      <c r="K26" s="162">
        <v>1</v>
      </c>
      <c r="L26" s="163">
        <v>2612</v>
      </c>
      <c r="M26" s="163">
        <v>448</v>
      </c>
      <c r="N26" s="160">
        <v>44449</v>
      </c>
      <c r="O26" s="158" t="s">
        <v>31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>
        <v>9</v>
      </c>
      <c r="C27" s="164" t="s">
        <v>242</v>
      </c>
      <c r="D27" s="163">
        <v>2552.1600000000003</v>
      </c>
      <c r="E27" s="162">
        <v>3051.1499999999996</v>
      </c>
      <c r="F27" s="168">
        <f>(D27-E27)/E27</f>
        <v>-0.16354161545646703</v>
      </c>
      <c r="G27" s="163">
        <v>495</v>
      </c>
      <c r="H27" s="162">
        <v>16</v>
      </c>
      <c r="I27" s="162">
        <f t="shared" ref="I27:I34" si="4">G27/H27</f>
        <v>30.9375</v>
      </c>
      <c r="J27" s="162">
        <v>8</v>
      </c>
      <c r="K27" s="162">
        <v>5</v>
      </c>
      <c r="L27" s="163">
        <v>38125.370000000003</v>
      </c>
      <c r="M27" s="163">
        <v>6971</v>
      </c>
      <c r="N27" s="160">
        <v>44421</v>
      </c>
      <c r="O27" s="158" t="s">
        <v>243</v>
      </c>
      <c r="P27" s="140"/>
      <c r="Q27" s="172"/>
      <c r="R27" s="172"/>
      <c r="S27" s="172"/>
      <c r="T27" s="172"/>
      <c r="U27" s="173"/>
      <c r="V27" s="173"/>
      <c r="W27" s="139"/>
      <c r="X27" s="174"/>
      <c r="Y27" s="174"/>
      <c r="Z27" s="173"/>
    </row>
    <row r="28" spans="1:26" ht="25.35" customHeight="1">
      <c r="A28" s="157">
        <v>14</v>
      </c>
      <c r="B28" s="157">
        <v>15</v>
      </c>
      <c r="C28" s="164" t="s">
        <v>192</v>
      </c>
      <c r="D28" s="163">
        <v>2175.41</v>
      </c>
      <c r="E28" s="162">
        <v>2090.13</v>
      </c>
      <c r="F28" s="168">
        <f>(D28-E28)/E28</f>
        <v>4.080128987192172E-2</v>
      </c>
      <c r="G28" s="163">
        <v>335</v>
      </c>
      <c r="H28" s="162">
        <v>14</v>
      </c>
      <c r="I28" s="162">
        <f t="shared" si="4"/>
        <v>23.928571428571427</v>
      </c>
      <c r="J28" s="162">
        <v>1</v>
      </c>
      <c r="K28" s="162">
        <v>9</v>
      </c>
      <c r="L28" s="163">
        <v>85583.87</v>
      </c>
      <c r="M28" s="163">
        <v>13769</v>
      </c>
      <c r="N28" s="160">
        <v>44393</v>
      </c>
      <c r="O28" s="158" t="s">
        <v>73</v>
      </c>
      <c r="P28" s="140"/>
      <c r="Q28" s="172"/>
      <c r="R28" s="172"/>
      <c r="S28" s="172"/>
      <c r="T28" s="172"/>
      <c r="U28" s="173"/>
      <c r="V28" s="173"/>
      <c r="W28" s="139"/>
      <c r="X28" s="174"/>
      <c r="Y28" s="174"/>
      <c r="Z28" s="173"/>
    </row>
    <row r="29" spans="1:26" ht="25.35" customHeight="1">
      <c r="A29" s="157">
        <v>15</v>
      </c>
      <c r="B29" s="157">
        <v>20</v>
      </c>
      <c r="C29" s="164" t="s">
        <v>244</v>
      </c>
      <c r="D29" s="163">
        <v>1598</v>
      </c>
      <c r="E29" s="163">
        <v>552</v>
      </c>
      <c r="F29" s="168">
        <f>(D29-E29)/E29</f>
        <v>1.894927536231884</v>
      </c>
      <c r="G29" s="163">
        <v>377</v>
      </c>
      <c r="H29" s="162">
        <v>9</v>
      </c>
      <c r="I29" s="162">
        <f t="shared" si="4"/>
        <v>41.888888888888886</v>
      </c>
      <c r="J29" s="162">
        <v>2</v>
      </c>
      <c r="K29" s="162">
        <v>4</v>
      </c>
      <c r="L29" s="163">
        <v>9310.7599999999984</v>
      </c>
      <c r="M29" s="163">
        <v>1988</v>
      </c>
      <c r="N29" s="160">
        <v>44421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4"/>
      <c r="Z29" s="173"/>
    </row>
    <row r="30" spans="1:26" ht="25.35" customHeight="1">
      <c r="A30" s="157">
        <v>16</v>
      </c>
      <c r="B30" s="157">
        <v>13</v>
      </c>
      <c r="C30" s="164" t="s">
        <v>259</v>
      </c>
      <c r="D30" s="163">
        <v>1364.9</v>
      </c>
      <c r="E30" s="162">
        <v>2288.62</v>
      </c>
      <c r="F30" s="168">
        <f>(D30-E30)/E30</f>
        <v>-0.40361440518740543</v>
      </c>
      <c r="G30" s="163">
        <v>228</v>
      </c>
      <c r="H30" s="162">
        <v>14</v>
      </c>
      <c r="I30" s="162">
        <f t="shared" si="4"/>
        <v>16.285714285714285</v>
      </c>
      <c r="J30" s="162">
        <v>4</v>
      </c>
      <c r="K30" s="162">
        <v>3</v>
      </c>
      <c r="L30" s="163">
        <v>12225.24</v>
      </c>
      <c r="M30" s="163">
        <v>2304</v>
      </c>
      <c r="N30" s="160">
        <v>44435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57" t="s">
        <v>40</v>
      </c>
      <c r="C31" s="164" t="s">
        <v>288</v>
      </c>
      <c r="D31" s="163">
        <v>1147.1500000000001</v>
      </c>
      <c r="E31" s="162" t="s">
        <v>30</v>
      </c>
      <c r="F31" s="162" t="s">
        <v>30</v>
      </c>
      <c r="G31" s="163">
        <v>228</v>
      </c>
      <c r="H31" s="162">
        <v>5</v>
      </c>
      <c r="I31" s="162">
        <f t="shared" si="4"/>
        <v>45.6</v>
      </c>
      <c r="J31" s="162">
        <v>4</v>
      </c>
      <c r="K31" s="162">
        <v>0</v>
      </c>
      <c r="L31" s="163">
        <v>1147</v>
      </c>
      <c r="M31" s="163">
        <v>228</v>
      </c>
      <c r="N31" s="160" t="s">
        <v>190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57">
        <v>11</v>
      </c>
      <c r="C32" s="164" t="s">
        <v>213</v>
      </c>
      <c r="D32" s="163">
        <v>1136.3999999999999</v>
      </c>
      <c r="E32" s="162">
        <v>2690.2</v>
      </c>
      <c r="F32" s="168">
        <f>(D32-E32)/E32</f>
        <v>-0.57757787525091075</v>
      </c>
      <c r="G32" s="163">
        <v>271</v>
      </c>
      <c r="H32" s="162">
        <v>13</v>
      </c>
      <c r="I32" s="162">
        <f t="shared" si="4"/>
        <v>20.846153846153847</v>
      </c>
      <c r="J32" s="162">
        <v>6</v>
      </c>
      <c r="K32" s="162">
        <v>7</v>
      </c>
      <c r="L32" s="163">
        <v>174922.48999999996</v>
      </c>
      <c r="M32" s="163">
        <v>27905</v>
      </c>
      <c r="N32" s="160">
        <v>44407</v>
      </c>
      <c r="O32" s="158" t="s">
        <v>212</v>
      </c>
      <c r="P32" s="140"/>
      <c r="Q32" s="172"/>
      <c r="R32" s="172"/>
      <c r="S32" s="172"/>
      <c r="T32" s="172"/>
      <c r="U32" s="173"/>
      <c r="V32" s="173"/>
      <c r="W32" s="139"/>
      <c r="X32" s="173"/>
      <c r="Y32" s="174"/>
      <c r="Z32" s="174"/>
    </row>
    <row r="33" spans="1:27" ht="25.35" customHeight="1">
      <c r="A33" s="157">
        <v>19</v>
      </c>
      <c r="B33" s="157">
        <v>12</v>
      </c>
      <c r="C33" s="164" t="s">
        <v>260</v>
      </c>
      <c r="D33" s="163">
        <v>901.39</v>
      </c>
      <c r="E33" s="162">
        <v>2628.07</v>
      </c>
      <c r="F33" s="168">
        <f>(D33-E33)/E33</f>
        <v>-0.65701446308507772</v>
      </c>
      <c r="G33" s="163">
        <v>153</v>
      </c>
      <c r="H33" s="162">
        <v>12</v>
      </c>
      <c r="I33" s="162">
        <f t="shared" si="4"/>
        <v>12.75</v>
      </c>
      <c r="J33" s="162">
        <v>4</v>
      </c>
      <c r="K33" s="162">
        <v>3</v>
      </c>
      <c r="L33" s="163">
        <v>13595.09</v>
      </c>
      <c r="M33" s="163">
        <v>2479</v>
      </c>
      <c r="N33" s="160">
        <v>44435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91" t="s">
        <v>40</v>
      </c>
      <c r="C34" s="169" t="s">
        <v>286</v>
      </c>
      <c r="D34" s="163">
        <v>865.43</v>
      </c>
      <c r="E34" s="162" t="s">
        <v>30</v>
      </c>
      <c r="F34" s="162" t="s">
        <v>30</v>
      </c>
      <c r="G34" s="163">
        <v>141</v>
      </c>
      <c r="H34" s="162">
        <v>8</v>
      </c>
      <c r="I34" s="162">
        <f t="shared" si="4"/>
        <v>17.625</v>
      </c>
      <c r="J34" s="162">
        <v>4</v>
      </c>
      <c r="K34" s="162">
        <v>0</v>
      </c>
      <c r="L34" s="163">
        <v>865.43</v>
      </c>
      <c r="M34" s="163">
        <v>141</v>
      </c>
      <c r="N34" s="160" t="s">
        <v>190</v>
      </c>
      <c r="O34" s="158" t="s">
        <v>287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39"/>
      <c r="Z34" s="173"/>
    </row>
    <row r="35" spans="1:27" ht="25.35" customHeight="1">
      <c r="A35" s="144"/>
      <c r="B35" s="144"/>
      <c r="C35" s="159" t="s">
        <v>85</v>
      </c>
      <c r="D35" s="145">
        <f>SUM(D23:D34)</f>
        <v>142868.53</v>
      </c>
      <c r="E35" s="145">
        <f t="shared" ref="E35:G35" si="5">SUM(E23:E34)</f>
        <v>118631.81000000001</v>
      </c>
      <c r="F35" s="108">
        <f t="shared" ref="F35" si="6">(D35-E35)/E35</f>
        <v>0.20430203332478855</v>
      </c>
      <c r="G35" s="145">
        <f t="shared" si="5"/>
        <v>24067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>
        <v>25</v>
      </c>
      <c r="C37" s="166" t="s">
        <v>98</v>
      </c>
      <c r="D37" s="163">
        <v>678</v>
      </c>
      <c r="E37" s="163">
        <v>260</v>
      </c>
      <c r="F37" s="168">
        <f t="shared" ref="F37:F42" si="7">(D37-E37)/E37</f>
        <v>1.6076923076923078</v>
      </c>
      <c r="G37" s="163">
        <v>126</v>
      </c>
      <c r="H37" s="162" t="s">
        <v>30</v>
      </c>
      <c r="I37" s="162" t="s">
        <v>30</v>
      </c>
      <c r="J37" s="162">
        <v>2</v>
      </c>
      <c r="K37" s="162">
        <v>18</v>
      </c>
      <c r="L37" s="163">
        <v>7498.42</v>
      </c>
      <c r="M37" s="163">
        <v>1537</v>
      </c>
      <c r="N37" s="160">
        <v>44330</v>
      </c>
      <c r="O37" s="158" t="s">
        <v>99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57">
        <v>14</v>
      </c>
      <c r="C38" s="164" t="s">
        <v>191</v>
      </c>
      <c r="D38" s="163">
        <v>608.41999999999996</v>
      </c>
      <c r="E38" s="162">
        <v>2130.58</v>
      </c>
      <c r="F38" s="168">
        <f t="shared" si="7"/>
        <v>-0.71443456711318043</v>
      </c>
      <c r="G38" s="163">
        <v>115</v>
      </c>
      <c r="H38" s="162">
        <v>9</v>
      </c>
      <c r="I38" s="162">
        <f t="shared" ref="I38:I43" si="8">G38/H38</f>
        <v>12.777777777777779</v>
      </c>
      <c r="J38" s="162">
        <v>2</v>
      </c>
      <c r="K38" s="162">
        <v>9</v>
      </c>
      <c r="L38" s="163">
        <v>157555.26999999999</v>
      </c>
      <c r="M38" s="163">
        <v>32616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3"/>
      <c r="Y38" s="174"/>
      <c r="Z38" s="174"/>
    </row>
    <row r="39" spans="1:27" ht="25.35" customHeight="1">
      <c r="A39" s="157">
        <v>23</v>
      </c>
      <c r="B39" s="157">
        <v>18</v>
      </c>
      <c r="C39" s="164" t="s">
        <v>261</v>
      </c>
      <c r="D39" s="163">
        <v>563.4</v>
      </c>
      <c r="E39" s="162">
        <v>1787.5</v>
      </c>
      <c r="F39" s="168">
        <f t="shared" si="7"/>
        <v>-0.68481118881118874</v>
      </c>
      <c r="G39" s="163">
        <v>100</v>
      </c>
      <c r="H39" s="162">
        <v>14</v>
      </c>
      <c r="I39" s="162">
        <f t="shared" si="8"/>
        <v>7.1428571428571432</v>
      </c>
      <c r="J39" s="162">
        <v>4</v>
      </c>
      <c r="K39" s="162">
        <v>3</v>
      </c>
      <c r="L39" s="163">
        <v>8655</v>
      </c>
      <c r="M39" s="163">
        <v>1655</v>
      </c>
      <c r="N39" s="160">
        <v>44435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7" ht="25.35" customHeight="1">
      <c r="A40" s="157">
        <v>24</v>
      </c>
      <c r="B40" s="157">
        <v>19</v>
      </c>
      <c r="C40" s="164" t="s">
        <v>225</v>
      </c>
      <c r="D40" s="163">
        <v>455.98</v>
      </c>
      <c r="E40" s="162">
        <v>1560.64</v>
      </c>
      <c r="F40" s="168">
        <f t="shared" si="7"/>
        <v>-0.70782499487389794</v>
      </c>
      <c r="G40" s="163">
        <v>80</v>
      </c>
      <c r="H40" s="162">
        <v>6</v>
      </c>
      <c r="I40" s="162">
        <f t="shared" si="8"/>
        <v>13.333333333333334</v>
      </c>
      <c r="J40" s="162">
        <v>1</v>
      </c>
      <c r="K40" s="162">
        <v>6</v>
      </c>
      <c r="L40" s="163">
        <v>92604.29</v>
      </c>
      <c r="M40" s="163">
        <v>14214</v>
      </c>
      <c r="N40" s="160">
        <v>44414</v>
      </c>
      <c r="O40" s="158" t="s">
        <v>34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7" ht="25.35" customHeight="1">
      <c r="A41" s="157">
        <v>25</v>
      </c>
      <c r="B41" s="157">
        <v>22</v>
      </c>
      <c r="C41" s="164" t="s">
        <v>179</v>
      </c>
      <c r="D41" s="163">
        <v>227.58</v>
      </c>
      <c r="E41" s="162">
        <v>494.68</v>
      </c>
      <c r="F41" s="168">
        <f t="shared" si="7"/>
        <v>-0.53994501495916558</v>
      </c>
      <c r="G41" s="163">
        <v>47</v>
      </c>
      <c r="H41" s="162">
        <v>7</v>
      </c>
      <c r="I41" s="162">
        <f t="shared" si="8"/>
        <v>6.7142857142857144</v>
      </c>
      <c r="J41" s="162">
        <v>1</v>
      </c>
      <c r="K41" s="162">
        <v>11</v>
      </c>
      <c r="L41" s="163">
        <v>49587</v>
      </c>
      <c r="M41" s="163">
        <v>10927</v>
      </c>
      <c r="N41" s="160">
        <v>44379</v>
      </c>
      <c r="O41" s="158" t="s">
        <v>52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7" ht="25.35" customHeight="1">
      <c r="A42" s="157">
        <v>26</v>
      </c>
      <c r="B42" s="157">
        <v>16</v>
      </c>
      <c r="C42" s="164" t="s">
        <v>248</v>
      </c>
      <c r="D42" s="163">
        <v>218</v>
      </c>
      <c r="E42" s="162">
        <v>1975.9</v>
      </c>
      <c r="F42" s="168">
        <f t="shared" si="7"/>
        <v>-0.88967052988511564</v>
      </c>
      <c r="G42" s="163">
        <v>33</v>
      </c>
      <c r="H42" s="162">
        <v>2</v>
      </c>
      <c r="I42" s="162">
        <f t="shared" si="8"/>
        <v>16.5</v>
      </c>
      <c r="J42" s="162">
        <v>1</v>
      </c>
      <c r="K42" s="162">
        <v>4</v>
      </c>
      <c r="L42" s="163">
        <v>25268</v>
      </c>
      <c r="M42" s="163">
        <v>4214</v>
      </c>
      <c r="N42" s="160">
        <v>44428</v>
      </c>
      <c r="O42" s="158" t="s">
        <v>32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  <c r="AA42" s="139"/>
    </row>
    <row r="43" spans="1:27" ht="25.35" customHeight="1">
      <c r="A43" s="157">
        <v>27</v>
      </c>
      <c r="B43" s="167" t="s">
        <v>30</v>
      </c>
      <c r="C43" s="164" t="s">
        <v>284</v>
      </c>
      <c r="D43" s="163">
        <v>205</v>
      </c>
      <c r="E43" s="162" t="s">
        <v>30</v>
      </c>
      <c r="F43" s="162" t="s">
        <v>30</v>
      </c>
      <c r="G43" s="163">
        <v>37</v>
      </c>
      <c r="H43" s="162">
        <v>7</v>
      </c>
      <c r="I43" s="162">
        <f t="shared" si="8"/>
        <v>5.2857142857142856</v>
      </c>
      <c r="J43" s="162">
        <v>4</v>
      </c>
      <c r="K43" s="162">
        <v>1</v>
      </c>
      <c r="L43" s="163">
        <v>1630</v>
      </c>
      <c r="M43" s="163">
        <v>374</v>
      </c>
      <c r="N43" s="160">
        <v>44428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39"/>
      <c r="X43" s="173"/>
      <c r="Y43" s="174"/>
      <c r="Z43" s="174"/>
    </row>
    <row r="44" spans="1:27" ht="25.35" customHeight="1">
      <c r="A44" s="157">
        <v>28</v>
      </c>
      <c r="B44" s="157">
        <v>26</v>
      </c>
      <c r="C44" s="164" t="s">
        <v>230</v>
      </c>
      <c r="D44" s="163">
        <v>203</v>
      </c>
      <c r="E44" s="162">
        <v>174</v>
      </c>
      <c r="F44" s="168">
        <f>(D44-E44)/E44</f>
        <v>0.16666666666666666</v>
      </c>
      <c r="G44" s="163">
        <v>39</v>
      </c>
      <c r="H44" s="162" t="s">
        <v>30</v>
      </c>
      <c r="I44" s="162" t="s">
        <v>30</v>
      </c>
      <c r="J44" s="162">
        <v>2</v>
      </c>
      <c r="K44" s="162">
        <v>6</v>
      </c>
      <c r="L44" s="163">
        <v>2505.61</v>
      </c>
      <c r="M44" s="163">
        <v>469</v>
      </c>
      <c r="N44" s="160">
        <v>44414</v>
      </c>
      <c r="O44" s="158" t="s">
        <v>231</v>
      </c>
      <c r="P44" s="78"/>
      <c r="Q44" s="172"/>
      <c r="R44" s="172"/>
      <c r="S44" s="172"/>
      <c r="T44" s="172"/>
      <c r="U44" s="173"/>
      <c r="V44" s="173"/>
      <c r="W44" s="174"/>
      <c r="X44" s="173"/>
      <c r="Y44" s="139"/>
      <c r="Z44" s="174"/>
      <c r="AA44" s="139"/>
    </row>
    <row r="45" spans="1:27" ht="25.35" customHeight="1">
      <c r="A45" s="157">
        <v>29</v>
      </c>
      <c r="B45" s="157">
        <v>28</v>
      </c>
      <c r="C45" s="164" t="s">
        <v>246</v>
      </c>
      <c r="D45" s="163">
        <v>86</v>
      </c>
      <c r="E45" s="162">
        <v>68</v>
      </c>
      <c r="F45" s="168">
        <f>(D45-E45)/E45</f>
        <v>0.26470588235294118</v>
      </c>
      <c r="G45" s="163">
        <v>25</v>
      </c>
      <c r="H45" s="162" t="s">
        <v>30</v>
      </c>
      <c r="I45" s="162" t="s">
        <v>30</v>
      </c>
      <c r="J45" s="162">
        <v>3</v>
      </c>
      <c r="K45" s="162">
        <v>5</v>
      </c>
      <c r="L45" s="163">
        <v>847.57</v>
      </c>
      <c r="M45" s="163">
        <v>197</v>
      </c>
      <c r="N45" s="160">
        <v>44421</v>
      </c>
      <c r="O45" s="158" t="s">
        <v>99</v>
      </c>
      <c r="P45" s="140"/>
      <c r="Q45" s="172"/>
      <c r="R45" s="172"/>
      <c r="S45" s="172"/>
      <c r="T45" s="172"/>
      <c r="U45" s="173"/>
      <c r="V45" s="173"/>
      <c r="W45" s="174"/>
      <c r="X45" s="139"/>
      <c r="Y45" s="173"/>
      <c r="Z45" s="174"/>
    </row>
    <row r="46" spans="1:27" ht="25.35" customHeight="1">
      <c r="A46" s="157">
        <v>30</v>
      </c>
      <c r="B46" s="91">
        <v>24</v>
      </c>
      <c r="C46" s="164" t="s">
        <v>249</v>
      </c>
      <c r="D46" s="163">
        <v>67</v>
      </c>
      <c r="E46" s="162">
        <v>294.09000000000003</v>
      </c>
      <c r="F46" s="168">
        <f>(D46-E46)/E46</f>
        <v>-0.77217858478696999</v>
      </c>
      <c r="G46" s="163">
        <v>13</v>
      </c>
      <c r="H46" s="162">
        <v>3</v>
      </c>
      <c r="I46" s="162">
        <f>G46/H46</f>
        <v>4.333333333333333</v>
      </c>
      <c r="J46" s="162">
        <v>2</v>
      </c>
      <c r="K46" s="162">
        <v>4</v>
      </c>
      <c r="L46" s="163">
        <v>12330.34</v>
      </c>
      <c r="M46" s="163">
        <v>2177</v>
      </c>
      <c r="N46" s="160">
        <v>44428</v>
      </c>
      <c r="O46" s="154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74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146180.91</v>
      </c>
      <c r="E47" s="145">
        <f t="shared" ref="E47:G47" si="9">SUM(E35:E46)</f>
        <v>127377.2</v>
      </c>
      <c r="F47" s="108">
        <f>(D47-E47)/E47</f>
        <v>0.14762225892859951</v>
      </c>
      <c r="G47" s="145">
        <f t="shared" si="9"/>
        <v>24682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44</v>
      </c>
      <c r="D49" s="163">
        <v>56</v>
      </c>
      <c r="E49" s="162" t="s">
        <v>30</v>
      </c>
      <c r="F49" s="162" t="s">
        <v>30</v>
      </c>
      <c r="G49" s="163">
        <v>15</v>
      </c>
      <c r="H49" s="162">
        <v>1</v>
      </c>
      <c r="I49" s="162">
        <f>G49/H49</f>
        <v>15</v>
      </c>
      <c r="J49" s="162">
        <v>1</v>
      </c>
      <c r="K49" s="162" t="s">
        <v>30</v>
      </c>
      <c r="L49" s="163">
        <v>23636.92</v>
      </c>
      <c r="M49" s="163">
        <v>4294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3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20">
        <v>29</v>
      </c>
      <c r="C50" s="170" t="s">
        <v>75</v>
      </c>
      <c r="D50" s="163">
        <v>42</v>
      </c>
      <c r="E50" s="162">
        <v>39</v>
      </c>
      <c r="F50" s="168">
        <f>(D50-E50)/E50</f>
        <v>7.6923076923076927E-2</v>
      </c>
      <c r="G50" s="163">
        <v>10</v>
      </c>
      <c r="H50" s="162">
        <v>1</v>
      </c>
      <c r="I50" s="162">
        <f>G50/H50</f>
        <v>10</v>
      </c>
      <c r="J50" s="162">
        <v>1</v>
      </c>
      <c r="K50" s="162" t="s">
        <v>30</v>
      </c>
      <c r="L50" s="163">
        <v>23916</v>
      </c>
      <c r="M50" s="163">
        <v>4228</v>
      </c>
      <c r="N50" s="160">
        <v>44323</v>
      </c>
      <c r="O50" s="154" t="s">
        <v>32</v>
      </c>
      <c r="P50" s="140"/>
      <c r="Q50" s="172"/>
      <c r="R50" s="172"/>
      <c r="S50" s="172"/>
      <c r="T50" s="172"/>
      <c r="U50" s="173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62" t="s">
        <v>30</v>
      </c>
      <c r="C51" s="164" t="s">
        <v>65</v>
      </c>
      <c r="D51" s="163">
        <v>38</v>
      </c>
      <c r="E51" s="162" t="s">
        <v>30</v>
      </c>
      <c r="F51" s="162" t="s">
        <v>30</v>
      </c>
      <c r="G51" s="163">
        <v>6</v>
      </c>
      <c r="H51" s="165">
        <v>1</v>
      </c>
      <c r="I51" s="162">
        <f>G51/H51</f>
        <v>6</v>
      </c>
      <c r="J51" s="162">
        <v>1</v>
      </c>
      <c r="K51" s="162" t="s">
        <v>30</v>
      </c>
      <c r="L51" s="163">
        <v>49303</v>
      </c>
      <c r="M51" s="163">
        <v>9196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3"/>
      <c r="X51" s="174"/>
      <c r="Y51" s="174"/>
      <c r="Z51" s="139"/>
    </row>
    <row r="52" spans="1:26" ht="25.35" customHeight="1">
      <c r="A52" s="157">
        <v>34</v>
      </c>
      <c r="B52" s="167" t="s">
        <v>30</v>
      </c>
      <c r="C52" s="164" t="s">
        <v>229</v>
      </c>
      <c r="D52" s="163">
        <v>18</v>
      </c>
      <c r="E52" s="162" t="s">
        <v>30</v>
      </c>
      <c r="F52" s="162" t="s">
        <v>30</v>
      </c>
      <c r="G52" s="163">
        <v>3</v>
      </c>
      <c r="H52" s="162">
        <v>1</v>
      </c>
      <c r="I52" s="162">
        <f>G52/H52</f>
        <v>3</v>
      </c>
      <c r="J52" s="162">
        <v>1</v>
      </c>
      <c r="K52" s="162" t="s">
        <v>30</v>
      </c>
      <c r="L52" s="163">
        <v>3378</v>
      </c>
      <c r="M52" s="163">
        <v>595</v>
      </c>
      <c r="N52" s="160">
        <v>44414</v>
      </c>
      <c r="O52" s="158" t="s">
        <v>33</v>
      </c>
      <c r="P52" s="140"/>
      <c r="Q52" s="172"/>
      <c r="R52" s="172"/>
      <c r="S52" s="172"/>
      <c r="T52" s="172"/>
      <c r="U52" s="173"/>
      <c r="V52" s="173"/>
      <c r="W52" s="139"/>
      <c r="X52" s="173"/>
      <c r="Y52" s="174"/>
      <c r="Z52" s="174"/>
    </row>
    <row r="53" spans="1:26" ht="25.35" customHeight="1">
      <c r="A53" s="157">
        <v>35</v>
      </c>
      <c r="B53" s="91">
        <v>17</v>
      </c>
      <c r="C53" s="164" t="s">
        <v>275</v>
      </c>
      <c r="D53" s="163">
        <v>10</v>
      </c>
      <c r="E53" s="162">
        <v>1926.98</v>
      </c>
      <c r="F53" s="168">
        <f>(D53-E53)/E53</f>
        <v>-0.99481053254315044</v>
      </c>
      <c r="G53" s="163">
        <v>2</v>
      </c>
      <c r="H53" s="162">
        <v>1</v>
      </c>
      <c r="I53" s="162">
        <f>G53/H53</f>
        <v>2</v>
      </c>
      <c r="J53" s="162">
        <v>1</v>
      </c>
      <c r="K53" s="162">
        <v>2</v>
      </c>
      <c r="L53" s="163">
        <v>1937</v>
      </c>
      <c r="M53" s="163">
        <v>329</v>
      </c>
      <c r="N53" s="160">
        <v>44442</v>
      </c>
      <c r="O53" s="158" t="s">
        <v>33</v>
      </c>
      <c r="P53" s="140"/>
      <c r="Q53" s="172"/>
      <c r="R53" s="172"/>
      <c r="S53" s="172"/>
      <c r="T53" s="172"/>
      <c r="U53" s="172"/>
      <c r="V53" s="173"/>
      <c r="W53" s="174"/>
      <c r="X53" s="173"/>
      <c r="Y53" s="139"/>
      <c r="Z53" s="174"/>
    </row>
    <row r="54" spans="1:26" ht="25.35" customHeight="1">
      <c r="A54" s="144"/>
      <c r="B54" s="144"/>
      <c r="C54" s="159" t="s">
        <v>219</v>
      </c>
      <c r="D54" s="145">
        <f>SUM(D47:D53)</f>
        <v>146344.91</v>
      </c>
      <c r="E54" s="145">
        <f t="shared" ref="E54:G54" si="10">SUM(E47:E53)</f>
        <v>129343.18</v>
      </c>
      <c r="F54" s="108">
        <f>(D54-E54)/E54</f>
        <v>0.13144666769442356</v>
      </c>
      <c r="G54" s="145">
        <f t="shared" si="10"/>
        <v>24718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269</v>
      </c>
      <c r="F1" s="2"/>
      <c r="G1" s="2"/>
      <c r="H1" s="2"/>
      <c r="I1" s="2"/>
    </row>
    <row r="2" spans="1:27" ht="19.5" customHeight="1">
      <c r="E2" s="2" t="s">
        <v>270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7" ht="19.5">
      <c r="A6" s="393"/>
      <c r="B6" s="393"/>
      <c r="C6" s="390"/>
      <c r="D6" s="138" t="s">
        <v>271</v>
      </c>
      <c r="E6" s="138" t="s">
        <v>254</v>
      </c>
      <c r="F6" s="390"/>
      <c r="G6" s="138" t="s">
        <v>271</v>
      </c>
      <c r="H6" s="390"/>
      <c r="I6" s="390"/>
      <c r="J6" s="390"/>
      <c r="K6" s="390"/>
      <c r="L6" s="390"/>
      <c r="M6" s="390"/>
      <c r="N6" s="390"/>
      <c r="O6" s="390"/>
    </row>
    <row r="7" spans="1:27">
      <c r="A7" s="393"/>
      <c r="B7" s="393"/>
      <c r="C7" s="390"/>
      <c r="D7" s="138" t="s">
        <v>1</v>
      </c>
      <c r="E7" s="138" t="s">
        <v>1</v>
      </c>
      <c r="F7" s="390"/>
      <c r="G7" s="138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7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7" ht="15" customHeight="1">
      <c r="A9" s="392"/>
      <c r="B9" s="392"/>
      <c r="C9" s="389" t="s">
        <v>13</v>
      </c>
      <c r="D9" s="199"/>
      <c r="E9" s="199"/>
      <c r="F9" s="389" t="s">
        <v>15</v>
      </c>
      <c r="G9" s="199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7" ht="19.5">
      <c r="A10" s="393"/>
      <c r="B10" s="393"/>
      <c r="C10" s="390"/>
      <c r="D10" s="200" t="s">
        <v>272</v>
      </c>
      <c r="E10" s="200" t="s">
        <v>255</v>
      </c>
      <c r="F10" s="390"/>
      <c r="G10" s="200" t="s">
        <v>272</v>
      </c>
      <c r="H10" s="138" t="s">
        <v>17</v>
      </c>
      <c r="I10" s="39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0"/>
      <c r="R10" s="8"/>
    </row>
    <row r="11" spans="1:27">
      <c r="A11" s="393"/>
      <c r="B11" s="393"/>
      <c r="C11" s="390"/>
      <c r="D11" s="200" t="s">
        <v>14</v>
      </c>
      <c r="E11" s="138" t="s">
        <v>14</v>
      </c>
      <c r="F11" s="390"/>
      <c r="G11" s="200" t="s">
        <v>16</v>
      </c>
      <c r="H11" s="6"/>
      <c r="I11" s="390"/>
      <c r="J11" s="6"/>
      <c r="K11" s="6"/>
      <c r="L11" s="12" t="s">
        <v>2</v>
      </c>
      <c r="M11" s="138" t="s">
        <v>17</v>
      </c>
      <c r="N11" s="6"/>
      <c r="O11" s="390"/>
      <c r="R11" s="140"/>
      <c r="T11" s="140"/>
      <c r="U11" s="139"/>
    </row>
    <row r="12" spans="1:27" ht="15.6" customHeight="1" thickBot="1">
      <c r="A12" s="393"/>
      <c r="B12" s="394"/>
      <c r="C12" s="391"/>
      <c r="D12" s="201"/>
      <c r="E12" s="5" t="s">
        <v>2</v>
      </c>
      <c r="F12" s="391"/>
      <c r="G12" s="201" t="s">
        <v>17</v>
      </c>
      <c r="H12" s="32"/>
      <c r="I12" s="391"/>
      <c r="J12" s="32"/>
      <c r="K12" s="32"/>
      <c r="L12" s="32"/>
      <c r="M12" s="32"/>
      <c r="N12" s="32"/>
      <c r="O12" s="391"/>
      <c r="R12" s="140"/>
      <c r="T12" s="140"/>
      <c r="U12" s="139"/>
      <c r="V12" s="139"/>
      <c r="W12" s="8"/>
      <c r="X12" s="139"/>
      <c r="Y12" s="33"/>
      <c r="Z12" s="139"/>
    </row>
    <row r="13" spans="1:27" ht="25.35" customHeight="1">
      <c r="A13" s="157">
        <v>1</v>
      </c>
      <c r="B13" s="157" t="s">
        <v>67</v>
      </c>
      <c r="C13" s="164" t="s">
        <v>273</v>
      </c>
      <c r="D13" s="163">
        <v>35791.26</v>
      </c>
      <c r="E13" s="162" t="s">
        <v>30</v>
      </c>
      <c r="F13" s="162" t="s">
        <v>30</v>
      </c>
      <c r="G13" s="163">
        <v>5627</v>
      </c>
      <c r="H13" s="162">
        <v>227</v>
      </c>
      <c r="I13" s="162">
        <f t="shared" ref="I13:I19" si="0">G13/H13</f>
        <v>24.788546255506606</v>
      </c>
      <c r="J13" s="162">
        <v>14</v>
      </c>
      <c r="K13" s="162">
        <v>1</v>
      </c>
      <c r="L13" s="163">
        <v>35791</v>
      </c>
      <c r="M13" s="163">
        <v>5627</v>
      </c>
      <c r="N13" s="160">
        <v>44442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1</v>
      </c>
      <c r="C14" s="164" t="s">
        <v>245</v>
      </c>
      <c r="D14" s="163">
        <v>16984.96</v>
      </c>
      <c r="E14" s="162">
        <v>52321.56</v>
      </c>
      <c r="F14" s="168">
        <f>(D14-E14)/E14</f>
        <v>-0.6753735936008024</v>
      </c>
      <c r="G14" s="163">
        <v>3395</v>
      </c>
      <c r="H14" s="162">
        <v>251</v>
      </c>
      <c r="I14" s="162">
        <f t="shared" si="0"/>
        <v>13.525896414342629</v>
      </c>
      <c r="J14" s="162">
        <v>15</v>
      </c>
      <c r="K14" s="162">
        <v>3</v>
      </c>
      <c r="L14" s="163">
        <v>124348</v>
      </c>
      <c r="M14" s="163">
        <v>27315</v>
      </c>
      <c r="N14" s="160">
        <v>44428</v>
      </c>
      <c r="O14" s="158" t="s">
        <v>113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  <c r="AA14" s="139"/>
    </row>
    <row r="15" spans="1:27" ht="25.35" customHeight="1">
      <c r="A15" s="157">
        <v>3</v>
      </c>
      <c r="B15" s="157" t="s">
        <v>67</v>
      </c>
      <c r="C15" s="164" t="s">
        <v>263</v>
      </c>
      <c r="D15" s="163">
        <v>14615.24</v>
      </c>
      <c r="E15" s="162" t="s">
        <v>30</v>
      </c>
      <c r="F15" s="162" t="s">
        <v>30</v>
      </c>
      <c r="G15" s="163">
        <v>2320</v>
      </c>
      <c r="H15" s="162">
        <v>161</v>
      </c>
      <c r="I15" s="162">
        <f t="shared" si="0"/>
        <v>14.409937888198758</v>
      </c>
      <c r="J15" s="162">
        <v>11</v>
      </c>
      <c r="K15" s="162">
        <v>1</v>
      </c>
      <c r="L15" s="163">
        <v>14778.58</v>
      </c>
      <c r="M15" s="163">
        <v>2347</v>
      </c>
      <c r="N15" s="160">
        <v>44442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2</v>
      </c>
      <c r="C16" s="164" t="s">
        <v>236</v>
      </c>
      <c r="D16" s="163">
        <v>14396.57</v>
      </c>
      <c r="E16" s="162">
        <v>33125.24</v>
      </c>
      <c r="F16" s="168">
        <f>(D16-E16)/E16</f>
        <v>-0.5653897149122542</v>
      </c>
      <c r="G16" s="163">
        <v>2285</v>
      </c>
      <c r="H16" s="162">
        <v>163</v>
      </c>
      <c r="I16" s="162">
        <f t="shared" si="0"/>
        <v>14.01840490797546</v>
      </c>
      <c r="J16" s="162">
        <v>9</v>
      </c>
      <c r="K16" s="162">
        <v>4</v>
      </c>
      <c r="L16" s="163">
        <v>118149</v>
      </c>
      <c r="M16" s="163">
        <v>19223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4"/>
      <c r="Z16" s="173"/>
    </row>
    <row r="17" spans="1:27" ht="25.35" customHeight="1">
      <c r="A17" s="157">
        <v>5</v>
      </c>
      <c r="B17" s="157" t="s">
        <v>67</v>
      </c>
      <c r="C17" s="164" t="s">
        <v>264</v>
      </c>
      <c r="D17" s="163">
        <v>8274.02</v>
      </c>
      <c r="E17" s="162" t="s">
        <v>30</v>
      </c>
      <c r="F17" s="162" t="s">
        <v>30</v>
      </c>
      <c r="G17" s="163">
        <v>1955</v>
      </c>
      <c r="H17" s="162">
        <v>177</v>
      </c>
      <c r="I17" s="162">
        <f t="shared" si="0"/>
        <v>11.045197740112995</v>
      </c>
      <c r="J17" s="162">
        <v>12</v>
      </c>
      <c r="K17" s="162">
        <v>1</v>
      </c>
      <c r="L17" s="163">
        <v>12910.96</v>
      </c>
      <c r="M17" s="163">
        <v>2982</v>
      </c>
      <c r="N17" s="160">
        <v>44442</v>
      </c>
      <c r="O17" s="158" t="s">
        <v>265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4"/>
      <c r="Z17" s="173"/>
    </row>
    <row r="18" spans="1:27" ht="25.35" customHeight="1">
      <c r="A18" s="157">
        <v>6</v>
      </c>
      <c r="B18" s="176">
        <v>3</v>
      </c>
      <c r="C18" s="164" t="s">
        <v>207</v>
      </c>
      <c r="D18" s="163">
        <v>7963.48</v>
      </c>
      <c r="E18" s="162">
        <v>21493.94</v>
      </c>
      <c r="F18" s="168">
        <f>(D18-E18)/E18</f>
        <v>-0.62950115241784432</v>
      </c>
      <c r="G18" s="163">
        <v>1606</v>
      </c>
      <c r="H18" s="162">
        <v>115</v>
      </c>
      <c r="I18" s="162">
        <f t="shared" si="0"/>
        <v>13.965217391304348</v>
      </c>
      <c r="J18" s="162">
        <v>9</v>
      </c>
      <c r="K18" s="162">
        <v>7</v>
      </c>
      <c r="L18" s="163">
        <v>212198</v>
      </c>
      <c r="M18" s="163">
        <v>46067</v>
      </c>
      <c r="N18" s="160">
        <v>44400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7" ht="25.35" customHeight="1">
      <c r="A19" s="157">
        <v>7</v>
      </c>
      <c r="B19" s="157" t="s">
        <v>67</v>
      </c>
      <c r="C19" s="164" t="s">
        <v>262</v>
      </c>
      <c r="D19" s="163">
        <v>7306.11</v>
      </c>
      <c r="E19" s="162" t="s">
        <v>30</v>
      </c>
      <c r="F19" s="162" t="s">
        <v>30</v>
      </c>
      <c r="G19" s="163">
        <v>1217</v>
      </c>
      <c r="H19" s="162">
        <v>136</v>
      </c>
      <c r="I19" s="162">
        <f t="shared" si="0"/>
        <v>8.9485294117647065</v>
      </c>
      <c r="J19" s="162">
        <v>16</v>
      </c>
      <c r="K19" s="162">
        <v>1</v>
      </c>
      <c r="L19" s="163">
        <v>7705.41</v>
      </c>
      <c r="M19" s="163">
        <v>1290</v>
      </c>
      <c r="N19" s="160">
        <v>44442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7" ht="25.35" customHeight="1">
      <c r="A20" s="157">
        <v>8</v>
      </c>
      <c r="B20" s="176" t="s">
        <v>40</v>
      </c>
      <c r="C20" s="164" t="s">
        <v>276</v>
      </c>
      <c r="D20" s="163">
        <v>6076</v>
      </c>
      <c r="E20" s="162" t="s">
        <v>30</v>
      </c>
      <c r="F20" s="162" t="s">
        <v>30</v>
      </c>
      <c r="G20" s="163">
        <v>886</v>
      </c>
      <c r="H20" s="162" t="s">
        <v>30</v>
      </c>
      <c r="I20" s="162" t="s">
        <v>30</v>
      </c>
      <c r="J20" s="162">
        <v>8</v>
      </c>
      <c r="K20" s="162">
        <v>0</v>
      </c>
      <c r="L20" s="163">
        <v>6076</v>
      </c>
      <c r="M20" s="163">
        <v>886</v>
      </c>
      <c r="N20" s="160" t="s">
        <v>190</v>
      </c>
      <c r="O20" s="158" t="s">
        <v>31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7" ht="25.35" customHeight="1">
      <c r="A21" s="157">
        <v>9</v>
      </c>
      <c r="B21" s="176">
        <v>11</v>
      </c>
      <c r="C21" s="164" t="s">
        <v>242</v>
      </c>
      <c r="D21" s="163">
        <v>3051.1499999999996</v>
      </c>
      <c r="E21" s="162">
        <v>7296.0199999999995</v>
      </c>
      <c r="F21" s="168">
        <f>(D21-E21)/E21</f>
        <v>-0.5818062450486704</v>
      </c>
      <c r="G21" s="163">
        <v>525</v>
      </c>
      <c r="H21" s="162">
        <v>33</v>
      </c>
      <c r="I21" s="162">
        <f>G21/H21</f>
        <v>15.909090909090908</v>
      </c>
      <c r="J21" s="162">
        <v>8</v>
      </c>
      <c r="K21" s="162">
        <v>4</v>
      </c>
      <c r="L21" s="163">
        <v>34878.710000000006</v>
      </c>
      <c r="M21" s="163">
        <v>6344</v>
      </c>
      <c r="N21" s="160">
        <v>44421</v>
      </c>
      <c r="O21" s="158" t="s">
        <v>243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7" ht="25.35" customHeight="1">
      <c r="A22" s="157">
        <v>10</v>
      </c>
      <c r="B22" s="176">
        <v>4</v>
      </c>
      <c r="C22" s="164" t="s">
        <v>258</v>
      </c>
      <c r="D22" s="163">
        <v>3018.49</v>
      </c>
      <c r="E22" s="162">
        <v>13233.86</v>
      </c>
      <c r="F22" s="168">
        <f>(D22-E22)/E22</f>
        <v>-0.77191159646543039</v>
      </c>
      <c r="G22" s="163">
        <v>471</v>
      </c>
      <c r="H22" s="162">
        <v>76</v>
      </c>
      <c r="I22" s="162">
        <f>G22/H22</f>
        <v>6.1973684210526319</v>
      </c>
      <c r="J22" s="162">
        <v>9</v>
      </c>
      <c r="K22" s="162">
        <v>2</v>
      </c>
      <c r="L22" s="163">
        <v>16252</v>
      </c>
      <c r="M22" s="163">
        <v>2842</v>
      </c>
      <c r="N22" s="160">
        <v>44435</v>
      </c>
      <c r="O22" s="158" t="s">
        <v>52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117477.28</v>
      </c>
      <c r="E23" s="145">
        <f t="shared" ref="E23:G23" si="1">SUM(E13:E22)</f>
        <v>127470.62</v>
      </c>
      <c r="F23" s="171">
        <f>(D23-E23)/E23</f>
        <v>-7.8397202429861854E-2</v>
      </c>
      <c r="G23" s="145">
        <f t="shared" si="1"/>
        <v>20287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213</v>
      </c>
      <c r="D25" s="163">
        <v>2690.2</v>
      </c>
      <c r="E25" s="162">
        <v>7893.3899999999994</v>
      </c>
      <c r="F25" s="168">
        <f t="shared" ref="F25:F30" si="2">(D25-E25)/E25</f>
        <v>-0.65918318998554482</v>
      </c>
      <c r="G25" s="163">
        <v>445</v>
      </c>
      <c r="H25" s="162">
        <v>33</v>
      </c>
      <c r="I25" s="162">
        <f t="shared" ref="I25:I34" si="3">G25/H25</f>
        <v>13.484848484848484</v>
      </c>
      <c r="J25" s="162">
        <v>8</v>
      </c>
      <c r="K25" s="162">
        <v>6</v>
      </c>
      <c r="L25" s="163">
        <v>173062.74</v>
      </c>
      <c r="M25" s="163">
        <v>27526</v>
      </c>
      <c r="N25" s="160">
        <v>44407</v>
      </c>
      <c r="O25" s="158" t="s">
        <v>212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7" ht="25.35" customHeight="1">
      <c r="A26" s="157">
        <v>12</v>
      </c>
      <c r="B26" s="176">
        <v>5</v>
      </c>
      <c r="C26" s="164" t="s">
        <v>260</v>
      </c>
      <c r="D26" s="163">
        <v>2628.07</v>
      </c>
      <c r="E26" s="162">
        <v>10029.629999999999</v>
      </c>
      <c r="F26" s="168">
        <f t="shared" si="2"/>
        <v>-0.73796939667764416</v>
      </c>
      <c r="G26" s="163">
        <v>417</v>
      </c>
      <c r="H26" s="162">
        <v>58</v>
      </c>
      <c r="I26" s="162">
        <f t="shared" si="3"/>
        <v>7.1896551724137927</v>
      </c>
      <c r="J26" s="162">
        <v>10</v>
      </c>
      <c r="K26" s="162">
        <v>2</v>
      </c>
      <c r="L26" s="163">
        <v>12693.7</v>
      </c>
      <c r="M26" s="163">
        <v>2326</v>
      </c>
      <c r="N26" s="160">
        <v>44435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7" ht="25.35" customHeight="1">
      <c r="A27" s="157">
        <v>13</v>
      </c>
      <c r="B27" s="176">
        <v>8</v>
      </c>
      <c r="C27" s="164" t="s">
        <v>259</v>
      </c>
      <c r="D27" s="163">
        <v>2288.62</v>
      </c>
      <c r="E27" s="162">
        <v>8571.7199999999993</v>
      </c>
      <c r="F27" s="168">
        <f t="shared" si="2"/>
        <v>-0.73300341121735191</v>
      </c>
      <c r="G27" s="163">
        <v>412</v>
      </c>
      <c r="H27" s="162">
        <v>39</v>
      </c>
      <c r="I27" s="162">
        <f t="shared" si="3"/>
        <v>10.564102564102564</v>
      </c>
      <c r="J27" s="162">
        <v>9</v>
      </c>
      <c r="K27" s="162">
        <v>2</v>
      </c>
      <c r="L27" s="163">
        <v>10860.34</v>
      </c>
      <c r="M27" s="163">
        <v>2076</v>
      </c>
      <c r="N27" s="160">
        <v>44435</v>
      </c>
      <c r="O27" s="158" t="s">
        <v>43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7" ht="25.35" customHeight="1">
      <c r="A28" s="157">
        <v>14</v>
      </c>
      <c r="B28" s="176">
        <v>6</v>
      </c>
      <c r="C28" s="164" t="s">
        <v>191</v>
      </c>
      <c r="D28" s="163">
        <v>2130.58</v>
      </c>
      <c r="E28" s="162">
        <v>9021.5300000000007</v>
      </c>
      <c r="F28" s="168">
        <f t="shared" si="2"/>
        <v>-0.7638338507991439</v>
      </c>
      <c r="G28" s="163">
        <v>463</v>
      </c>
      <c r="H28" s="162">
        <v>34</v>
      </c>
      <c r="I28" s="162">
        <f t="shared" si="3"/>
        <v>13.617647058823529</v>
      </c>
      <c r="J28" s="162">
        <v>6</v>
      </c>
      <c r="K28" s="162">
        <v>8</v>
      </c>
      <c r="L28" s="163">
        <v>156946.85</v>
      </c>
      <c r="M28" s="163">
        <v>32501</v>
      </c>
      <c r="N28" s="160">
        <v>44393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7" ht="25.35" customHeight="1">
      <c r="A29" s="157">
        <v>15</v>
      </c>
      <c r="B29" s="176">
        <v>16</v>
      </c>
      <c r="C29" s="164" t="s">
        <v>192</v>
      </c>
      <c r="D29" s="163">
        <v>2090.13</v>
      </c>
      <c r="E29" s="162">
        <v>2223.89</v>
      </c>
      <c r="F29" s="168">
        <f t="shared" si="2"/>
        <v>-6.0146859781733703E-2</v>
      </c>
      <c r="G29" s="163">
        <v>330</v>
      </c>
      <c r="H29" s="162">
        <v>14</v>
      </c>
      <c r="I29" s="162">
        <f t="shared" si="3"/>
        <v>23.571428571428573</v>
      </c>
      <c r="J29" s="162">
        <v>1</v>
      </c>
      <c r="K29" s="162">
        <v>8</v>
      </c>
      <c r="L29" s="163">
        <v>83408.460000000006</v>
      </c>
      <c r="M29" s="163">
        <v>13434</v>
      </c>
      <c r="N29" s="160">
        <v>44393</v>
      </c>
      <c r="O29" s="158" t="s">
        <v>73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7" ht="25.35" customHeight="1">
      <c r="A30" s="157">
        <v>16</v>
      </c>
      <c r="B30" s="176">
        <v>7</v>
      </c>
      <c r="C30" s="164" t="s">
        <v>248</v>
      </c>
      <c r="D30" s="163">
        <v>1975.9</v>
      </c>
      <c r="E30" s="162">
        <v>8590.77</v>
      </c>
      <c r="F30" s="168">
        <f t="shared" si="2"/>
        <v>-0.76999733434837625</v>
      </c>
      <c r="G30" s="163">
        <v>297</v>
      </c>
      <c r="H30" s="162">
        <v>25</v>
      </c>
      <c r="I30" s="162">
        <f t="shared" si="3"/>
        <v>11.88</v>
      </c>
      <c r="J30" s="162">
        <v>4</v>
      </c>
      <c r="K30" s="162">
        <v>3</v>
      </c>
      <c r="L30" s="163">
        <v>25050</v>
      </c>
      <c r="M30" s="163">
        <v>4181</v>
      </c>
      <c r="N30" s="160">
        <v>44428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7" ht="25.35" customHeight="1">
      <c r="A31" s="157">
        <v>17</v>
      </c>
      <c r="B31" s="157" t="s">
        <v>67</v>
      </c>
      <c r="C31" s="164" t="s">
        <v>275</v>
      </c>
      <c r="D31" s="163">
        <v>1926.98</v>
      </c>
      <c r="E31" s="162" t="s">
        <v>30</v>
      </c>
      <c r="F31" s="162" t="s">
        <v>30</v>
      </c>
      <c r="G31" s="163">
        <v>327</v>
      </c>
      <c r="H31" s="162">
        <v>89</v>
      </c>
      <c r="I31" s="162">
        <f t="shared" si="3"/>
        <v>3.6741573033707864</v>
      </c>
      <c r="J31" s="162">
        <v>10</v>
      </c>
      <c r="K31" s="162">
        <v>1</v>
      </c>
      <c r="L31" s="163">
        <v>1927</v>
      </c>
      <c r="M31" s="163">
        <v>327</v>
      </c>
      <c r="N31" s="160">
        <v>44442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12</v>
      </c>
      <c r="C32" s="164" t="s">
        <v>261</v>
      </c>
      <c r="D32" s="163">
        <v>1787.5</v>
      </c>
      <c r="E32" s="162">
        <v>6304.19</v>
      </c>
      <c r="F32" s="168">
        <f>(D32-E32)/E32</f>
        <v>-0.71645841892455653</v>
      </c>
      <c r="G32" s="163">
        <v>301</v>
      </c>
      <c r="H32" s="162">
        <v>32</v>
      </c>
      <c r="I32" s="162">
        <f t="shared" si="3"/>
        <v>9.40625</v>
      </c>
      <c r="J32" s="162">
        <v>9</v>
      </c>
      <c r="K32" s="162">
        <v>2</v>
      </c>
      <c r="L32" s="163">
        <v>8092</v>
      </c>
      <c r="M32" s="163">
        <v>1555</v>
      </c>
      <c r="N32" s="160">
        <v>44435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74"/>
      <c r="X32" s="173"/>
      <c r="Y32" s="139"/>
      <c r="Z32" s="174"/>
      <c r="AA32" s="139"/>
    </row>
    <row r="33" spans="1:27" ht="25.35" customHeight="1">
      <c r="A33" s="157">
        <v>19</v>
      </c>
      <c r="B33" s="176">
        <v>10</v>
      </c>
      <c r="C33" s="164" t="s">
        <v>225</v>
      </c>
      <c r="D33" s="163">
        <v>1560.64</v>
      </c>
      <c r="E33" s="162">
        <v>7430.55</v>
      </c>
      <c r="F33" s="168">
        <f>(D33-E33)/E33</f>
        <v>-0.78996978689329855</v>
      </c>
      <c r="G33" s="163">
        <v>248</v>
      </c>
      <c r="H33" s="162">
        <v>20</v>
      </c>
      <c r="I33" s="162">
        <f t="shared" si="3"/>
        <v>12.4</v>
      </c>
      <c r="J33" s="162">
        <v>4</v>
      </c>
      <c r="K33" s="162">
        <v>5</v>
      </c>
      <c r="L33" s="163">
        <v>92148.31</v>
      </c>
      <c r="M33" s="163">
        <v>14134</v>
      </c>
      <c r="N33" s="160">
        <v>44414</v>
      </c>
      <c r="O33" s="158" t="s">
        <v>34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157">
        <v>32</v>
      </c>
      <c r="C34" s="164" t="s">
        <v>244</v>
      </c>
      <c r="D34" s="163">
        <v>552</v>
      </c>
      <c r="E34" s="163">
        <v>117.2</v>
      </c>
      <c r="F34" s="168">
        <f>(D34-E34)/E34</f>
        <v>3.7098976109215016</v>
      </c>
      <c r="G34" s="163">
        <v>102</v>
      </c>
      <c r="H34" s="162">
        <v>7</v>
      </c>
      <c r="I34" s="162">
        <f t="shared" si="3"/>
        <v>14.571428571428571</v>
      </c>
      <c r="J34" s="162">
        <v>3</v>
      </c>
      <c r="K34" s="162">
        <v>3</v>
      </c>
      <c r="L34" s="163">
        <v>7712.76</v>
      </c>
      <c r="M34" s="163">
        <v>1611</v>
      </c>
      <c r="N34" s="160">
        <v>44421</v>
      </c>
      <c r="O34" s="158" t="s">
        <v>43</v>
      </c>
      <c r="P34" s="78"/>
      <c r="Q34" s="172"/>
      <c r="R34" s="172"/>
      <c r="S34" s="172"/>
      <c r="T34" s="172"/>
      <c r="U34" s="173"/>
      <c r="V34" s="173"/>
      <c r="W34" s="174"/>
      <c r="X34" s="173"/>
      <c r="Y34" s="174"/>
      <c r="Z34" s="139"/>
      <c r="AA34" s="139"/>
    </row>
    <row r="35" spans="1:27" ht="25.35" customHeight="1">
      <c r="A35" s="144"/>
      <c r="B35" s="144"/>
      <c r="C35" s="159" t="s">
        <v>85</v>
      </c>
      <c r="D35" s="145">
        <f>SUM(D23:D34)</f>
        <v>137107.90000000002</v>
      </c>
      <c r="E35" s="145">
        <f t="shared" ref="E35:G35" si="4">SUM(E23:E34)</f>
        <v>187653.49000000002</v>
      </c>
      <c r="F35" s="108">
        <f>(D35-E35)/E35</f>
        <v>-0.26935598160204743</v>
      </c>
      <c r="G35" s="145">
        <f t="shared" si="4"/>
        <v>23629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 t="s">
        <v>67</v>
      </c>
      <c r="C37" s="164" t="s">
        <v>274</v>
      </c>
      <c r="D37" s="163">
        <v>514</v>
      </c>
      <c r="E37" s="162" t="s">
        <v>30</v>
      </c>
      <c r="F37" s="162" t="s">
        <v>30</v>
      </c>
      <c r="G37" s="163">
        <v>103</v>
      </c>
      <c r="H37" s="162">
        <v>7</v>
      </c>
      <c r="I37" s="162">
        <f>G37/H37</f>
        <v>14.714285714285714</v>
      </c>
      <c r="J37" s="162">
        <v>4</v>
      </c>
      <c r="K37" s="162">
        <v>1</v>
      </c>
      <c r="L37" s="163">
        <v>2639</v>
      </c>
      <c r="M37" s="163">
        <v>444</v>
      </c>
      <c r="N37" s="160">
        <v>44442</v>
      </c>
      <c r="O37" s="158" t="s">
        <v>183</v>
      </c>
      <c r="P37" s="140"/>
      <c r="Q37" s="172"/>
      <c r="R37" s="172"/>
      <c r="S37" s="172"/>
      <c r="T37" s="172"/>
      <c r="U37" s="173"/>
      <c r="V37" s="173"/>
      <c r="W37" s="139"/>
      <c r="X37" s="173"/>
      <c r="Y37" s="174"/>
      <c r="Z37" s="174"/>
    </row>
    <row r="38" spans="1:27" ht="25.35" customHeight="1">
      <c r="A38" s="157">
        <v>22</v>
      </c>
      <c r="B38" s="176">
        <v>20</v>
      </c>
      <c r="C38" s="164" t="s">
        <v>179</v>
      </c>
      <c r="D38" s="163">
        <v>494.68</v>
      </c>
      <c r="E38" s="162">
        <v>1547.11</v>
      </c>
      <c r="F38" s="168">
        <f>(D38-E38)/E38</f>
        <v>-0.68025544402143345</v>
      </c>
      <c r="G38" s="163">
        <v>97</v>
      </c>
      <c r="H38" s="162">
        <v>7</v>
      </c>
      <c r="I38" s="162">
        <f>G38/H38</f>
        <v>13.857142857142858</v>
      </c>
      <c r="J38" s="162">
        <v>1</v>
      </c>
      <c r="K38" s="162">
        <v>10</v>
      </c>
      <c r="L38" s="163">
        <v>49360</v>
      </c>
      <c r="M38" s="163">
        <v>10880</v>
      </c>
      <c r="N38" s="160">
        <v>44379</v>
      </c>
      <c r="O38" s="158" t="s">
        <v>52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7" ht="25.35" customHeight="1">
      <c r="A39" s="157">
        <v>23</v>
      </c>
      <c r="B39" s="167" t="s">
        <v>30</v>
      </c>
      <c r="C39" s="164" t="s">
        <v>182</v>
      </c>
      <c r="D39" s="163">
        <v>450</v>
      </c>
      <c r="E39" s="162" t="s">
        <v>30</v>
      </c>
      <c r="F39" s="162" t="s">
        <v>30</v>
      </c>
      <c r="G39" s="163">
        <v>80</v>
      </c>
      <c r="H39" s="162">
        <v>7</v>
      </c>
      <c r="I39" s="162">
        <f>G39/H39</f>
        <v>11.428571428571429</v>
      </c>
      <c r="J39" s="162">
        <v>2</v>
      </c>
      <c r="K39" s="162" t="s">
        <v>30</v>
      </c>
      <c r="L39" s="163">
        <v>15759.43</v>
      </c>
      <c r="M39" s="163">
        <v>2750</v>
      </c>
      <c r="N39" s="160">
        <v>44379</v>
      </c>
      <c r="O39" s="158" t="s">
        <v>183</v>
      </c>
      <c r="P39" s="140"/>
      <c r="Q39" s="172"/>
      <c r="R39" s="172"/>
      <c r="S39" s="172"/>
      <c r="T39" s="172"/>
      <c r="U39" s="173"/>
      <c r="V39" s="173"/>
      <c r="W39" s="174"/>
      <c r="X39" s="139"/>
      <c r="Y39" s="174"/>
      <c r="Z39" s="173"/>
    </row>
    <row r="40" spans="1:27" ht="25.35" customHeight="1">
      <c r="A40" s="157">
        <v>24</v>
      </c>
      <c r="B40" s="177">
        <v>15</v>
      </c>
      <c r="C40" s="164" t="s">
        <v>249</v>
      </c>
      <c r="D40" s="163">
        <v>294.09000000000003</v>
      </c>
      <c r="E40" s="162">
        <v>3165.0299999999997</v>
      </c>
      <c r="F40" s="168">
        <f>(D40-E40)/E40</f>
        <v>-0.90708144946493396</v>
      </c>
      <c r="G40" s="163">
        <v>61</v>
      </c>
      <c r="H40" s="162">
        <v>12</v>
      </c>
      <c r="I40" s="162">
        <f>G40/H40</f>
        <v>5.083333333333333</v>
      </c>
      <c r="J40" s="162">
        <v>3</v>
      </c>
      <c r="K40" s="162">
        <v>3</v>
      </c>
      <c r="L40" s="163">
        <v>12263.34</v>
      </c>
      <c r="M40" s="163">
        <v>2164</v>
      </c>
      <c r="N40" s="160">
        <v>44428</v>
      </c>
      <c r="O40" s="154" t="s">
        <v>43</v>
      </c>
      <c r="P40" s="140"/>
      <c r="Q40" s="172"/>
      <c r="R40" s="172"/>
      <c r="S40" s="172"/>
      <c r="T40" s="172"/>
      <c r="U40" s="172"/>
      <c r="V40" s="173"/>
      <c r="W40" s="173"/>
      <c r="X40" s="174"/>
      <c r="Y40" s="139"/>
      <c r="Z40" s="174"/>
    </row>
    <row r="41" spans="1:27" ht="25.35" customHeight="1">
      <c r="A41" s="157">
        <v>25</v>
      </c>
      <c r="B41" s="176">
        <v>24</v>
      </c>
      <c r="C41" s="166" t="s">
        <v>98</v>
      </c>
      <c r="D41" s="163">
        <v>260</v>
      </c>
      <c r="E41" s="163">
        <v>588</v>
      </c>
      <c r="F41" s="168">
        <f>(D41-E41)/E41</f>
        <v>-0.55782312925170063</v>
      </c>
      <c r="G41" s="163">
        <v>53</v>
      </c>
      <c r="H41" s="162" t="s">
        <v>30</v>
      </c>
      <c r="I41" s="162" t="s">
        <v>30</v>
      </c>
      <c r="J41" s="162">
        <v>3</v>
      </c>
      <c r="K41" s="162">
        <v>17</v>
      </c>
      <c r="L41" s="163">
        <v>6820.42</v>
      </c>
      <c r="M41" s="163">
        <v>1411</v>
      </c>
      <c r="N41" s="160">
        <v>44330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39"/>
      <c r="Y41" s="174"/>
      <c r="Z41" s="173"/>
    </row>
    <row r="42" spans="1:27" ht="25.35" customHeight="1">
      <c r="A42" s="157">
        <v>26</v>
      </c>
      <c r="B42" s="176">
        <v>26</v>
      </c>
      <c r="C42" s="164" t="s">
        <v>230</v>
      </c>
      <c r="D42" s="163">
        <v>174</v>
      </c>
      <c r="E42" s="162">
        <v>393</v>
      </c>
      <c r="F42" s="168">
        <f>(D42-E42)/E42</f>
        <v>-0.5572519083969466</v>
      </c>
      <c r="G42" s="163">
        <v>27</v>
      </c>
      <c r="H42" s="162" t="s">
        <v>30</v>
      </c>
      <c r="I42" s="162" t="s">
        <v>30</v>
      </c>
      <c r="J42" s="162">
        <v>1</v>
      </c>
      <c r="K42" s="162">
        <v>5</v>
      </c>
      <c r="L42" s="163">
        <v>2302.61</v>
      </c>
      <c r="M42" s="163">
        <v>430</v>
      </c>
      <c r="N42" s="160">
        <v>44414</v>
      </c>
      <c r="O42" s="154" t="s">
        <v>231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76">
        <v>17</v>
      </c>
      <c r="C43" s="164" t="s">
        <v>217</v>
      </c>
      <c r="D43" s="163">
        <v>132.5</v>
      </c>
      <c r="E43" s="162">
        <v>1812.04</v>
      </c>
      <c r="F43" s="168">
        <f>(D43-E43)/E43</f>
        <v>-0.92687799386327008</v>
      </c>
      <c r="G43" s="163">
        <v>34</v>
      </c>
      <c r="H43" s="162">
        <v>4</v>
      </c>
      <c r="I43" s="162">
        <f>G43/H43</f>
        <v>8.5</v>
      </c>
      <c r="J43" s="162">
        <v>2</v>
      </c>
      <c r="K43" s="162">
        <v>6</v>
      </c>
      <c r="L43" s="163">
        <v>44787</v>
      </c>
      <c r="M43" s="163">
        <v>8057</v>
      </c>
      <c r="N43" s="160">
        <v>44407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4"/>
      <c r="X43" s="139"/>
      <c r="Y43" s="174"/>
      <c r="Z43" s="173"/>
    </row>
    <row r="44" spans="1:27" ht="25.35" customHeight="1">
      <c r="A44" s="157">
        <v>28</v>
      </c>
      <c r="B44" s="176">
        <v>28</v>
      </c>
      <c r="C44" s="164" t="s">
        <v>246</v>
      </c>
      <c r="D44" s="163">
        <v>68</v>
      </c>
      <c r="E44" s="162">
        <v>211.77</v>
      </c>
      <c r="F44" s="168">
        <f>(D44-E44)/E44</f>
        <v>-0.67889691646597727</v>
      </c>
      <c r="G44" s="163">
        <v>18</v>
      </c>
      <c r="H44" s="162" t="s">
        <v>30</v>
      </c>
      <c r="I44" s="162" t="s">
        <v>30</v>
      </c>
      <c r="J44" s="162">
        <v>3</v>
      </c>
      <c r="K44" s="162">
        <v>4</v>
      </c>
      <c r="L44" s="163">
        <v>761.57</v>
      </c>
      <c r="M44" s="163">
        <v>172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62" t="s">
        <v>30</v>
      </c>
      <c r="C45" s="170" t="s">
        <v>75</v>
      </c>
      <c r="D45" s="163">
        <v>39</v>
      </c>
      <c r="E45" s="162" t="s">
        <v>30</v>
      </c>
      <c r="F45" s="162" t="s">
        <v>30</v>
      </c>
      <c r="G45" s="163">
        <v>10</v>
      </c>
      <c r="H45" s="162">
        <v>1</v>
      </c>
      <c r="I45" s="162">
        <f>G45/H45</f>
        <v>10</v>
      </c>
      <c r="J45" s="162">
        <v>1</v>
      </c>
      <c r="K45" s="162" t="s">
        <v>30</v>
      </c>
      <c r="L45" s="163">
        <v>23874</v>
      </c>
      <c r="M45" s="163">
        <v>4218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74"/>
      <c r="Z45" s="139"/>
    </row>
    <row r="46" spans="1:27" ht="25.35" customHeight="1">
      <c r="A46" s="157">
        <v>30</v>
      </c>
      <c r="B46" s="176">
        <v>13</v>
      </c>
      <c r="C46" s="164" t="s">
        <v>247</v>
      </c>
      <c r="D46" s="163">
        <v>22.5</v>
      </c>
      <c r="E46" s="162">
        <v>4403.7</v>
      </c>
      <c r="F46" s="168">
        <f>(D46-E46)/E46</f>
        <v>-0.99489066012671168</v>
      </c>
      <c r="G46" s="163">
        <v>4</v>
      </c>
      <c r="H46" s="162">
        <v>3</v>
      </c>
      <c r="I46" s="162">
        <f>G46/H46</f>
        <v>1.3333333333333333</v>
      </c>
      <c r="J46" s="162">
        <v>2</v>
      </c>
      <c r="K46" s="162">
        <v>3</v>
      </c>
      <c r="L46" s="163">
        <v>18293.650000000001</v>
      </c>
      <c r="M46" s="163">
        <v>2957</v>
      </c>
      <c r="N46" s="160">
        <v>44428</v>
      </c>
      <c r="O46" s="158" t="s">
        <v>34</v>
      </c>
      <c r="P46" s="140"/>
      <c r="Q46" s="172"/>
      <c r="R46" s="172"/>
      <c r="T46" s="172"/>
      <c r="U46" s="172"/>
      <c r="V46" s="173"/>
      <c r="W46" s="173"/>
      <c r="X46" s="139"/>
      <c r="Y46" s="174"/>
      <c r="Z46" s="174"/>
    </row>
    <row r="47" spans="1:27" ht="25.35" customHeight="1">
      <c r="A47" s="144"/>
      <c r="B47" s="144"/>
      <c r="C47" s="159" t="s">
        <v>116</v>
      </c>
      <c r="D47" s="145">
        <f>SUM(D35:D46)</f>
        <v>139556.67000000001</v>
      </c>
      <c r="E47" s="145">
        <f>SUM(E35:E46)</f>
        <v>199774.14</v>
      </c>
      <c r="F47" s="171">
        <f>(D47-E47)/E47</f>
        <v>-0.30142775236074099</v>
      </c>
      <c r="G47" s="145">
        <f>SUM(G35:G46)</f>
        <v>24116</v>
      </c>
      <c r="H47" s="145"/>
      <c r="I47" s="147"/>
      <c r="J47" s="146"/>
      <c r="K47" s="148"/>
      <c r="L47" s="149"/>
      <c r="M47" s="153"/>
      <c r="N47" s="150"/>
      <c r="O47" s="154"/>
    </row>
    <row r="48" spans="1:27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256</v>
      </c>
      <c r="F1" s="2"/>
      <c r="G1" s="2"/>
      <c r="H1" s="2"/>
      <c r="I1" s="2"/>
    </row>
    <row r="2" spans="1:27" ht="19.5" customHeight="1">
      <c r="E2" s="2" t="s">
        <v>257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7" ht="19.5">
      <c r="A6" s="393"/>
      <c r="B6" s="393"/>
      <c r="C6" s="390"/>
      <c r="D6" s="138" t="s">
        <v>254</v>
      </c>
      <c r="E6" s="138" t="s">
        <v>250</v>
      </c>
      <c r="F6" s="390"/>
      <c r="G6" s="138" t="s">
        <v>254</v>
      </c>
      <c r="H6" s="390"/>
      <c r="I6" s="390"/>
      <c r="J6" s="390"/>
      <c r="K6" s="390"/>
      <c r="L6" s="390"/>
      <c r="M6" s="390"/>
      <c r="N6" s="390"/>
      <c r="O6" s="390"/>
    </row>
    <row r="7" spans="1:27">
      <c r="A7" s="393"/>
      <c r="B7" s="393"/>
      <c r="C7" s="390"/>
      <c r="D7" s="138" t="s">
        <v>1</v>
      </c>
      <c r="E7" s="138" t="s">
        <v>1</v>
      </c>
      <c r="F7" s="390"/>
      <c r="G7" s="138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7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7" ht="15" customHeight="1">
      <c r="A9" s="392"/>
      <c r="B9" s="392"/>
      <c r="C9" s="389" t="s">
        <v>13</v>
      </c>
      <c r="D9" s="195"/>
      <c r="E9" s="195"/>
      <c r="F9" s="389" t="s">
        <v>15</v>
      </c>
      <c r="G9" s="195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7" ht="19.5">
      <c r="A10" s="393"/>
      <c r="B10" s="393"/>
      <c r="C10" s="390"/>
      <c r="D10" s="196" t="s">
        <v>255</v>
      </c>
      <c r="E10" s="196" t="s">
        <v>251</v>
      </c>
      <c r="F10" s="390"/>
      <c r="G10" s="196" t="s">
        <v>255</v>
      </c>
      <c r="H10" s="138" t="s">
        <v>17</v>
      </c>
      <c r="I10" s="39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0"/>
      <c r="R10" s="8"/>
    </row>
    <row r="11" spans="1:27">
      <c r="A11" s="393"/>
      <c r="B11" s="393"/>
      <c r="C11" s="390"/>
      <c r="D11" s="196" t="s">
        <v>14</v>
      </c>
      <c r="E11" s="138" t="s">
        <v>14</v>
      </c>
      <c r="F11" s="390"/>
      <c r="G11" s="196" t="s">
        <v>16</v>
      </c>
      <c r="H11" s="6"/>
      <c r="I11" s="390"/>
      <c r="J11" s="6"/>
      <c r="K11" s="6"/>
      <c r="L11" s="12" t="s">
        <v>2</v>
      </c>
      <c r="M11" s="138" t="s">
        <v>17</v>
      </c>
      <c r="N11" s="6"/>
      <c r="O11" s="390"/>
      <c r="R11" s="140"/>
      <c r="T11" s="140"/>
      <c r="U11" s="139"/>
    </row>
    <row r="12" spans="1:27" ht="15.6" customHeight="1" thickBot="1">
      <c r="A12" s="393"/>
      <c r="B12" s="394"/>
      <c r="C12" s="391"/>
      <c r="D12" s="197"/>
      <c r="E12" s="5" t="s">
        <v>2</v>
      </c>
      <c r="F12" s="391"/>
      <c r="G12" s="197" t="s">
        <v>17</v>
      </c>
      <c r="H12" s="32"/>
      <c r="I12" s="391"/>
      <c r="J12" s="32"/>
      <c r="K12" s="32"/>
      <c r="L12" s="32"/>
      <c r="M12" s="32"/>
      <c r="N12" s="32"/>
      <c r="O12" s="39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245</v>
      </c>
      <c r="D13" s="163">
        <v>52321.56</v>
      </c>
      <c r="E13" s="162">
        <v>54102.93</v>
      </c>
      <c r="F13" s="168">
        <f>(D13-E13)/E13</f>
        <v>-3.2925573531784741E-2</v>
      </c>
      <c r="G13" s="163">
        <v>11775</v>
      </c>
      <c r="H13" s="162">
        <v>327</v>
      </c>
      <c r="I13" s="162">
        <f t="shared" ref="I13:I22" si="0">G13/H13</f>
        <v>36.009174311926607</v>
      </c>
      <c r="J13" s="162">
        <v>18</v>
      </c>
      <c r="K13" s="162">
        <v>2</v>
      </c>
      <c r="L13" s="163">
        <v>107363</v>
      </c>
      <c r="M13" s="163">
        <v>23920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2</v>
      </c>
      <c r="C14" s="164" t="s">
        <v>236</v>
      </c>
      <c r="D14" s="163">
        <v>33125.24</v>
      </c>
      <c r="E14" s="162">
        <v>31079.25</v>
      </c>
      <c r="F14" s="168">
        <f>(D14-E14)/E14</f>
        <v>6.5831382674935782E-2</v>
      </c>
      <c r="G14" s="163">
        <v>5858</v>
      </c>
      <c r="H14" s="162">
        <v>179</v>
      </c>
      <c r="I14" s="162">
        <f t="shared" si="0"/>
        <v>32.726256983240226</v>
      </c>
      <c r="J14" s="162">
        <v>9</v>
      </c>
      <c r="K14" s="162">
        <v>3</v>
      </c>
      <c r="L14" s="163">
        <v>103752</v>
      </c>
      <c r="M14" s="163">
        <v>16938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>
        <v>3</v>
      </c>
      <c r="C15" s="164" t="s">
        <v>207</v>
      </c>
      <c r="D15" s="163">
        <v>21493.94</v>
      </c>
      <c r="E15" s="162">
        <v>14603.61</v>
      </c>
      <c r="F15" s="168">
        <f>(D15-E15)/E15</f>
        <v>0.47182374768978341</v>
      </c>
      <c r="G15" s="163">
        <v>4986</v>
      </c>
      <c r="H15" s="162">
        <v>149</v>
      </c>
      <c r="I15" s="162">
        <f t="shared" si="0"/>
        <v>33.463087248322147</v>
      </c>
      <c r="J15" s="162">
        <v>10</v>
      </c>
      <c r="K15" s="162">
        <v>6</v>
      </c>
      <c r="L15" s="163">
        <v>204235</v>
      </c>
      <c r="M15" s="163">
        <v>44461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 t="s">
        <v>67</v>
      </c>
      <c r="C16" s="164" t="s">
        <v>258</v>
      </c>
      <c r="D16" s="163">
        <v>13233.86</v>
      </c>
      <c r="E16" s="162" t="s">
        <v>30</v>
      </c>
      <c r="F16" s="162" t="s">
        <v>30</v>
      </c>
      <c r="G16" s="163">
        <v>2371</v>
      </c>
      <c r="H16" s="162">
        <v>193</v>
      </c>
      <c r="I16" s="162">
        <f t="shared" si="0"/>
        <v>12.284974093264248</v>
      </c>
      <c r="J16" s="162">
        <v>14</v>
      </c>
      <c r="K16" s="162">
        <v>1</v>
      </c>
      <c r="L16" s="163">
        <v>13234</v>
      </c>
      <c r="M16" s="163">
        <v>2371</v>
      </c>
      <c r="N16" s="160">
        <v>44435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260</v>
      </c>
      <c r="D17" s="163">
        <v>10029.629999999999</v>
      </c>
      <c r="E17" s="162" t="s">
        <v>30</v>
      </c>
      <c r="F17" s="162" t="s">
        <v>30</v>
      </c>
      <c r="G17" s="163">
        <v>1902</v>
      </c>
      <c r="H17" s="162">
        <v>141</v>
      </c>
      <c r="I17" s="162">
        <f t="shared" si="0"/>
        <v>13.48936170212766</v>
      </c>
      <c r="J17" s="162">
        <v>14</v>
      </c>
      <c r="K17" s="162">
        <v>1</v>
      </c>
      <c r="L17" s="163">
        <v>10029.629999999999</v>
      </c>
      <c r="M17" s="163">
        <v>1902</v>
      </c>
      <c r="N17" s="160">
        <v>44435</v>
      </c>
      <c r="O17" s="158" t="s">
        <v>27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57">
        <v>10</v>
      </c>
      <c r="C18" s="164" t="s">
        <v>191</v>
      </c>
      <c r="D18" s="163">
        <v>9021.5300000000007</v>
      </c>
      <c r="E18" s="162">
        <v>7326.23</v>
      </c>
      <c r="F18" s="168">
        <f>(D18-E18)/E18</f>
        <v>0.231401416553944</v>
      </c>
      <c r="G18" s="163">
        <v>2021</v>
      </c>
      <c r="H18" s="162">
        <v>53</v>
      </c>
      <c r="I18" s="162">
        <f t="shared" si="0"/>
        <v>38.132075471698116</v>
      </c>
      <c r="J18" s="162">
        <v>7</v>
      </c>
      <c r="K18" s="162">
        <v>7</v>
      </c>
      <c r="L18" s="163">
        <v>154816.26999999999</v>
      </c>
      <c r="M18" s="163">
        <v>32038</v>
      </c>
      <c r="N18" s="160">
        <v>44393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57">
        <v>4</v>
      </c>
      <c r="C19" s="164" t="s">
        <v>248</v>
      </c>
      <c r="D19" s="163">
        <v>8590.77</v>
      </c>
      <c r="E19" s="162">
        <v>14483.53</v>
      </c>
      <c r="F19" s="168">
        <f>(D19-E19)/E19</f>
        <v>-0.40685937751363099</v>
      </c>
      <c r="G19" s="163">
        <v>1549</v>
      </c>
      <c r="H19" s="162">
        <v>54</v>
      </c>
      <c r="I19" s="162">
        <f t="shared" si="0"/>
        <v>28.685185185185187</v>
      </c>
      <c r="J19" s="162">
        <v>8</v>
      </c>
      <c r="K19" s="162">
        <v>2</v>
      </c>
      <c r="L19" s="163">
        <v>23074</v>
      </c>
      <c r="M19" s="163">
        <v>3884</v>
      </c>
      <c r="N19" s="160">
        <v>44428</v>
      </c>
      <c r="O19" s="158" t="s">
        <v>33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 t="s">
        <v>67</v>
      </c>
      <c r="C20" s="164" t="s">
        <v>259</v>
      </c>
      <c r="D20" s="163">
        <v>8571.7199999999993</v>
      </c>
      <c r="E20" s="162" t="s">
        <v>30</v>
      </c>
      <c r="F20" s="162" t="s">
        <v>30</v>
      </c>
      <c r="G20" s="163">
        <v>1664</v>
      </c>
      <c r="H20" s="162">
        <v>120</v>
      </c>
      <c r="I20" s="162">
        <f t="shared" si="0"/>
        <v>13.866666666666667</v>
      </c>
      <c r="J20" s="162">
        <v>16</v>
      </c>
      <c r="K20" s="162">
        <v>1</v>
      </c>
      <c r="L20" s="163">
        <v>8571.7199999999993</v>
      </c>
      <c r="M20" s="163">
        <v>1664</v>
      </c>
      <c r="N20" s="160">
        <v>44435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39"/>
      <c r="X20" s="173"/>
      <c r="Y20" s="174"/>
      <c r="Z20" s="174"/>
    </row>
    <row r="21" spans="1:26" ht="25.35" customHeight="1">
      <c r="A21" s="157">
        <v>9</v>
      </c>
      <c r="B21" s="157">
        <v>7</v>
      </c>
      <c r="C21" s="164" t="s">
        <v>213</v>
      </c>
      <c r="D21" s="163">
        <v>7893.3899999999994</v>
      </c>
      <c r="E21" s="162">
        <v>11882.039999999997</v>
      </c>
      <c r="F21" s="168">
        <f>(D21-E21)/E21</f>
        <v>-0.33568730622014392</v>
      </c>
      <c r="G21" s="163">
        <v>1454</v>
      </c>
      <c r="H21" s="162">
        <v>76</v>
      </c>
      <c r="I21" s="162">
        <f t="shared" si="0"/>
        <v>19.131578947368421</v>
      </c>
      <c r="J21" s="162">
        <v>10</v>
      </c>
      <c r="K21" s="162">
        <v>5</v>
      </c>
      <c r="L21" s="163">
        <v>170372.53999999995</v>
      </c>
      <c r="M21" s="163">
        <v>27071</v>
      </c>
      <c r="N21" s="160">
        <v>44407</v>
      </c>
      <c r="O21" s="158" t="s">
        <v>212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57">
        <v>6</v>
      </c>
      <c r="C22" s="164" t="s">
        <v>225</v>
      </c>
      <c r="D22" s="163">
        <v>7430.55</v>
      </c>
      <c r="E22" s="162">
        <v>12442.12</v>
      </c>
      <c r="F22" s="168">
        <f>(D22-E22)/E22</f>
        <v>-0.40279068197381157</v>
      </c>
      <c r="G22" s="163">
        <v>1384</v>
      </c>
      <c r="H22" s="162">
        <v>56</v>
      </c>
      <c r="I22" s="162">
        <f t="shared" si="0"/>
        <v>24.714285714285715</v>
      </c>
      <c r="J22" s="162">
        <v>6</v>
      </c>
      <c r="K22" s="162">
        <v>4</v>
      </c>
      <c r="L22" s="163">
        <v>90494.67</v>
      </c>
      <c r="M22" s="163">
        <v>13867</v>
      </c>
      <c r="N22" s="160">
        <v>44414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171712.19</v>
      </c>
      <c r="E23" s="145">
        <f t="shared" ref="E23:G23" si="1">SUM(E13:E22)</f>
        <v>145919.71</v>
      </c>
      <c r="F23" s="108">
        <f>(D23-E23)/E23</f>
        <v>0.17675802672579333</v>
      </c>
      <c r="G23" s="145">
        <f t="shared" si="1"/>
        <v>34964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8</v>
      </c>
      <c r="C25" s="164" t="s">
        <v>242</v>
      </c>
      <c r="D25" s="163">
        <v>7296.0199999999995</v>
      </c>
      <c r="E25" s="162">
        <v>8834.7799999999988</v>
      </c>
      <c r="F25" s="168">
        <f>(D25-E25)/E25</f>
        <v>-0.17417072071970094</v>
      </c>
      <c r="G25" s="163">
        <v>1388</v>
      </c>
      <c r="H25" s="162">
        <v>69</v>
      </c>
      <c r="I25" s="162">
        <f t="shared" ref="I25:I34" si="2">G25/H25</f>
        <v>20.115942028985508</v>
      </c>
      <c r="J25" s="162">
        <v>8</v>
      </c>
      <c r="K25" s="162">
        <v>3</v>
      </c>
      <c r="L25" s="163">
        <v>31827.560000000005</v>
      </c>
      <c r="M25" s="163">
        <v>5819</v>
      </c>
      <c r="N25" s="160">
        <v>44421</v>
      </c>
      <c r="O25" s="158" t="s">
        <v>243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57" t="s">
        <v>67</v>
      </c>
      <c r="C26" s="164" t="s">
        <v>261</v>
      </c>
      <c r="D26" s="163">
        <v>6304.19</v>
      </c>
      <c r="E26" s="162" t="s">
        <v>30</v>
      </c>
      <c r="F26" s="162" t="s">
        <v>30</v>
      </c>
      <c r="G26" s="163">
        <v>1254</v>
      </c>
      <c r="H26" s="162">
        <v>133</v>
      </c>
      <c r="I26" s="162">
        <f t="shared" si="2"/>
        <v>9.4285714285714288</v>
      </c>
      <c r="J26" s="162">
        <v>15</v>
      </c>
      <c r="K26" s="162">
        <v>1</v>
      </c>
      <c r="L26" s="163">
        <v>6304</v>
      </c>
      <c r="M26" s="163">
        <v>1254</v>
      </c>
      <c r="N26" s="160">
        <v>44435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57">
        <v>5</v>
      </c>
      <c r="C27" s="164" t="s">
        <v>247</v>
      </c>
      <c r="D27" s="163">
        <v>4403.7</v>
      </c>
      <c r="E27" s="162">
        <v>12624.43</v>
      </c>
      <c r="F27" s="168">
        <f>(D27-E27)/E27</f>
        <v>-0.65117633033729039</v>
      </c>
      <c r="G27" s="163">
        <v>827</v>
      </c>
      <c r="H27" s="162">
        <v>87</v>
      </c>
      <c r="I27" s="162">
        <f t="shared" si="2"/>
        <v>9.5057471264367823</v>
      </c>
      <c r="J27" s="162">
        <v>10</v>
      </c>
      <c r="K27" s="162">
        <v>2</v>
      </c>
      <c r="L27" s="163">
        <v>18276.95</v>
      </c>
      <c r="M27" s="163">
        <v>2954</v>
      </c>
      <c r="N27" s="160">
        <v>44428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 t="s">
        <v>40</v>
      </c>
      <c r="C28" s="164" t="s">
        <v>264</v>
      </c>
      <c r="D28" s="163">
        <v>4036.87</v>
      </c>
      <c r="E28" s="162" t="s">
        <v>30</v>
      </c>
      <c r="F28" s="162" t="s">
        <v>30</v>
      </c>
      <c r="G28" s="163">
        <v>1027</v>
      </c>
      <c r="H28" s="162">
        <v>17</v>
      </c>
      <c r="I28" s="162">
        <f t="shared" si="2"/>
        <v>60.411764705882355</v>
      </c>
      <c r="J28" s="162">
        <v>6</v>
      </c>
      <c r="K28" s="162">
        <v>0</v>
      </c>
      <c r="L28" s="163">
        <v>4036.87</v>
      </c>
      <c r="M28" s="163">
        <v>1027</v>
      </c>
      <c r="N28" s="160" t="s">
        <v>190</v>
      </c>
      <c r="O28" s="158" t="s">
        <v>265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57">
        <v>9</v>
      </c>
      <c r="C29" s="164" t="s">
        <v>249</v>
      </c>
      <c r="D29" s="163">
        <v>3165.0299999999997</v>
      </c>
      <c r="E29" s="162">
        <v>8804.2199999999993</v>
      </c>
      <c r="F29" s="168">
        <f>(D29-E29)/E29</f>
        <v>-0.64050989184731866</v>
      </c>
      <c r="G29" s="163">
        <v>606</v>
      </c>
      <c r="H29" s="162">
        <v>63</v>
      </c>
      <c r="I29" s="162">
        <f t="shared" si="2"/>
        <v>9.6190476190476186</v>
      </c>
      <c r="J29" s="162">
        <v>10</v>
      </c>
      <c r="K29" s="162">
        <v>2</v>
      </c>
      <c r="L29" s="163">
        <v>11969.25</v>
      </c>
      <c r="M29" s="163">
        <v>2103</v>
      </c>
      <c r="N29" s="160">
        <v>44428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13</v>
      </c>
      <c r="C30" s="164" t="s">
        <v>192</v>
      </c>
      <c r="D30" s="163">
        <v>2223.89</v>
      </c>
      <c r="E30" s="162">
        <v>1955.06</v>
      </c>
      <c r="F30" s="168">
        <f>(D30-E30)/E30</f>
        <v>0.13750473131259394</v>
      </c>
      <c r="G30" s="163">
        <v>433</v>
      </c>
      <c r="H30" s="162">
        <v>13</v>
      </c>
      <c r="I30" s="162">
        <f t="shared" si="2"/>
        <v>33.307692307692307</v>
      </c>
      <c r="J30" s="162">
        <v>1</v>
      </c>
      <c r="K30" s="162">
        <v>7</v>
      </c>
      <c r="L30" s="163">
        <v>81318.33</v>
      </c>
      <c r="M30" s="163">
        <v>13104</v>
      </c>
      <c r="N30" s="160">
        <v>44393</v>
      </c>
      <c r="O30" s="158" t="s">
        <v>73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57">
        <v>15</v>
      </c>
      <c r="C31" s="164" t="s">
        <v>217</v>
      </c>
      <c r="D31" s="163">
        <v>1812.04</v>
      </c>
      <c r="E31" s="162">
        <v>1409.38</v>
      </c>
      <c r="F31" s="168">
        <f>(D31-E31)/E31</f>
        <v>0.2857000950772679</v>
      </c>
      <c r="G31" s="163">
        <v>392</v>
      </c>
      <c r="H31" s="162">
        <v>21</v>
      </c>
      <c r="I31" s="162">
        <f t="shared" si="2"/>
        <v>18.666666666666668</v>
      </c>
      <c r="J31" s="162">
        <v>3</v>
      </c>
      <c r="K31" s="162">
        <v>5</v>
      </c>
      <c r="L31" s="163">
        <v>44654</v>
      </c>
      <c r="M31" s="163">
        <v>8023</v>
      </c>
      <c r="N31" s="160">
        <v>44407</v>
      </c>
      <c r="O31" s="158" t="s">
        <v>32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67" t="s">
        <v>30</v>
      </c>
      <c r="C32" s="178" t="s">
        <v>170</v>
      </c>
      <c r="D32" s="163">
        <v>1694</v>
      </c>
      <c r="E32" s="162" t="s">
        <v>30</v>
      </c>
      <c r="F32" s="162" t="s">
        <v>30</v>
      </c>
      <c r="G32" s="163">
        <v>345</v>
      </c>
      <c r="H32" s="162">
        <v>2</v>
      </c>
      <c r="I32" s="162">
        <f t="shared" si="2"/>
        <v>172.5</v>
      </c>
      <c r="J32" s="162">
        <v>2</v>
      </c>
      <c r="K32" s="162" t="s">
        <v>30</v>
      </c>
      <c r="L32" s="163">
        <v>48682.85</v>
      </c>
      <c r="M32" s="163">
        <v>10974</v>
      </c>
      <c r="N32" s="160">
        <v>44372</v>
      </c>
      <c r="O32" s="158" t="s">
        <v>43</v>
      </c>
      <c r="P32" s="140"/>
      <c r="Q32" s="172"/>
      <c r="R32" s="172"/>
      <c r="S32" s="172"/>
      <c r="T32" s="172"/>
      <c r="U32" s="173"/>
      <c r="V32" s="173"/>
      <c r="W32" s="174"/>
      <c r="X32" s="139"/>
      <c r="Y32" s="173"/>
      <c r="Z32" s="174"/>
    </row>
    <row r="33" spans="1:27" ht="25.35" customHeight="1">
      <c r="A33" s="157">
        <v>19</v>
      </c>
      <c r="B33" s="157">
        <v>11</v>
      </c>
      <c r="C33" s="164" t="s">
        <v>241</v>
      </c>
      <c r="D33" s="163">
        <v>1674.81</v>
      </c>
      <c r="E33" s="162">
        <v>6739.38</v>
      </c>
      <c r="F33" s="168">
        <f>(D33-E33)/E33</f>
        <v>-0.75148900937474961</v>
      </c>
      <c r="G33" s="163">
        <v>312</v>
      </c>
      <c r="H33" s="162">
        <v>18</v>
      </c>
      <c r="I33" s="162">
        <f t="shared" si="2"/>
        <v>17.333333333333332</v>
      </c>
      <c r="J33" s="162">
        <v>4</v>
      </c>
      <c r="K33" s="162">
        <v>3</v>
      </c>
      <c r="L33" s="163">
        <v>30819.49</v>
      </c>
      <c r="M33" s="163">
        <v>4701</v>
      </c>
      <c r="N33" s="160">
        <v>44421</v>
      </c>
      <c r="O33" s="158" t="s">
        <v>73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  <c r="AA33" s="139"/>
    </row>
    <row r="34" spans="1:27" ht="25.35" customHeight="1">
      <c r="A34" s="157">
        <v>20</v>
      </c>
      <c r="B34" s="157">
        <v>16</v>
      </c>
      <c r="C34" s="164" t="s">
        <v>179</v>
      </c>
      <c r="D34" s="163">
        <v>1547.11</v>
      </c>
      <c r="E34" s="162">
        <v>1310.29</v>
      </c>
      <c r="F34" s="168">
        <f>(D34-E34)/E34</f>
        <v>0.18073861511573769</v>
      </c>
      <c r="G34" s="163">
        <v>360</v>
      </c>
      <c r="H34" s="162">
        <v>8</v>
      </c>
      <c r="I34" s="162">
        <f t="shared" si="2"/>
        <v>45</v>
      </c>
      <c r="J34" s="162">
        <v>1</v>
      </c>
      <c r="K34" s="162">
        <v>9</v>
      </c>
      <c r="L34" s="163">
        <v>48865</v>
      </c>
      <c r="M34" s="163">
        <v>10783</v>
      </c>
      <c r="N34" s="160">
        <v>44379</v>
      </c>
      <c r="O34" s="154" t="s">
        <v>52</v>
      </c>
      <c r="P34" s="140"/>
      <c r="Q34" s="172"/>
      <c r="R34" s="172"/>
      <c r="S34" s="172"/>
      <c r="T34" s="172"/>
      <c r="U34" s="173"/>
      <c r="V34" s="173"/>
      <c r="W34" s="174"/>
      <c r="X34" s="173"/>
      <c r="Y34" s="139"/>
      <c r="Z34" s="174"/>
    </row>
    <row r="35" spans="1:27" ht="25.35" customHeight="1">
      <c r="A35" s="144"/>
      <c r="B35" s="144"/>
      <c r="C35" s="159" t="s">
        <v>85</v>
      </c>
      <c r="D35" s="145">
        <f>SUM(D23:D34)</f>
        <v>205869.85</v>
      </c>
      <c r="E35" s="145">
        <f t="shared" ref="E35:G35" si="3">SUM(E23:E34)</f>
        <v>187597.25</v>
      </c>
      <c r="F35" s="108">
        <f>(D35-E35)/E35</f>
        <v>9.7403346797461085E-2</v>
      </c>
      <c r="G35" s="145">
        <f t="shared" si="3"/>
        <v>41908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12</v>
      </c>
      <c r="C37" s="169" t="s">
        <v>227</v>
      </c>
      <c r="D37" s="163">
        <v>1164.96</v>
      </c>
      <c r="E37" s="162">
        <v>2211.38</v>
      </c>
      <c r="F37" s="168">
        <f>(D37-E37)/E37</f>
        <v>-0.4731977317331259</v>
      </c>
      <c r="G37" s="163">
        <v>285</v>
      </c>
      <c r="H37" s="162">
        <v>17</v>
      </c>
      <c r="I37" s="162">
        <f>G37/H37</f>
        <v>16.764705882352942</v>
      </c>
      <c r="J37" s="162">
        <v>3</v>
      </c>
      <c r="K37" s="162">
        <v>4</v>
      </c>
      <c r="L37" s="163">
        <v>26189.87</v>
      </c>
      <c r="M37" s="163">
        <v>6221</v>
      </c>
      <c r="N37" s="160">
        <v>44414</v>
      </c>
      <c r="O37" s="158" t="s">
        <v>27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62" t="s">
        <v>30</v>
      </c>
      <c r="C38" s="164" t="s">
        <v>266</v>
      </c>
      <c r="D38" s="163">
        <v>1056</v>
      </c>
      <c r="E38" s="162" t="s">
        <v>30</v>
      </c>
      <c r="F38" s="162" t="s">
        <v>30</v>
      </c>
      <c r="G38" s="163">
        <v>212</v>
      </c>
      <c r="H38" s="162">
        <v>1</v>
      </c>
      <c r="I38" s="162">
        <f>G38/H38</f>
        <v>212</v>
      </c>
      <c r="J38" s="162">
        <v>1</v>
      </c>
      <c r="K38" s="162" t="s">
        <v>30</v>
      </c>
      <c r="L38" s="163">
        <v>119107</v>
      </c>
      <c r="M38" s="163">
        <v>26653</v>
      </c>
      <c r="N38" s="160">
        <v>41712</v>
      </c>
      <c r="O38" s="154" t="s">
        <v>267</v>
      </c>
      <c r="P38" s="140"/>
      <c r="R38" s="161"/>
      <c r="T38" s="140"/>
      <c r="U38" s="139"/>
      <c r="V38" s="139"/>
      <c r="W38" s="140"/>
      <c r="X38" s="139"/>
      <c r="Y38" s="139"/>
      <c r="Z38" s="139"/>
    </row>
    <row r="39" spans="1:27" ht="25.35" customHeight="1">
      <c r="A39" s="157">
        <v>23</v>
      </c>
      <c r="B39" s="120">
        <v>28</v>
      </c>
      <c r="C39" s="198" t="s">
        <v>51</v>
      </c>
      <c r="D39" s="163">
        <v>608</v>
      </c>
      <c r="E39" s="162">
        <v>74.38</v>
      </c>
      <c r="F39" s="168">
        <f>(D39-E39)/E39</f>
        <v>7.1742403872008609</v>
      </c>
      <c r="G39" s="163">
        <v>152</v>
      </c>
      <c r="H39" s="165">
        <v>1</v>
      </c>
      <c r="I39" s="162">
        <f>G39/H39</f>
        <v>152</v>
      </c>
      <c r="J39" s="162">
        <v>1</v>
      </c>
      <c r="K39" s="162" t="s">
        <v>30</v>
      </c>
      <c r="L39" s="163">
        <v>45879</v>
      </c>
      <c r="M39" s="163">
        <v>9570</v>
      </c>
      <c r="N39" s="160">
        <v>44316</v>
      </c>
      <c r="O39" s="158" t="s">
        <v>32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7" ht="25.35" customHeight="1">
      <c r="A40" s="157">
        <v>24</v>
      </c>
      <c r="B40" s="91">
        <v>24</v>
      </c>
      <c r="C40" s="166" t="s">
        <v>98</v>
      </c>
      <c r="D40" s="163">
        <v>588</v>
      </c>
      <c r="E40" s="163">
        <v>154.5</v>
      </c>
      <c r="F40" s="168">
        <f>(D40-E40)/E40</f>
        <v>2.8058252427184467</v>
      </c>
      <c r="G40" s="163">
        <v>156</v>
      </c>
      <c r="H40" s="162" t="s">
        <v>30</v>
      </c>
      <c r="I40" s="162" t="s">
        <v>30</v>
      </c>
      <c r="J40" s="162">
        <v>2</v>
      </c>
      <c r="K40" s="162">
        <v>16</v>
      </c>
      <c r="L40" s="163">
        <v>6560.42</v>
      </c>
      <c r="M40" s="163">
        <v>1358</v>
      </c>
      <c r="N40" s="160">
        <v>44330</v>
      </c>
      <c r="O40" s="158" t="s">
        <v>99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7" ht="25.35" customHeight="1">
      <c r="A41" s="157">
        <v>25</v>
      </c>
      <c r="B41" s="91" t="s">
        <v>40</v>
      </c>
      <c r="C41" s="164" t="s">
        <v>262</v>
      </c>
      <c r="D41" s="163">
        <v>399.3</v>
      </c>
      <c r="E41" s="162" t="s">
        <v>30</v>
      </c>
      <c r="F41" s="162" t="s">
        <v>30</v>
      </c>
      <c r="G41" s="163">
        <v>73</v>
      </c>
      <c r="H41" s="162">
        <v>7</v>
      </c>
      <c r="I41" s="162">
        <f>G41/H41</f>
        <v>10.428571428571429</v>
      </c>
      <c r="J41" s="162">
        <v>7</v>
      </c>
      <c r="K41" s="162">
        <v>0</v>
      </c>
      <c r="L41" s="163">
        <v>399.3</v>
      </c>
      <c r="M41" s="163">
        <v>73</v>
      </c>
      <c r="N41" s="160" t="s">
        <v>190</v>
      </c>
      <c r="O41" s="158" t="s">
        <v>27</v>
      </c>
      <c r="P41" s="140"/>
      <c r="Q41" s="172"/>
      <c r="R41" s="172"/>
      <c r="S41" s="172"/>
      <c r="T41" s="172"/>
      <c r="U41" s="172"/>
      <c r="V41" s="173"/>
      <c r="W41" s="173"/>
      <c r="X41" s="174"/>
      <c r="Y41" s="139"/>
      <c r="Z41" s="174"/>
    </row>
    <row r="42" spans="1:27" ht="25.35" customHeight="1">
      <c r="A42" s="157">
        <v>26</v>
      </c>
      <c r="B42" s="157">
        <v>27</v>
      </c>
      <c r="C42" s="164" t="s">
        <v>230</v>
      </c>
      <c r="D42" s="163">
        <v>393</v>
      </c>
      <c r="E42" s="162">
        <v>130</v>
      </c>
      <c r="F42" s="168">
        <f>(D42-E42)/E42</f>
        <v>2.023076923076923</v>
      </c>
      <c r="G42" s="163">
        <v>67</v>
      </c>
      <c r="H42" s="162" t="s">
        <v>30</v>
      </c>
      <c r="I42" s="162" t="s">
        <v>30</v>
      </c>
      <c r="J42" s="162">
        <v>4</v>
      </c>
      <c r="K42" s="162">
        <v>4</v>
      </c>
      <c r="L42" s="163">
        <v>2128.6099999999997</v>
      </c>
      <c r="M42" s="163">
        <v>403</v>
      </c>
      <c r="N42" s="160">
        <v>44414</v>
      </c>
      <c r="O42" s="158" t="s">
        <v>231</v>
      </c>
      <c r="P42" s="140"/>
      <c r="Q42" s="172"/>
      <c r="R42" s="172"/>
      <c r="T42" s="172"/>
      <c r="U42" s="172"/>
      <c r="V42" s="173"/>
      <c r="W42" s="173"/>
      <c r="X42" s="139"/>
      <c r="Y42" s="174"/>
      <c r="Z42" s="174"/>
    </row>
    <row r="43" spans="1:27" ht="25.35" customHeight="1">
      <c r="A43" s="157">
        <v>27</v>
      </c>
      <c r="B43" s="162" t="s">
        <v>30</v>
      </c>
      <c r="C43" s="164" t="s">
        <v>46</v>
      </c>
      <c r="D43" s="163">
        <v>278</v>
      </c>
      <c r="E43" s="162" t="s">
        <v>30</v>
      </c>
      <c r="F43" s="162" t="s">
        <v>30</v>
      </c>
      <c r="G43" s="163">
        <v>139</v>
      </c>
      <c r="H43" s="162">
        <v>6</v>
      </c>
      <c r="I43" s="162">
        <f>G43/H43</f>
        <v>23.166666666666668</v>
      </c>
      <c r="J43" s="162">
        <v>2</v>
      </c>
      <c r="K43" s="162" t="s">
        <v>30</v>
      </c>
      <c r="L43" s="163">
        <v>116654.92</v>
      </c>
      <c r="M43" s="163">
        <v>23955</v>
      </c>
      <c r="N43" s="160">
        <v>44106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7" ht="25.35" customHeight="1">
      <c r="A44" s="157">
        <v>28</v>
      </c>
      <c r="B44" s="157">
        <v>25</v>
      </c>
      <c r="C44" s="164" t="s">
        <v>246</v>
      </c>
      <c r="D44" s="163">
        <v>211.77</v>
      </c>
      <c r="E44" s="162">
        <v>144</v>
      </c>
      <c r="F44" s="168">
        <f>(D44-E44)/E44</f>
        <v>0.47062500000000007</v>
      </c>
      <c r="G44" s="163">
        <v>50</v>
      </c>
      <c r="H44" s="162" t="s">
        <v>30</v>
      </c>
      <c r="I44" s="162" t="s">
        <v>30</v>
      </c>
      <c r="J44" s="162">
        <v>5</v>
      </c>
      <c r="K44" s="162">
        <v>3</v>
      </c>
      <c r="L44" s="163">
        <v>693.57</v>
      </c>
      <c r="M44" s="163">
        <v>154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57" t="s">
        <v>40</v>
      </c>
      <c r="C45" s="164" t="s">
        <v>263</v>
      </c>
      <c r="D45" s="163">
        <v>163.34</v>
      </c>
      <c r="E45" s="162" t="s">
        <v>30</v>
      </c>
      <c r="F45" s="162" t="s">
        <v>30</v>
      </c>
      <c r="G45" s="163">
        <v>27</v>
      </c>
      <c r="H45" s="162">
        <v>2</v>
      </c>
      <c r="I45" s="162">
        <f>G45/H45</f>
        <v>13.5</v>
      </c>
      <c r="J45" s="162">
        <v>2</v>
      </c>
      <c r="K45" s="162">
        <v>0</v>
      </c>
      <c r="L45" s="163">
        <v>163.34</v>
      </c>
      <c r="M45" s="163">
        <v>27</v>
      </c>
      <c r="N45" s="160" t="s">
        <v>190</v>
      </c>
      <c r="O45" s="158" t="s">
        <v>34</v>
      </c>
      <c r="P45" s="140"/>
      <c r="Q45" s="172"/>
      <c r="R45" s="172"/>
      <c r="S45" s="172"/>
      <c r="T45" s="172"/>
      <c r="U45" s="172"/>
      <c r="V45" s="173"/>
      <c r="W45" s="173"/>
      <c r="X45" s="174"/>
      <c r="Y45" s="174"/>
      <c r="Z45" s="139"/>
    </row>
    <row r="46" spans="1:27" ht="25.35" customHeight="1">
      <c r="A46" s="157">
        <v>30</v>
      </c>
      <c r="B46" s="162" t="s">
        <v>30</v>
      </c>
      <c r="C46" s="166" t="s">
        <v>205</v>
      </c>
      <c r="D46" s="163">
        <v>144.5</v>
      </c>
      <c r="E46" s="162" t="s">
        <v>30</v>
      </c>
      <c r="F46" s="162" t="s">
        <v>30</v>
      </c>
      <c r="G46" s="163">
        <v>73</v>
      </c>
      <c r="H46" s="165">
        <v>6</v>
      </c>
      <c r="I46" s="162">
        <f>G46/H46</f>
        <v>12.166666666666666</v>
      </c>
      <c r="J46" s="162">
        <v>2</v>
      </c>
      <c r="K46" s="162" t="s">
        <v>30</v>
      </c>
      <c r="L46" s="163">
        <v>246699</v>
      </c>
      <c r="M46" s="163">
        <v>51378</v>
      </c>
      <c r="N46" s="160">
        <v>43840</v>
      </c>
      <c r="O46" s="158" t="s">
        <v>32</v>
      </c>
      <c r="P46" s="140"/>
      <c r="Q46" s="172"/>
      <c r="R46" s="172"/>
      <c r="S46" s="172"/>
      <c r="T46" s="172"/>
      <c r="U46" s="173"/>
      <c r="V46" s="173"/>
      <c r="W46" s="174"/>
      <c r="X46" s="173"/>
      <c r="Y46" s="174"/>
      <c r="Z46" s="139"/>
      <c r="AA46" s="139"/>
    </row>
    <row r="47" spans="1:27" ht="25.35" customHeight="1">
      <c r="A47" s="144"/>
      <c r="B47" s="144"/>
      <c r="C47" s="159" t="s">
        <v>116</v>
      </c>
      <c r="D47" s="145">
        <f>SUM(D35:D46)</f>
        <v>210876.71999999997</v>
      </c>
      <c r="E47" s="145">
        <f t="shared" ref="E47:G47" si="4">SUM(E35:E46)</f>
        <v>190311.51</v>
      </c>
      <c r="F47" s="108">
        <f t="shared" ref="F47" si="5">(D47-E47)/E47</f>
        <v>0.10806077887774608</v>
      </c>
      <c r="G47" s="145">
        <f t="shared" si="4"/>
        <v>43142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7" ht="25.35" customHeight="1">
      <c r="A49" s="157">
        <v>31</v>
      </c>
      <c r="B49" s="91">
        <v>23</v>
      </c>
      <c r="C49" s="164" t="s">
        <v>229</v>
      </c>
      <c r="D49" s="163">
        <v>133.02000000000001</v>
      </c>
      <c r="E49" s="162">
        <v>158</v>
      </c>
      <c r="F49" s="168">
        <f>(D49-E49)/E49</f>
        <v>-0.15810126582278475</v>
      </c>
      <c r="G49" s="163">
        <v>25</v>
      </c>
      <c r="H49" s="162">
        <v>5</v>
      </c>
      <c r="I49" s="162">
        <f t="shared" ref="I49:I54" si="6">G49/H49</f>
        <v>5</v>
      </c>
      <c r="J49" s="162">
        <v>3</v>
      </c>
      <c r="K49" s="162">
        <v>4</v>
      </c>
      <c r="L49" s="163">
        <v>3322</v>
      </c>
      <c r="M49" s="163">
        <v>585</v>
      </c>
      <c r="N49" s="160">
        <v>44414</v>
      </c>
      <c r="O49" s="158" t="s">
        <v>33</v>
      </c>
      <c r="P49" s="140"/>
      <c r="Q49" s="172"/>
      <c r="R49" s="172"/>
      <c r="S49" s="172"/>
      <c r="T49" s="172"/>
      <c r="U49" s="172"/>
      <c r="V49" s="173"/>
      <c r="W49" s="173"/>
      <c r="X49" s="174"/>
      <c r="Y49" s="174"/>
      <c r="Z49" s="139"/>
    </row>
    <row r="50" spans="1:27" ht="25.35" customHeight="1">
      <c r="A50" s="157">
        <v>32</v>
      </c>
      <c r="B50" s="157">
        <v>14</v>
      </c>
      <c r="C50" s="164" t="s">
        <v>244</v>
      </c>
      <c r="D50" s="163">
        <v>117.2</v>
      </c>
      <c r="E50" s="162">
        <v>1686.6</v>
      </c>
      <c r="F50" s="168">
        <f>(D50-E50)/E50</f>
        <v>-0.93051108739475863</v>
      </c>
      <c r="G50" s="163">
        <v>24</v>
      </c>
      <c r="H50" s="162">
        <v>6</v>
      </c>
      <c r="I50" s="162">
        <f t="shared" si="6"/>
        <v>4</v>
      </c>
      <c r="J50" s="162">
        <v>3</v>
      </c>
      <c r="K50" s="162">
        <v>3</v>
      </c>
      <c r="L50" s="163">
        <v>7160.7599999999993</v>
      </c>
      <c r="M50" s="163">
        <v>1509</v>
      </c>
      <c r="N50" s="160">
        <v>44421</v>
      </c>
      <c r="O50" s="158" t="s">
        <v>43</v>
      </c>
      <c r="P50" s="78"/>
      <c r="Q50" s="172"/>
      <c r="R50" s="172"/>
      <c r="S50" s="172"/>
      <c r="T50" s="172"/>
      <c r="U50" s="173"/>
      <c r="V50" s="173"/>
      <c r="W50" s="174"/>
      <c r="X50" s="173"/>
      <c r="Y50" s="174"/>
      <c r="Z50" s="139"/>
      <c r="AA50" s="139"/>
    </row>
    <row r="51" spans="1:27" ht="25.35" customHeight="1">
      <c r="A51" s="157">
        <v>33</v>
      </c>
      <c r="B51" s="167" t="s">
        <v>30</v>
      </c>
      <c r="C51" s="166" t="s">
        <v>152</v>
      </c>
      <c r="D51" s="163">
        <v>94</v>
      </c>
      <c r="E51" s="162" t="s">
        <v>30</v>
      </c>
      <c r="F51" s="162" t="s">
        <v>30</v>
      </c>
      <c r="G51" s="163">
        <v>47</v>
      </c>
      <c r="H51" s="165">
        <v>5</v>
      </c>
      <c r="I51" s="162">
        <f t="shared" si="6"/>
        <v>9.4</v>
      </c>
      <c r="J51" s="162">
        <v>2</v>
      </c>
      <c r="K51" s="162" t="s">
        <v>30</v>
      </c>
      <c r="L51" s="163">
        <v>90026</v>
      </c>
      <c r="M51" s="163">
        <v>21055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39"/>
      <c r="X51" s="139"/>
      <c r="Y51" s="139"/>
      <c r="Z51" s="140"/>
    </row>
    <row r="52" spans="1:27" ht="25.35" customHeight="1">
      <c r="A52" s="157">
        <v>34</v>
      </c>
      <c r="B52" s="120">
        <v>26</v>
      </c>
      <c r="C52" s="164" t="s">
        <v>162</v>
      </c>
      <c r="D52" s="163">
        <v>84</v>
      </c>
      <c r="E52" s="162">
        <v>134</v>
      </c>
      <c r="F52" s="168">
        <f>(D52-E52)/E52</f>
        <v>-0.37313432835820898</v>
      </c>
      <c r="G52" s="163">
        <v>42</v>
      </c>
      <c r="H52" s="165">
        <v>6</v>
      </c>
      <c r="I52" s="162">
        <f t="shared" si="6"/>
        <v>7</v>
      </c>
      <c r="J52" s="162">
        <v>2</v>
      </c>
      <c r="K52" s="162" t="s">
        <v>30</v>
      </c>
      <c r="L52" s="163">
        <v>73320.19</v>
      </c>
      <c r="M52" s="163">
        <v>15378</v>
      </c>
      <c r="N52" s="160">
        <v>44092</v>
      </c>
      <c r="O52" s="158" t="s">
        <v>34</v>
      </c>
      <c r="P52" s="140"/>
      <c r="Q52" s="172"/>
      <c r="R52" s="172"/>
      <c r="S52" s="172"/>
      <c r="T52" s="172"/>
      <c r="U52" s="173"/>
      <c r="V52" s="173"/>
      <c r="W52" s="174"/>
      <c r="X52" s="139"/>
      <c r="Y52" s="173"/>
      <c r="Z52" s="174"/>
    </row>
    <row r="53" spans="1:27" ht="25.35" customHeight="1">
      <c r="A53" s="157">
        <v>35</v>
      </c>
      <c r="B53" s="167" t="s">
        <v>30</v>
      </c>
      <c r="C53" s="175" t="s">
        <v>216</v>
      </c>
      <c r="D53" s="163">
        <v>76</v>
      </c>
      <c r="E53" s="162" t="s">
        <v>30</v>
      </c>
      <c r="F53" s="162" t="s">
        <v>30</v>
      </c>
      <c r="G53" s="163">
        <v>38</v>
      </c>
      <c r="H53" s="165">
        <v>3</v>
      </c>
      <c r="I53" s="162">
        <f t="shared" si="6"/>
        <v>12.666666666666666</v>
      </c>
      <c r="J53" s="162">
        <v>1</v>
      </c>
      <c r="K53" s="162" t="s">
        <v>30</v>
      </c>
      <c r="L53" s="163">
        <v>87635</v>
      </c>
      <c r="M53" s="163">
        <v>18576</v>
      </c>
      <c r="N53" s="160">
        <v>44008</v>
      </c>
      <c r="O53" s="158" t="s">
        <v>113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7" ht="25.35" customHeight="1">
      <c r="A54" s="157">
        <v>36</v>
      </c>
      <c r="B54" s="167" t="s">
        <v>30</v>
      </c>
      <c r="C54" s="164" t="s">
        <v>172</v>
      </c>
      <c r="D54" s="163">
        <v>26</v>
      </c>
      <c r="E54" s="162" t="s">
        <v>30</v>
      </c>
      <c r="F54" s="162" t="s">
        <v>30</v>
      </c>
      <c r="G54" s="163">
        <v>13</v>
      </c>
      <c r="H54" s="162">
        <v>3</v>
      </c>
      <c r="I54" s="162">
        <f t="shared" si="6"/>
        <v>4.333333333333333</v>
      </c>
      <c r="J54" s="162">
        <v>1</v>
      </c>
      <c r="K54" s="162" t="s">
        <v>30</v>
      </c>
      <c r="L54" s="163">
        <v>817296</v>
      </c>
      <c r="M54" s="163">
        <v>154739</v>
      </c>
      <c r="N54" s="160">
        <v>43665</v>
      </c>
      <c r="O54" s="158" t="s">
        <v>32</v>
      </c>
      <c r="P54" s="78"/>
      <c r="Q54" s="172"/>
      <c r="R54" s="172"/>
      <c r="S54" s="172"/>
      <c r="T54" s="172"/>
      <c r="U54" s="173"/>
      <c r="V54" s="173"/>
      <c r="W54" s="174"/>
      <c r="X54" s="173"/>
      <c r="Y54" s="174"/>
      <c r="Z54" s="139"/>
    </row>
    <row r="55" spans="1:27" ht="25.35" customHeight="1">
      <c r="A55" s="144"/>
      <c r="B55" s="144"/>
      <c r="C55" s="159" t="s">
        <v>268</v>
      </c>
      <c r="D55" s="145">
        <f>SUM(D47:D54)</f>
        <v>211406.93999999997</v>
      </c>
      <c r="E55" s="145">
        <f t="shared" ref="E55:G55" si="7">SUM(E47:E54)</f>
        <v>192290.11000000002</v>
      </c>
      <c r="F55" s="108">
        <f t="shared" ref="F55" si="8">(D55-E55)/E55</f>
        <v>9.9416605461403906E-2</v>
      </c>
      <c r="G55" s="145">
        <f t="shared" si="7"/>
        <v>43331</v>
      </c>
      <c r="H55" s="145"/>
      <c r="I55" s="147"/>
      <c r="J55" s="146"/>
      <c r="K55" s="148"/>
      <c r="L55" s="149"/>
      <c r="M55" s="153"/>
      <c r="N55" s="150"/>
      <c r="O55" s="154"/>
    </row>
    <row r="56" spans="1:27" ht="23.1" customHeight="1"/>
    <row r="57" spans="1:27" ht="17.25" customHeight="1"/>
    <row r="70" spans="16:18">
      <c r="R70" s="140"/>
    </row>
    <row r="73" spans="16:18">
      <c r="P73" s="140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A33" sqref="A33:XFD33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252</v>
      </c>
      <c r="F1" s="2"/>
      <c r="G1" s="2"/>
      <c r="H1" s="2"/>
      <c r="I1" s="2"/>
    </row>
    <row r="2" spans="1:27" ht="19.5" customHeight="1">
      <c r="E2" s="2" t="s">
        <v>253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7">
      <c r="A6" s="393"/>
      <c r="B6" s="393"/>
      <c r="C6" s="390"/>
      <c r="D6" s="138" t="s">
        <v>250</v>
      </c>
      <c r="E6" s="138" t="s">
        <v>237</v>
      </c>
      <c r="F6" s="390"/>
      <c r="G6" s="138" t="s">
        <v>250</v>
      </c>
      <c r="H6" s="390"/>
      <c r="I6" s="390"/>
      <c r="J6" s="390"/>
      <c r="K6" s="390"/>
      <c r="L6" s="390"/>
      <c r="M6" s="390"/>
      <c r="N6" s="390"/>
      <c r="O6" s="390"/>
    </row>
    <row r="7" spans="1:27">
      <c r="A7" s="393"/>
      <c r="B7" s="393"/>
      <c r="C7" s="390"/>
      <c r="D7" s="138" t="s">
        <v>1</v>
      </c>
      <c r="E7" s="138" t="s">
        <v>1</v>
      </c>
      <c r="F7" s="390"/>
      <c r="G7" s="138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7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7" ht="15" customHeight="1">
      <c r="A9" s="392"/>
      <c r="B9" s="392"/>
      <c r="C9" s="389" t="s">
        <v>13</v>
      </c>
      <c r="D9" s="192"/>
      <c r="E9" s="192"/>
      <c r="F9" s="389" t="s">
        <v>15</v>
      </c>
      <c r="G9" s="192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7" ht="19.5">
      <c r="A10" s="393"/>
      <c r="B10" s="393"/>
      <c r="C10" s="390"/>
      <c r="D10" s="193" t="s">
        <v>251</v>
      </c>
      <c r="E10" s="193" t="s">
        <v>238</v>
      </c>
      <c r="F10" s="390"/>
      <c r="G10" s="193" t="s">
        <v>251</v>
      </c>
      <c r="H10" s="138" t="s">
        <v>17</v>
      </c>
      <c r="I10" s="39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0"/>
      <c r="R10" s="8"/>
    </row>
    <row r="11" spans="1:27">
      <c r="A11" s="393"/>
      <c r="B11" s="393"/>
      <c r="C11" s="390"/>
      <c r="D11" s="193" t="s">
        <v>14</v>
      </c>
      <c r="E11" s="138" t="s">
        <v>14</v>
      </c>
      <c r="F11" s="390"/>
      <c r="G11" s="193" t="s">
        <v>16</v>
      </c>
      <c r="H11" s="6"/>
      <c r="I11" s="390"/>
      <c r="J11" s="6"/>
      <c r="K11" s="6"/>
      <c r="L11" s="12" t="s">
        <v>2</v>
      </c>
      <c r="M11" s="138" t="s">
        <v>17</v>
      </c>
      <c r="N11" s="6"/>
      <c r="O11" s="390"/>
      <c r="R11" s="140"/>
      <c r="T11" s="140"/>
      <c r="U11" s="139"/>
    </row>
    <row r="12" spans="1:27" ht="15.6" customHeight="1" thickBot="1">
      <c r="A12" s="393"/>
      <c r="B12" s="394"/>
      <c r="C12" s="391"/>
      <c r="D12" s="194"/>
      <c r="E12" s="5" t="s">
        <v>2</v>
      </c>
      <c r="F12" s="391"/>
      <c r="G12" s="194" t="s">
        <v>17</v>
      </c>
      <c r="H12" s="32"/>
      <c r="I12" s="391"/>
      <c r="J12" s="32"/>
      <c r="K12" s="32"/>
      <c r="L12" s="32"/>
      <c r="M12" s="32"/>
      <c r="N12" s="32"/>
      <c r="O12" s="39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245</v>
      </c>
      <c r="D13" s="163">
        <v>54102.93</v>
      </c>
      <c r="E13" s="162" t="s">
        <v>30</v>
      </c>
      <c r="F13" s="162" t="s">
        <v>30</v>
      </c>
      <c r="G13" s="163">
        <v>11942</v>
      </c>
      <c r="H13" s="162">
        <v>303</v>
      </c>
      <c r="I13" s="162">
        <f t="shared" ref="I13:I22" si="0">G13/H13</f>
        <v>39.412541254125415</v>
      </c>
      <c r="J13" s="162">
        <v>16</v>
      </c>
      <c r="K13" s="162">
        <v>1</v>
      </c>
      <c r="L13" s="163">
        <v>55042</v>
      </c>
      <c r="M13" s="163">
        <v>12145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236</v>
      </c>
      <c r="D14" s="163">
        <v>31079.25</v>
      </c>
      <c r="E14" s="162">
        <v>38690.5</v>
      </c>
      <c r="F14" s="168">
        <f>(D14-E14)/E14</f>
        <v>-0.19672141740220467</v>
      </c>
      <c r="G14" s="163">
        <v>4999</v>
      </c>
      <c r="H14" s="162">
        <v>172</v>
      </c>
      <c r="I14" s="162">
        <f t="shared" si="0"/>
        <v>29.063953488372093</v>
      </c>
      <c r="J14" s="162">
        <v>12</v>
      </c>
      <c r="K14" s="162">
        <v>2</v>
      </c>
      <c r="L14" s="163">
        <v>70627</v>
      </c>
      <c r="M14" s="163">
        <v>11080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73"/>
      <c r="Z14" s="139"/>
      <c r="AA14" s="139"/>
    </row>
    <row r="15" spans="1:27" ht="25.35" customHeight="1">
      <c r="A15" s="157">
        <v>3</v>
      </c>
      <c r="B15" s="157">
        <v>2</v>
      </c>
      <c r="C15" s="164" t="s">
        <v>207</v>
      </c>
      <c r="D15" s="163">
        <v>14603.61</v>
      </c>
      <c r="E15" s="162">
        <v>26269.63</v>
      </c>
      <c r="F15" s="168">
        <f>(D15-E15)/E15</f>
        <v>-0.444087716500004</v>
      </c>
      <c r="G15" s="163">
        <v>3213</v>
      </c>
      <c r="H15" s="162">
        <v>151</v>
      </c>
      <c r="I15" s="162">
        <f t="shared" si="0"/>
        <v>21.278145695364238</v>
      </c>
      <c r="J15" s="162">
        <v>12</v>
      </c>
      <c r="K15" s="162">
        <v>5</v>
      </c>
      <c r="L15" s="163">
        <v>182741</v>
      </c>
      <c r="M15" s="163">
        <v>39475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 t="s">
        <v>67</v>
      </c>
      <c r="C16" s="164" t="s">
        <v>248</v>
      </c>
      <c r="D16" s="163">
        <v>14483.53</v>
      </c>
      <c r="E16" s="162" t="s">
        <v>30</v>
      </c>
      <c r="F16" s="162" t="s">
        <v>30</v>
      </c>
      <c r="G16" s="163">
        <v>2335</v>
      </c>
      <c r="H16" s="162">
        <v>165</v>
      </c>
      <c r="I16" s="162">
        <f t="shared" si="0"/>
        <v>14.151515151515152</v>
      </c>
      <c r="J16" s="162">
        <v>12</v>
      </c>
      <c r="K16" s="162">
        <v>1</v>
      </c>
      <c r="L16" s="163">
        <v>14484</v>
      </c>
      <c r="M16" s="163">
        <v>2335</v>
      </c>
      <c r="N16" s="160">
        <v>44428</v>
      </c>
      <c r="O16" s="158" t="s">
        <v>33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7" ht="25.35" customHeight="1">
      <c r="A17" s="157">
        <v>5</v>
      </c>
      <c r="B17" s="157" t="s">
        <v>67</v>
      </c>
      <c r="C17" s="164" t="s">
        <v>247</v>
      </c>
      <c r="D17" s="163">
        <v>12624.43</v>
      </c>
      <c r="E17" s="162" t="s">
        <v>30</v>
      </c>
      <c r="F17" s="162" t="s">
        <v>30</v>
      </c>
      <c r="G17" s="163">
        <v>1910</v>
      </c>
      <c r="H17" s="162">
        <v>204</v>
      </c>
      <c r="I17" s="162">
        <f t="shared" si="0"/>
        <v>9.3627450980392162</v>
      </c>
      <c r="J17" s="162">
        <v>14</v>
      </c>
      <c r="K17" s="162">
        <v>1</v>
      </c>
      <c r="L17" s="163">
        <v>13786.75</v>
      </c>
      <c r="M17" s="163">
        <v>2113</v>
      </c>
      <c r="N17" s="160">
        <v>44428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7" ht="25.35" customHeight="1">
      <c r="A18" s="157">
        <v>6</v>
      </c>
      <c r="B18" s="157">
        <v>5</v>
      </c>
      <c r="C18" s="164" t="s">
        <v>225</v>
      </c>
      <c r="D18" s="163">
        <v>12442.12</v>
      </c>
      <c r="E18" s="162">
        <v>16944.009999999998</v>
      </c>
      <c r="F18" s="168">
        <f>(D18-E18)/E18</f>
        <v>-0.26569212364723571</v>
      </c>
      <c r="G18" s="163">
        <v>1981</v>
      </c>
      <c r="H18" s="162">
        <v>94</v>
      </c>
      <c r="I18" s="162">
        <f t="shared" si="0"/>
        <v>21.074468085106382</v>
      </c>
      <c r="J18" s="162">
        <v>10</v>
      </c>
      <c r="K18" s="162">
        <v>3</v>
      </c>
      <c r="L18" s="163">
        <v>83025.11</v>
      </c>
      <c r="M18" s="163">
        <v>12470</v>
      </c>
      <c r="N18" s="160">
        <v>44414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7" ht="25.35" customHeight="1">
      <c r="A19" s="157">
        <v>7</v>
      </c>
      <c r="B19" s="157">
        <v>4</v>
      </c>
      <c r="C19" s="164" t="s">
        <v>213</v>
      </c>
      <c r="D19" s="163">
        <v>11882.039999999997</v>
      </c>
      <c r="E19" s="162">
        <v>17688.389999999996</v>
      </c>
      <c r="F19" s="168">
        <f>(D19-E19)/E19</f>
        <v>-0.32825768766970875</v>
      </c>
      <c r="G19" s="163">
        <v>1961</v>
      </c>
      <c r="H19" s="162">
        <v>175</v>
      </c>
      <c r="I19" s="162">
        <f t="shared" si="0"/>
        <v>11.205714285714286</v>
      </c>
      <c r="J19" s="162">
        <v>11</v>
      </c>
      <c r="K19" s="162">
        <v>4</v>
      </c>
      <c r="L19" s="163">
        <v>162479.14999999997</v>
      </c>
      <c r="M19" s="163">
        <v>25617</v>
      </c>
      <c r="N19" s="160">
        <v>44407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39"/>
      <c r="Z19" s="174"/>
    </row>
    <row r="20" spans="1:27" ht="25.35" customHeight="1">
      <c r="A20" s="157">
        <v>8</v>
      </c>
      <c r="B20" s="157">
        <v>6</v>
      </c>
      <c r="C20" s="164" t="s">
        <v>242</v>
      </c>
      <c r="D20" s="163">
        <v>8834.7799999999988</v>
      </c>
      <c r="E20" s="162">
        <v>15696.759999999997</v>
      </c>
      <c r="F20" s="168">
        <f>(D20-E20)/E20</f>
        <v>-0.43715900606239755</v>
      </c>
      <c r="G20" s="163">
        <v>1644</v>
      </c>
      <c r="H20" s="162">
        <v>100</v>
      </c>
      <c r="I20" s="162">
        <f t="shared" si="0"/>
        <v>16.440000000000001</v>
      </c>
      <c r="J20" s="162">
        <v>10</v>
      </c>
      <c r="K20" s="162">
        <v>2</v>
      </c>
      <c r="L20" s="163">
        <v>24531.539999999997</v>
      </c>
      <c r="M20" s="163">
        <v>4431</v>
      </c>
      <c r="N20" s="160">
        <v>44421</v>
      </c>
      <c r="O20" s="158" t="s">
        <v>243</v>
      </c>
      <c r="P20" s="140"/>
      <c r="Q20" s="172"/>
      <c r="R20" s="172"/>
      <c r="S20" s="172"/>
      <c r="T20" s="172"/>
      <c r="U20" s="173"/>
      <c r="V20" s="173"/>
      <c r="W20" s="174"/>
      <c r="X20" s="173"/>
      <c r="Y20" s="139"/>
      <c r="Z20" s="174"/>
    </row>
    <row r="21" spans="1:27" ht="25.35" customHeight="1">
      <c r="A21" s="157">
        <v>9</v>
      </c>
      <c r="B21" s="157" t="s">
        <v>67</v>
      </c>
      <c r="C21" s="164" t="s">
        <v>249</v>
      </c>
      <c r="D21" s="163">
        <v>8804.2199999999993</v>
      </c>
      <c r="E21" s="162" t="s">
        <v>30</v>
      </c>
      <c r="F21" s="162" t="s">
        <v>30</v>
      </c>
      <c r="G21" s="163">
        <v>1497</v>
      </c>
      <c r="H21" s="162">
        <v>157</v>
      </c>
      <c r="I21" s="162">
        <f t="shared" si="0"/>
        <v>9.5350318471337587</v>
      </c>
      <c r="J21" s="162">
        <v>17</v>
      </c>
      <c r="K21" s="162">
        <v>1</v>
      </c>
      <c r="L21" s="163">
        <v>8804.2199999999993</v>
      </c>
      <c r="M21" s="163">
        <v>1497</v>
      </c>
      <c r="N21" s="160">
        <v>44428</v>
      </c>
      <c r="O21" s="158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57">
        <v>7</v>
      </c>
      <c r="C22" s="164" t="s">
        <v>191</v>
      </c>
      <c r="D22" s="163">
        <v>7326.23</v>
      </c>
      <c r="E22" s="162">
        <v>9348.8700000000008</v>
      </c>
      <c r="F22" s="168">
        <f>(D22-E22)/E22</f>
        <v>-0.21635128095695</v>
      </c>
      <c r="G22" s="163">
        <v>1595</v>
      </c>
      <c r="H22" s="162">
        <v>75</v>
      </c>
      <c r="I22" s="162">
        <f t="shared" si="0"/>
        <v>21.266666666666666</v>
      </c>
      <c r="J22" s="162">
        <v>8</v>
      </c>
      <c r="K22" s="162">
        <v>6</v>
      </c>
      <c r="L22" s="163">
        <v>145794.74</v>
      </c>
      <c r="M22" s="163">
        <v>30017</v>
      </c>
      <c r="N22" s="160">
        <v>44393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74"/>
      <c r="X22" s="173"/>
      <c r="Y22" s="139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176183.14</v>
      </c>
      <c r="E23" s="145">
        <f t="shared" ref="E23:G23" si="1">SUM(E13:E22)</f>
        <v>124638.15999999999</v>
      </c>
      <c r="F23" s="108">
        <f>(D23-E23)/E23</f>
        <v>0.41355697163693711</v>
      </c>
      <c r="G23" s="145">
        <f t="shared" si="1"/>
        <v>33077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57">
        <v>3</v>
      </c>
      <c r="C25" s="164" t="s">
        <v>241</v>
      </c>
      <c r="D25" s="163">
        <v>6739.38</v>
      </c>
      <c r="E25" s="162">
        <v>22493.89</v>
      </c>
      <c r="F25" s="168">
        <f t="shared" ref="F25:F32" si="2">(D25-E25)/E25</f>
        <v>-0.70039063941363622</v>
      </c>
      <c r="G25" s="163">
        <v>1049</v>
      </c>
      <c r="H25" s="162">
        <v>81</v>
      </c>
      <c r="I25" s="162">
        <f t="shared" ref="I25:I34" si="3">G25/H25</f>
        <v>12.950617283950617</v>
      </c>
      <c r="J25" s="162">
        <v>9</v>
      </c>
      <c r="K25" s="162">
        <v>2</v>
      </c>
      <c r="L25" s="163">
        <v>29233.27</v>
      </c>
      <c r="M25" s="163">
        <v>4403</v>
      </c>
      <c r="N25" s="160">
        <v>44421</v>
      </c>
      <c r="O25" s="158" t="s">
        <v>73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39"/>
      <c r="Z25" s="174"/>
    </row>
    <row r="26" spans="1:27" ht="25.35" customHeight="1">
      <c r="A26" s="157">
        <v>12</v>
      </c>
      <c r="B26" s="157">
        <v>8</v>
      </c>
      <c r="C26" s="164" t="s">
        <v>227</v>
      </c>
      <c r="D26" s="163">
        <v>2211.38</v>
      </c>
      <c r="E26" s="162">
        <v>8151.94</v>
      </c>
      <c r="F26" s="168">
        <f t="shared" si="2"/>
        <v>-0.72872960301474243</v>
      </c>
      <c r="G26" s="163">
        <v>517</v>
      </c>
      <c r="H26" s="162">
        <v>70</v>
      </c>
      <c r="I26" s="162">
        <f t="shared" si="3"/>
        <v>7.3857142857142861</v>
      </c>
      <c r="J26" s="162">
        <v>9</v>
      </c>
      <c r="K26" s="162">
        <v>3</v>
      </c>
      <c r="L26" s="163">
        <v>25024.91</v>
      </c>
      <c r="M26" s="163">
        <v>5936</v>
      </c>
      <c r="N26" s="160">
        <v>44414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74"/>
      <c r="Z26" s="139"/>
      <c r="AA26" s="139"/>
    </row>
    <row r="27" spans="1:27" ht="25.35" customHeight="1">
      <c r="A27" s="157">
        <v>13</v>
      </c>
      <c r="B27" s="157">
        <v>11</v>
      </c>
      <c r="C27" s="164" t="s">
        <v>192</v>
      </c>
      <c r="D27" s="163">
        <v>1955.06</v>
      </c>
      <c r="E27" s="162">
        <v>4849.3599999999997</v>
      </c>
      <c r="F27" s="168">
        <f t="shared" si="2"/>
        <v>-0.59684164508306248</v>
      </c>
      <c r="G27" s="163">
        <v>299</v>
      </c>
      <c r="H27" s="162">
        <v>7</v>
      </c>
      <c r="I27" s="162">
        <f t="shared" si="3"/>
        <v>42.714285714285715</v>
      </c>
      <c r="J27" s="162">
        <v>1</v>
      </c>
      <c r="K27" s="162">
        <v>6</v>
      </c>
      <c r="L27" s="163">
        <v>79094.429999999993</v>
      </c>
      <c r="M27" s="163">
        <v>12671</v>
      </c>
      <c r="N27" s="160">
        <v>44393</v>
      </c>
      <c r="O27" s="154" t="s">
        <v>73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7" ht="25.35" customHeight="1">
      <c r="A28" s="157">
        <v>14</v>
      </c>
      <c r="B28" s="91">
        <v>9</v>
      </c>
      <c r="C28" s="169" t="s">
        <v>244</v>
      </c>
      <c r="D28" s="163">
        <v>1686.6</v>
      </c>
      <c r="E28" s="162">
        <v>5356.96</v>
      </c>
      <c r="F28" s="168">
        <f t="shared" si="2"/>
        <v>-0.6851572533675816</v>
      </c>
      <c r="G28" s="163">
        <v>350</v>
      </c>
      <c r="H28" s="162">
        <v>15</v>
      </c>
      <c r="I28" s="162">
        <f t="shared" si="3"/>
        <v>23.333333333333332</v>
      </c>
      <c r="J28" s="162">
        <v>6</v>
      </c>
      <c r="K28" s="162">
        <v>2</v>
      </c>
      <c r="L28" s="163">
        <v>7043.5599999999995</v>
      </c>
      <c r="M28" s="163">
        <v>1485</v>
      </c>
      <c r="N28" s="160">
        <v>44421</v>
      </c>
      <c r="O28" s="158" t="s">
        <v>43</v>
      </c>
      <c r="P28" s="140"/>
      <c r="R28" s="161"/>
      <c r="T28" s="140"/>
      <c r="U28" s="139"/>
      <c r="V28" s="139"/>
      <c r="W28" s="140"/>
      <c r="X28" s="139"/>
      <c r="Y28" s="139"/>
      <c r="Z28" s="139"/>
    </row>
    <row r="29" spans="1:27" ht="25.35" customHeight="1">
      <c r="A29" s="157">
        <v>15</v>
      </c>
      <c r="B29" s="91">
        <v>10</v>
      </c>
      <c r="C29" s="164" t="s">
        <v>217</v>
      </c>
      <c r="D29" s="163">
        <v>1409.38</v>
      </c>
      <c r="E29" s="162">
        <v>4960.95</v>
      </c>
      <c r="F29" s="168">
        <f t="shared" si="2"/>
        <v>-0.71590521976637533</v>
      </c>
      <c r="G29" s="163">
        <v>277</v>
      </c>
      <c r="H29" s="162">
        <v>16</v>
      </c>
      <c r="I29" s="162">
        <f t="shared" si="3"/>
        <v>17.3125</v>
      </c>
      <c r="J29" s="162">
        <v>3</v>
      </c>
      <c r="K29" s="162">
        <v>4</v>
      </c>
      <c r="L29" s="163">
        <v>42842</v>
      </c>
      <c r="M29" s="163">
        <v>7631</v>
      </c>
      <c r="N29" s="160">
        <v>44407</v>
      </c>
      <c r="O29" s="154" t="s">
        <v>32</v>
      </c>
      <c r="P29" s="140"/>
      <c r="R29" s="161"/>
      <c r="T29" s="140"/>
      <c r="U29" s="139"/>
      <c r="V29" s="139"/>
      <c r="W29" s="140"/>
      <c r="X29" s="139"/>
      <c r="Y29" s="139"/>
      <c r="Z29" s="139"/>
    </row>
    <row r="30" spans="1:27" ht="25.35" customHeight="1">
      <c r="A30" s="157">
        <v>16</v>
      </c>
      <c r="B30" s="157">
        <v>13</v>
      </c>
      <c r="C30" s="164" t="s">
        <v>179</v>
      </c>
      <c r="D30" s="163">
        <v>1310.29</v>
      </c>
      <c r="E30" s="162">
        <v>1424.8</v>
      </c>
      <c r="F30" s="168">
        <f t="shared" si="2"/>
        <v>-8.0369174620999434E-2</v>
      </c>
      <c r="G30" s="163">
        <v>288</v>
      </c>
      <c r="H30" s="162">
        <v>14</v>
      </c>
      <c r="I30" s="162">
        <f t="shared" si="3"/>
        <v>20.571428571428573</v>
      </c>
      <c r="J30" s="162">
        <v>1</v>
      </c>
      <c r="K30" s="162">
        <v>8</v>
      </c>
      <c r="L30" s="163">
        <v>47318</v>
      </c>
      <c r="M30" s="163">
        <v>10423</v>
      </c>
      <c r="N30" s="160">
        <v>44379</v>
      </c>
      <c r="O30" s="158" t="s">
        <v>52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7" ht="25.35" customHeight="1">
      <c r="A31" s="157">
        <v>17</v>
      </c>
      <c r="B31" s="157">
        <v>12</v>
      </c>
      <c r="C31" s="164" t="s">
        <v>163</v>
      </c>
      <c r="D31" s="163">
        <v>628.58000000000004</v>
      </c>
      <c r="E31" s="162">
        <v>3538.53</v>
      </c>
      <c r="F31" s="168">
        <f t="shared" si="2"/>
        <v>-0.82236126301034618</v>
      </c>
      <c r="G31" s="163">
        <v>94</v>
      </c>
      <c r="H31" s="162">
        <v>3</v>
      </c>
      <c r="I31" s="162">
        <f t="shared" si="3"/>
        <v>31.333333333333332</v>
      </c>
      <c r="J31" s="162">
        <v>1</v>
      </c>
      <c r="K31" s="162">
        <v>9</v>
      </c>
      <c r="L31" s="163">
        <v>216993</v>
      </c>
      <c r="M31" s="163">
        <v>34411</v>
      </c>
      <c r="N31" s="160">
        <v>44372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7" ht="25.35" customHeight="1">
      <c r="A32" s="157">
        <v>18</v>
      </c>
      <c r="B32" s="157">
        <v>21</v>
      </c>
      <c r="C32" s="164" t="s">
        <v>121</v>
      </c>
      <c r="D32" s="163">
        <v>409.19</v>
      </c>
      <c r="E32" s="162">
        <v>466.4</v>
      </c>
      <c r="F32" s="168">
        <f t="shared" si="2"/>
        <v>-0.12266295025728985</v>
      </c>
      <c r="G32" s="163">
        <v>61</v>
      </c>
      <c r="H32" s="162">
        <v>3</v>
      </c>
      <c r="I32" s="162">
        <f t="shared" si="3"/>
        <v>20.333333333333332</v>
      </c>
      <c r="J32" s="162">
        <v>1</v>
      </c>
      <c r="K32" s="162">
        <v>12</v>
      </c>
      <c r="L32" s="163">
        <v>110210.48</v>
      </c>
      <c r="M32" s="163">
        <v>17595</v>
      </c>
      <c r="N32" s="160">
        <v>44351</v>
      </c>
      <c r="O32" s="158" t="s">
        <v>34</v>
      </c>
      <c r="P32" s="140"/>
      <c r="Q32" s="172"/>
      <c r="R32" s="172"/>
      <c r="S32" s="172"/>
      <c r="T32" s="172"/>
      <c r="U32" s="172"/>
      <c r="V32" s="173"/>
      <c r="W32" s="174"/>
      <c r="X32" s="174"/>
      <c r="Y32" s="139"/>
      <c r="Z32" s="173"/>
    </row>
    <row r="33" spans="1:27" ht="25.35" customHeight="1">
      <c r="A33" s="157">
        <v>19</v>
      </c>
      <c r="B33" s="167" t="s">
        <v>30</v>
      </c>
      <c r="C33" s="166" t="s">
        <v>47</v>
      </c>
      <c r="D33" s="163">
        <v>399.5</v>
      </c>
      <c r="E33" s="162" t="s">
        <v>30</v>
      </c>
      <c r="F33" s="162" t="s">
        <v>30</v>
      </c>
      <c r="G33" s="163">
        <v>207</v>
      </c>
      <c r="H33" s="162">
        <v>14</v>
      </c>
      <c r="I33" s="162">
        <f t="shared" si="3"/>
        <v>14.785714285714286</v>
      </c>
      <c r="J33" s="162">
        <v>4</v>
      </c>
      <c r="K33" s="162" t="s">
        <v>30</v>
      </c>
      <c r="L33" s="163">
        <v>68039.360000000001</v>
      </c>
      <c r="M33" s="163">
        <v>15016</v>
      </c>
      <c r="N33" s="160">
        <v>44113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7" ht="25.35" customHeight="1">
      <c r="A34" s="157">
        <v>20</v>
      </c>
      <c r="B34" s="157">
        <v>20</v>
      </c>
      <c r="C34" s="164" t="s">
        <v>124</v>
      </c>
      <c r="D34" s="163">
        <v>343.94</v>
      </c>
      <c r="E34" s="162">
        <v>571.5</v>
      </c>
      <c r="F34" s="168">
        <f>(D34-E34)/E34</f>
        <v>-0.39818022747156606</v>
      </c>
      <c r="G34" s="163">
        <v>76</v>
      </c>
      <c r="H34" s="162">
        <v>8</v>
      </c>
      <c r="I34" s="162">
        <f t="shared" si="3"/>
        <v>9.5</v>
      </c>
      <c r="J34" s="162">
        <v>1</v>
      </c>
      <c r="K34" s="162">
        <v>12</v>
      </c>
      <c r="L34" s="163">
        <v>82879</v>
      </c>
      <c r="M34" s="163">
        <v>18443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3"/>
      <c r="Z34" s="174"/>
    </row>
    <row r="35" spans="1:27" ht="25.35" customHeight="1">
      <c r="A35" s="144"/>
      <c r="B35" s="144"/>
      <c r="C35" s="159" t="s">
        <v>85</v>
      </c>
      <c r="D35" s="145">
        <f>SUM(D22:D34)</f>
        <v>200602.67000000004</v>
      </c>
      <c r="E35" s="145">
        <f t="shared" ref="E35:G35" si="4">SUM(E22:E34)</f>
        <v>185801.35999999996</v>
      </c>
      <c r="F35" s="108">
        <f>(D35-E35)/E35</f>
        <v>7.9662011085387577E-2</v>
      </c>
      <c r="G35" s="145">
        <f t="shared" si="4"/>
        <v>37890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16</v>
      </c>
      <c r="C37" s="164" t="s">
        <v>215</v>
      </c>
      <c r="D37" s="163">
        <v>331.3</v>
      </c>
      <c r="E37" s="162">
        <v>949.59</v>
      </c>
      <c r="F37" s="168">
        <f>(D37-E37)/E37</f>
        <v>-0.65111258543160722</v>
      </c>
      <c r="G37" s="163">
        <v>49</v>
      </c>
      <c r="H37" s="162">
        <v>2</v>
      </c>
      <c r="I37" s="162">
        <f>G37/H37</f>
        <v>24.5</v>
      </c>
      <c r="J37" s="162">
        <v>1</v>
      </c>
      <c r="K37" s="162">
        <v>5</v>
      </c>
      <c r="L37" s="163">
        <v>31105</v>
      </c>
      <c r="M37" s="163">
        <v>5159</v>
      </c>
      <c r="N37" s="160">
        <v>44400</v>
      </c>
      <c r="O37" s="158" t="s">
        <v>52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7" ht="25.35" customHeight="1">
      <c r="A38" s="157">
        <v>22</v>
      </c>
      <c r="B38" s="157">
        <v>18</v>
      </c>
      <c r="C38" s="164" t="s">
        <v>188</v>
      </c>
      <c r="D38" s="163">
        <v>266.39999999999998</v>
      </c>
      <c r="E38" s="162">
        <v>823.7</v>
      </c>
      <c r="F38" s="168">
        <f>(D38-E38)/E38</f>
        <v>-0.67658127959208458</v>
      </c>
      <c r="G38" s="163">
        <v>40</v>
      </c>
      <c r="H38" s="162">
        <v>2</v>
      </c>
      <c r="I38" s="162">
        <f>G38/H38</f>
        <v>20</v>
      </c>
      <c r="J38" s="162">
        <v>1</v>
      </c>
      <c r="K38" s="162">
        <v>7</v>
      </c>
      <c r="L38" s="163">
        <v>88992</v>
      </c>
      <c r="M38" s="163">
        <v>13940</v>
      </c>
      <c r="N38" s="160">
        <v>44386</v>
      </c>
      <c r="O38" s="158" t="s">
        <v>32</v>
      </c>
      <c r="P38" s="140"/>
      <c r="Q38" s="172"/>
      <c r="R38" s="172"/>
      <c r="S38" s="172"/>
      <c r="T38" s="172"/>
      <c r="U38" s="172"/>
      <c r="V38" s="173"/>
      <c r="W38" s="173"/>
      <c r="X38" s="139"/>
      <c r="Y38" s="174"/>
      <c r="Z38" s="174"/>
    </row>
    <row r="39" spans="1:27" ht="25.35" customHeight="1">
      <c r="A39" s="157">
        <v>23</v>
      </c>
      <c r="B39" s="91">
        <v>22</v>
      </c>
      <c r="C39" s="164" t="s">
        <v>229</v>
      </c>
      <c r="D39" s="163">
        <v>158</v>
      </c>
      <c r="E39" s="162">
        <v>406.39</v>
      </c>
      <c r="F39" s="168">
        <f>(D39-E39)/E39</f>
        <v>-0.61121090578016191</v>
      </c>
      <c r="G39" s="163">
        <v>29</v>
      </c>
      <c r="H39" s="162">
        <v>7</v>
      </c>
      <c r="I39" s="162">
        <f>G39/H39</f>
        <v>4.1428571428571432</v>
      </c>
      <c r="J39" s="162">
        <v>2</v>
      </c>
      <c r="K39" s="162">
        <v>3</v>
      </c>
      <c r="L39" s="163">
        <v>3189</v>
      </c>
      <c r="M39" s="163">
        <v>560</v>
      </c>
      <c r="N39" s="160">
        <v>44414</v>
      </c>
      <c r="O39" s="158" t="s">
        <v>33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74"/>
      <c r="Z39" s="139"/>
    </row>
    <row r="40" spans="1:27" ht="25.35" customHeight="1">
      <c r="A40" s="157">
        <v>24</v>
      </c>
      <c r="B40" s="157">
        <v>30</v>
      </c>
      <c r="C40" s="166" t="s">
        <v>98</v>
      </c>
      <c r="D40" s="163">
        <v>154.5</v>
      </c>
      <c r="E40" s="163">
        <v>100</v>
      </c>
      <c r="F40" s="168">
        <f>(D40-E40)/E40</f>
        <v>0.54500000000000004</v>
      </c>
      <c r="G40" s="163">
        <v>37</v>
      </c>
      <c r="H40" s="162" t="s">
        <v>30</v>
      </c>
      <c r="I40" s="162" t="s">
        <v>30</v>
      </c>
      <c r="J40" s="162">
        <v>2</v>
      </c>
      <c r="K40" s="162">
        <v>15</v>
      </c>
      <c r="L40" s="163">
        <v>5972.42</v>
      </c>
      <c r="M40" s="163">
        <v>1202</v>
      </c>
      <c r="N40" s="160">
        <v>44330</v>
      </c>
      <c r="O40" s="158" t="s">
        <v>99</v>
      </c>
      <c r="P40" s="78"/>
      <c r="Q40" s="172"/>
      <c r="R40" s="172"/>
      <c r="S40" s="172"/>
      <c r="T40" s="172"/>
      <c r="U40" s="173"/>
      <c r="V40" s="173"/>
      <c r="W40" s="174"/>
      <c r="X40" s="174"/>
      <c r="Y40" s="173"/>
      <c r="Z40" s="139"/>
      <c r="AA40" s="139"/>
    </row>
    <row r="41" spans="1:27" ht="25.35" customHeight="1">
      <c r="A41" s="157">
        <v>25</v>
      </c>
      <c r="B41" s="157">
        <v>25</v>
      </c>
      <c r="C41" s="164" t="s">
        <v>246</v>
      </c>
      <c r="D41" s="163">
        <v>144</v>
      </c>
      <c r="E41" s="162">
        <v>337.8</v>
      </c>
      <c r="F41" s="168">
        <f>(D41-E41)/E41</f>
        <v>-0.57371225577264651</v>
      </c>
      <c r="G41" s="163">
        <v>31</v>
      </c>
      <c r="H41" s="162" t="s">
        <v>30</v>
      </c>
      <c r="I41" s="162" t="s">
        <v>30</v>
      </c>
      <c r="J41" s="162">
        <v>4</v>
      </c>
      <c r="K41" s="162">
        <v>2</v>
      </c>
      <c r="L41" s="163">
        <v>481.8</v>
      </c>
      <c r="M41" s="163">
        <v>104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39"/>
      <c r="X41" s="139"/>
      <c r="Y41" s="139"/>
      <c r="Z41" s="140"/>
    </row>
    <row r="42" spans="1:27" ht="25.35" customHeight="1">
      <c r="A42" s="157">
        <v>26</v>
      </c>
      <c r="B42" s="167" t="s">
        <v>30</v>
      </c>
      <c r="C42" s="164" t="s">
        <v>162</v>
      </c>
      <c r="D42" s="163">
        <v>134</v>
      </c>
      <c r="E42" s="162" t="s">
        <v>30</v>
      </c>
      <c r="F42" s="162" t="s">
        <v>30</v>
      </c>
      <c r="G42" s="163">
        <v>69</v>
      </c>
      <c r="H42" s="165">
        <v>6</v>
      </c>
      <c r="I42" s="162">
        <f>G42/H42</f>
        <v>11.5</v>
      </c>
      <c r="J42" s="162">
        <v>2</v>
      </c>
      <c r="K42" s="162" t="s">
        <v>30</v>
      </c>
      <c r="L42" s="163">
        <v>73236.19</v>
      </c>
      <c r="M42" s="163">
        <v>15336</v>
      </c>
      <c r="N42" s="160">
        <v>44092</v>
      </c>
      <c r="O42" s="158" t="s">
        <v>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39"/>
      <c r="Z42" s="174"/>
    </row>
    <row r="43" spans="1:27" ht="25.35" customHeight="1">
      <c r="A43" s="157">
        <v>27</v>
      </c>
      <c r="B43" s="157">
        <v>19</v>
      </c>
      <c r="C43" s="169" t="s">
        <v>230</v>
      </c>
      <c r="D43" s="163">
        <v>130</v>
      </c>
      <c r="E43" s="162">
        <v>580.79999999999995</v>
      </c>
      <c r="F43" s="168">
        <f>(D43-E43)/E43</f>
        <v>-0.77617079889807161</v>
      </c>
      <c r="G43" s="163">
        <v>28</v>
      </c>
      <c r="H43" s="162" t="s">
        <v>30</v>
      </c>
      <c r="I43" s="162" t="s">
        <v>30</v>
      </c>
      <c r="J43" s="162">
        <v>2</v>
      </c>
      <c r="K43" s="162">
        <v>3</v>
      </c>
      <c r="L43" s="163">
        <v>1735.61</v>
      </c>
      <c r="M43" s="163">
        <v>336</v>
      </c>
      <c r="N43" s="160">
        <v>44414</v>
      </c>
      <c r="O43" s="158" t="s">
        <v>231</v>
      </c>
      <c r="P43" s="140"/>
      <c r="R43" s="161"/>
      <c r="T43" s="140"/>
      <c r="U43" s="139"/>
      <c r="V43" s="139"/>
      <c r="W43" s="139"/>
      <c r="X43" s="140"/>
      <c r="Y43" s="139"/>
      <c r="Z43" s="139"/>
    </row>
    <row r="44" spans="1:27" ht="25.35" customHeight="1">
      <c r="A44" s="157">
        <v>28</v>
      </c>
      <c r="B44" s="167" t="s">
        <v>30</v>
      </c>
      <c r="C44" s="198" t="s">
        <v>51</v>
      </c>
      <c r="D44" s="163">
        <v>74.38</v>
      </c>
      <c r="E44" s="162" t="s">
        <v>30</v>
      </c>
      <c r="F44" s="168" t="e">
        <f t="shared" ref="F44:F50" si="5">(D44-E44)/E44</f>
        <v>#VALUE!</v>
      </c>
      <c r="G44" s="163">
        <v>14</v>
      </c>
      <c r="H44" s="165">
        <v>1</v>
      </c>
      <c r="I44" s="162">
        <f>G44/H44</f>
        <v>14</v>
      </c>
      <c r="J44" s="162">
        <v>1</v>
      </c>
      <c r="K44" s="162" t="s">
        <v>30</v>
      </c>
      <c r="L44" s="163">
        <v>43271</v>
      </c>
      <c r="M44" s="163">
        <v>9418</v>
      </c>
      <c r="N44" s="160">
        <v>44316</v>
      </c>
      <c r="O44" s="158" t="s">
        <v>32</v>
      </c>
      <c r="P44" s="78"/>
      <c r="Q44" s="172"/>
      <c r="R44" s="172"/>
      <c r="S44" s="172"/>
      <c r="T44" s="172"/>
      <c r="U44" s="173"/>
      <c r="V44" s="173"/>
      <c r="W44" s="174"/>
      <c r="X44" s="174"/>
      <c r="Y44" s="173"/>
      <c r="Z44" s="139"/>
    </row>
    <row r="45" spans="1:27" ht="25.35" customHeight="1">
      <c r="A45" s="157">
        <v>29</v>
      </c>
      <c r="B45" s="167" t="s">
        <v>30</v>
      </c>
      <c r="C45" s="164" t="s">
        <v>182</v>
      </c>
      <c r="D45" s="163">
        <v>65</v>
      </c>
      <c r="E45" s="162" t="s">
        <v>30</v>
      </c>
      <c r="F45" s="168" t="e">
        <f t="shared" si="5"/>
        <v>#VALUE!</v>
      </c>
      <c r="G45" s="163">
        <v>22</v>
      </c>
      <c r="H45" s="162">
        <v>3</v>
      </c>
      <c r="I45" s="162">
        <f>G45/H45</f>
        <v>7.333333333333333</v>
      </c>
      <c r="J45" s="162">
        <v>2</v>
      </c>
      <c r="K45" s="162" t="s">
        <v>30</v>
      </c>
      <c r="L45" s="163">
        <v>14714.43</v>
      </c>
      <c r="M45" s="163">
        <v>2560</v>
      </c>
      <c r="N45" s="160">
        <v>44379</v>
      </c>
      <c r="O45" s="158" t="s">
        <v>183</v>
      </c>
      <c r="P45" s="140"/>
      <c r="Q45" s="172"/>
      <c r="R45" s="172"/>
      <c r="S45" s="172"/>
      <c r="T45" s="172"/>
      <c r="U45" s="173"/>
      <c r="V45" s="173"/>
      <c r="W45" s="174"/>
      <c r="X45" s="173"/>
      <c r="Y45" s="174"/>
      <c r="Z45" s="139"/>
      <c r="AA45" s="139"/>
    </row>
    <row r="46" spans="1:27" ht="25.35" customHeight="1">
      <c r="A46" s="157">
        <v>30</v>
      </c>
      <c r="B46" s="167" t="s">
        <v>30</v>
      </c>
      <c r="C46" s="164" t="s">
        <v>65</v>
      </c>
      <c r="D46" s="163">
        <v>24</v>
      </c>
      <c r="E46" s="162" t="s">
        <v>30</v>
      </c>
      <c r="F46" s="168" t="e">
        <f t="shared" si="5"/>
        <v>#VALUE!</v>
      </c>
      <c r="G46" s="163">
        <v>14</v>
      </c>
      <c r="H46" s="165">
        <v>1</v>
      </c>
      <c r="I46" s="162">
        <f>G46/H46</f>
        <v>14</v>
      </c>
      <c r="J46" s="162">
        <v>1</v>
      </c>
      <c r="K46" s="162" t="s">
        <v>30</v>
      </c>
      <c r="L46" s="163">
        <v>49265</v>
      </c>
      <c r="M46" s="163">
        <v>9190</v>
      </c>
      <c r="N46" s="160">
        <v>43805</v>
      </c>
      <c r="O46" s="158" t="s">
        <v>43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202084.25000000003</v>
      </c>
      <c r="E47" s="145">
        <f t="shared" ref="E47:G47" si="6">SUM(E35:E46)</f>
        <v>188999.63999999996</v>
      </c>
      <c r="F47" s="108">
        <f t="shared" si="5"/>
        <v>6.9230872609069918E-2</v>
      </c>
      <c r="G47" s="145">
        <f t="shared" si="6"/>
        <v>38223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486</v>
      </c>
      <c r="D49" s="163">
        <v>19</v>
      </c>
      <c r="E49" s="162" t="s">
        <v>30</v>
      </c>
      <c r="F49" s="162" t="s">
        <v>30</v>
      </c>
      <c r="G49" s="163">
        <v>3</v>
      </c>
      <c r="H49" s="162">
        <v>1</v>
      </c>
      <c r="I49" s="162">
        <f>G49/H49</f>
        <v>3</v>
      </c>
      <c r="J49" s="162">
        <v>1</v>
      </c>
      <c r="K49" s="162" t="s">
        <v>30</v>
      </c>
      <c r="L49" s="163">
        <v>11046.52</v>
      </c>
      <c r="M49" s="163">
        <v>2073</v>
      </c>
      <c r="N49" s="160">
        <v>44365</v>
      </c>
      <c r="O49" s="158" t="s">
        <v>43</v>
      </c>
      <c r="P49" s="140"/>
      <c r="R49" s="161"/>
      <c r="T49" s="140"/>
      <c r="U49" s="139"/>
      <c r="V49" s="139"/>
      <c r="W49" s="140"/>
      <c r="X49" s="139"/>
      <c r="Y49" s="139"/>
      <c r="Z49" s="139"/>
    </row>
    <row r="50" spans="1:26" ht="25.35" customHeight="1">
      <c r="A50" s="144"/>
      <c r="B50" s="144"/>
      <c r="C50" s="159" t="s">
        <v>117</v>
      </c>
      <c r="D50" s="145">
        <f>SUM(D47:D49)</f>
        <v>202103.25000000003</v>
      </c>
      <c r="E50" s="145">
        <f>SUM(E47:E49)</f>
        <v>188999.63999999996</v>
      </c>
      <c r="F50" s="108">
        <f t="shared" si="5"/>
        <v>6.9331401901083389E-2</v>
      </c>
      <c r="G50" s="145">
        <f>SUM(G47:G49)</f>
        <v>38226</v>
      </c>
      <c r="H50" s="145"/>
      <c r="I50" s="147"/>
      <c r="J50" s="146"/>
      <c r="K50" s="148"/>
      <c r="L50" s="149"/>
      <c r="M50" s="153"/>
      <c r="N50" s="150"/>
      <c r="O50" s="154"/>
    </row>
    <row r="51" spans="1:26" ht="23.1" customHeight="1"/>
    <row r="52" spans="1:26" ht="17.25" customHeight="1"/>
    <row r="65" spans="16:18">
      <c r="R65" s="140"/>
    </row>
    <row r="68" spans="16:18">
      <c r="P68" s="140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239</v>
      </c>
      <c r="F1" s="2"/>
      <c r="G1" s="2"/>
      <c r="H1" s="2"/>
      <c r="I1" s="2"/>
    </row>
    <row r="2" spans="1:27" ht="19.5" customHeight="1">
      <c r="E2" s="2" t="s">
        <v>240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7">
      <c r="A6" s="393"/>
      <c r="B6" s="393"/>
      <c r="C6" s="390"/>
      <c r="D6" s="138" t="s">
        <v>237</v>
      </c>
      <c r="E6" s="138" t="s">
        <v>232</v>
      </c>
      <c r="F6" s="390"/>
      <c r="G6" s="138" t="s">
        <v>237</v>
      </c>
      <c r="H6" s="390"/>
      <c r="I6" s="390"/>
      <c r="J6" s="390"/>
      <c r="K6" s="390"/>
      <c r="L6" s="390"/>
      <c r="M6" s="390"/>
      <c r="N6" s="390"/>
      <c r="O6" s="390"/>
    </row>
    <row r="7" spans="1:27">
      <c r="A7" s="393"/>
      <c r="B7" s="393"/>
      <c r="C7" s="390"/>
      <c r="D7" s="138" t="s">
        <v>1</v>
      </c>
      <c r="E7" s="138" t="s">
        <v>1</v>
      </c>
      <c r="F7" s="390"/>
      <c r="G7" s="138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7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7" ht="15" customHeight="1">
      <c r="A9" s="392"/>
      <c r="B9" s="392"/>
      <c r="C9" s="389" t="s">
        <v>13</v>
      </c>
      <c r="D9" s="189"/>
      <c r="E9" s="189"/>
      <c r="F9" s="389" t="s">
        <v>15</v>
      </c>
      <c r="G9" s="189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7" ht="19.5">
      <c r="A10" s="393"/>
      <c r="B10" s="393"/>
      <c r="C10" s="390"/>
      <c r="D10" s="190" t="s">
        <v>238</v>
      </c>
      <c r="E10" s="190" t="s">
        <v>233</v>
      </c>
      <c r="F10" s="390"/>
      <c r="G10" s="190" t="s">
        <v>238</v>
      </c>
      <c r="H10" s="138" t="s">
        <v>17</v>
      </c>
      <c r="I10" s="39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0"/>
      <c r="R10" s="8"/>
    </row>
    <row r="11" spans="1:27">
      <c r="A11" s="393"/>
      <c r="B11" s="393"/>
      <c r="C11" s="390"/>
      <c r="D11" s="190" t="s">
        <v>14</v>
      </c>
      <c r="E11" s="138" t="s">
        <v>14</v>
      </c>
      <c r="F11" s="390"/>
      <c r="G11" s="190" t="s">
        <v>16</v>
      </c>
      <c r="H11" s="6"/>
      <c r="I11" s="390"/>
      <c r="J11" s="6"/>
      <c r="K11" s="6"/>
      <c r="L11" s="12" t="s">
        <v>2</v>
      </c>
      <c r="M11" s="138" t="s">
        <v>17</v>
      </c>
      <c r="N11" s="6"/>
      <c r="O11" s="390"/>
      <c r="R11" s="140"/>
      <c r="T11" s="140"/>
      <c r="U11" s="139"/>
    </row>
    <row r="12" spans="1:27" ht="15.6" customHeight="1" thickBot="1">
      <c r="A12" s="393"/>
      <c r="B12" s="394"/>
      <c r="C12" s="391"/>
      <c r="D12" s="191"/>
      <c r="E12" s="5" t="s">
        <v>2</v>
      </c>
      <c r="F12" s="391"/>
      <c r="G12" s="191" t="s">
        <v>17</v>
      </c>
      <c r="H12" s="32"/>
      <c r="I12" s="391"/>
      <c r="J12" s="32"/>
      <c r="K12" s="32"/>
      <c r="L12" s="32"/>
      <c r="M12" s="32"/>
      <c r="N12" s="32"/>
      <c r="O12" s="39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67</v>
      </c>
      <c r="C13" s="164" t="s">
        <v>236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207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241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213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225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67</v>
      </c>
      <c r="C18" s="164" t="s">
        <v>242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243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191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227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67</v>
      </c>
      <c r="C21" s="164" t="s">
        <v>244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217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192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73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163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52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179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247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190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228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215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52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245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190</v>
      </c>
      <c r="O31" s="154" t="s">
        <v>113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188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230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231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124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52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85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121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229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170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216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113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67</v>
      </c>
      <c r="C41" s="164" t="s">
        <v>246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161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194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171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75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98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99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154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234</v>
      </c>
      <c r="F1" s="2"/>
      <c r="G1" s="2"/>
      <c r="H1" s="2"/>
      <c r="I1" s="2"/>
    </row>
    <row r="2" spans="1:27" ht="19.5" customHeight="1">
      <c r="E2" s="2" t="s">
        <v>235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7">
      <c r="A6" s="393"/>
      <c r="B6" s="393"/>
      <c r="C6" s="390"/>
      <c r="D6" s="138" t="s">
        <v>232</v>
      </c>
      <c r="E6" s="138" t="s">
        <v>222</v>
      </c>
      <c r="F6" s="390"/>
      <c r="G6" s="138" t="s">
        <v>232</v>
      </c>
      <c r="H6" s="390"/>
      <c r="I6" s="390"/>
      <c r="J6" s="390"/>
      <c r="K6" s="390"/>
      <c r="L6" s="390"/>
      <c r="M6" s="390"/>
      <c r="N6" s="390"/>
      <c r="O6" s="390"/>
    </row>
    <row r="7" spans="1:27">
      <c r="A7" s="393"/>
      <c r="B7" s="393"/>
      <c r="C7" s="390"/>
      <c r="D7" s="138" t="s">
        <v>1</v>
      </c>
      <c r="E7" s="138" t="s">
        <v>1</v>
      </c>
      <c r="F7" s="390"/>
      <c r="G7" s="138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7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7" ht="15" customHeight="1">
      <c r="A9" s="392"/>
      <c r="B9" s="392"/>
      <c r="C9" s="389" t="s">
        <v>13</v>
      </c>
      <c r="D9" s="186"/>
      <c r="E9" s="186"/>
      <c r="F9" s="389" t="s">
        <v>15</v>
      </c>
      <c r="G9" s="186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7" ht="19.5">
      <c r="A10" s="393"/>
      <c r="B10" s="393"/>
      <c r="C10" s="390"/>
      <c r="D10" s="187" t="s">
        <v>233</v>
      </c>
      <c r="E10" s="187" t="s">
        <v>223</v>
      </c>
      <c r="F10" s="390"/>
      <c r="G10" s="187" t="s">
        <v>233</v>
      </c>
      <c r="H10" s="138" t="s">
        <v>17</v>
      </c>
      <c r="I10" s="39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0"/>
      <c r="R10" s="8"/>
    </row>
    <row r="11" spans="1:27">
      <c r="A11" s="393"/>
      <c r="B11" s="393"/>
      <c r="C11" s="390"/>
      <c r="D11" s="187" t="s">
        <v>14</v>
      </c>
      <c r="E11" s="138" t="s">
        <v>14</v>
      </c>
      <c r="F11" s="390"/>
      <c r="G11" s="187" t="s">
        <v>16</v>
      </c>
      <c r="H11" s="6"/>
      <c r="I11" s="390"/>
      <c r="J11" s="6"/>
      <c r="K11" s="6"/>
      <c r="L11" s="12" t="s">
        <v>2</v>
      </c>
      <c r="M11" s="138" t="s">
        <v>17</v>
      </c>
      <c r="N11" s="6"/>
      <c r="O11" s="390"/>
      <c r="R11" s="140"/>
      <c r="T11" s="140"/>
      <c r="U11" s="139"/>
    </row>
    <row r="12" spans="1:27" ht="15.6" customHeight="1" thickBot="1">
      <c r="A12" s="393"/>
      <c r="B12" s="394"/>
      <c r="C12" s="391"/>
      <c r="D12" s="188"/>
      <c r="E12" s="5" t="s">
        <v>2</v>
      </c>
      <c r="F12" s="391"/>
      <c r="G12" s="188" t="s">
        <v>17</v>
      </c>
      <c r="H12" s="32"/>
      <c r="I12" s="391"/>
      <c r="J12" s="32"/>
      <c r="K12" s="32"/>
      <c r="L12" s="32"/>
      <c r="M12" s="32"/>
      <c r="N12" s="32"/>
      <c r="O12" s="391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213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67</v>
      </c>
      <c r="C14" s="164" t="s">
        <v>225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207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191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217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67</v>
      </c>
      <c r="C18" s="164" t="s">
        <v>227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192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73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67</v>
      </c>
      <c r="C20" s="164" t="s">
        <v>228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163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52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215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52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188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67</v>
      </c>
      <c r="C26" s="164" t="s">
        <v>229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179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67</v>
      </c>
      <c r="C28" s="164" t="s">
        <v>230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231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121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236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190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170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203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56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124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85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218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56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205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55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56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98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99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152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51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172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75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220</v>
      </c>
      <c r="F1" s="2"/>
      <c r="G1" s="2"/>
      <c r="H1" s="2"/>
      <c r="I1" s="2"/>
    </row>
    <row r="2" spans="1:27" ht="19.5" customHeight="1">
      <c r="E2" s="2" t="s">
        <v>221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7" ht="19.5">
      <c r="A6" s="393"/>
      <c r="B6" s="393"/>
      <c r="C6" s="390"/>
      <c r="D6" s="138" t="s">
        <v>222</v>
      </c>
      <c r="E6" s="138" t="s">
        <v>208</v>
      </c>
      <c r="F6" s="390"/>
      <c r="G6" s="138" t="s">
        <v>222</v>
      </c>
      <c r="H6" s="390"/>
      <c r="I6" s="390"/>
      <c r="J6" s="390"/>
      <c r="K6" s="390"/>
      <c r="L6" s="390"/>
      <c r="M6" s="390"/>
      <c r="N6" s="390"/>
      <c r="O6" s="390"/>
    </row>
    <row r="7" spans="1:27">
      <c r="A7" s="393"/>
      <c r="B7" s="393"/>
      <c r="C7" s="390"/>
      <c r="D7" s="138" t="s">
        <v>1</v>
      </c>
      <c r="E7" s="138" t="s">
        <v>1</v>
      </c>
      <c r="F7" s="390"/>
      <c r="G7" s="138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7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7" ht="15" customHeight="1">
      <c r="A9" s="392"/>
      <c r="B9" s="392"/>
      <c r="C9" s="389" t="s">
        <v>13</v>
      </c>
      <c r="D9" s="183"/>
      <c r="E9" s="183"/>
      <c r="F9" s="389" t="s">
        <v>15</v>
      </c>
      <c r="G9" s="183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7" ht="19.5">
      <c r="A10" s="393"/>
      <c r="B10" s="393"/>
      <c r="C10" s="390"/>
      <c r="D10" s="184" t="s">
        <v>223</v>
      </c>
      <c r="E10" s="184" t="s">
        <v>209</v>
      </c>
      <c r="F10" s="390"/>
      <c r="G10" s="184" t="s">
        <v>223</v>
      </c>
      <c r="H10" s="138" t="s">
        <v>17</v>
      </c>
      <c r="I10" s="39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0"/>
      <c r="R10" s="8"/>
    </row>
    <row r="11" spans="1:27">
      <c r="A11" s="393"/>
      <c r="B11" s="393"/>
      <c r="C11" s="390"/>
      <c r="D11" s="184" t="s">
        <v>14</v>
      </c>
      <c r="E11" s="138" t="s">
        <v>14</v>
      </c>
      <c r="F11" s="390"/>
      <c r="G11" s="184" t="s">
        <v>16</v>
      </c>
      <c r="H11" s="6"/>
      <c r="I11" s="390"/>
      <c r="J11" s="6"/>
      <c r="K11" s="6"/>
      <c r="L11" s="12" t="s">
        <v>2</v>
      </c>
      <c r="M11" s="138" t="s">
        <v>17</v>
      </c>
      <c r="N11" s="6"/>
      <c r="O11" s="390"/>
      <c r="R11" s="140"/>
      <c r="T11" s="140"/>
      <c r="U11" s="139"/>
    </row>
    <row r="12" spans="1:27" ht="15.6" customHeight="1" thickBot="1">
      <c r="A12" s="393"/>
      <c r="B12" s="394"/>
      <c r="C12" s="391"/>
      <c r="D12" s="185"/>
      <c r="E12" s="5" t="s">
        <v>2</v>
      </c>
      <c r="F12" s="391"/>
      <c r="G12" s="185" t="s">
        <v>17</v>
      </c>
      <c r="H12" s="32"/>
      <c r="I12" s="391"/>
      <c r="J12" s="32"/>
      <c r="K12" s="32"/>
      <c r="L12" s="32"/>
      <c r="M12" s="32"/>
      <c r="N12" s="32"/>
      <c r="O12" s="391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67</v>
      </c>
      <c r="C13" s="164" t="s">
        <v>213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207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217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191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192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73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163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52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215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225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190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188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179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52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170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121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67</v>
      </c>
      <c r="C27" s="164" t="s">
        <v>224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124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203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56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214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113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218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56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182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183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98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99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136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135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161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486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75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51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171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189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6" ht="19.5" customHeight="1">
      <c r="E1" s="2" t="s">
        <v>210</v>
      </c>
      <c r="F1" s="2"/>
      <c r="G1" s="2"/>
      <c r="H1" s="2"/>
      <c r="I1" s="2"/>
    </row>
    <row r="2" spans="1:26" ht="19.5" customHeight="1">
      <c r="E2" s="2" t="s">
        <v>211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6">
      <c r="A6" s="393"/>
      <c r="B6" s="393"/>
      <c r="C6" s="390"/>
      <c r="D6" s="138" t="s">
        <v>208</v>
      </c>
      <c r="E6" s="138" t="s">
        <v>199</v>
      </c>
      <c r="F6" s="390"/>
      <c r="G6" s="138" t="s">
        <v>208</v>
      </c>
      <c r="H6" s="390"/>
      <c r="I6" s="390"/>
      <c r="J6" s="390"/>
      <c r="K6" s="390"/>
      <c r="L6" s="390"/>
      <c r="M6" s="390"/>
      <c r="N6" s="390"/>
      <c r="O6" s="390"/>
    </row>
    <row r="7" spans="1:26">
      <c r="A7" s="393"/>
      <c r="B7" s="393"/>
      <c r="C7" s="390"/>
      <c r="D7" s="138" t="s">
        <v>1</v>
      </c>
      <c r="E7" s="138" t="s">
        <v>1</v>
      </c>
      <c r="F7" s="390"/>
      <c r="G7" s="138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6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6" ht="15" customHeight="1">
      <c r="A9" s="392"/>
      <c r="B9" s="392"/>
      <c r="C9" s="389" t="s">
        <v>13</v>
      </c>
      <c r="D9" s="179"/>
      <c r="E9" s="179"/>
      <c r="F9" s="389" t="s">
        <v>15</v>
      </c>
      <c r="G9" s="179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6">
      <c r="A10" s="393"/>
      <c r="B10" s="393"/>
      <c r="C10" s="390"/>
      <c r="D10" s="180" t="s">
        <v>209</v>
      </c>
      <c r="E10" s="182" t="s">
        <v>200</v>
      </c>
      <c r="F10" s="390"/>
      <c r="G10" s="182" t="s">
        <v>209</v>
      </c>
      <c r="H10" s="138" t="s">
        <v>17</v>
      </c>
      <c r="I10" s="39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0"/>
      <c r="R10" s="8"/>
    </row>
    <row r="11" spans="1:26">
      <c r="A11" s="393"/>
      <c r="B11" s="393"/>
      <c r="C11" s="390"/>
      <c r="D11" s="180" t="s">
        <v>14</v>
      </c>
      <c r="E11" s="138" t="s">
        <v>14</v>
      </c>
      <c r="F11" s="390"/>
      <c r="G11" s="180" t="s">
        <v>16</v>
      </c>
      <c r="H11" s="6"/>
      <c r="I11" s="390"/>
      <c r="J11" s="6"/>
      <c r="K11" s="6"/>
      <c r="L11" s="12" t="s">
        <v>2</v>
      </c>
      <c r="M11" s="138" t="s">
        <v>17</v>
      </c>
      <c r="N11" s="6"/>
      <c r="O11" s="390"/>
      <c r="R11" s="140"/>
      <c r="T11" s="140"/>
      <c r="U11" s="139"/>
    </row>
    <row r="12" spans="1:26" ht="15.6" customHeight="1" thickBot="1">
      <c r="A12" s="393"/>
      <c r="B12" s="394"/>
      <c r="C12" s="391"/>
      <c r="D12" s="181"/>
      <c r="E12" s="5" t="s">
        <v>2</v>
      </c>
      <c r="F12" s="391"/>
      <c r="G12" s="181" t="s">
        <v>17</v>
      </c>
      <c r="H12" s="32"/>
      <c r="I12" s="391"/>
      <c r="J12" s="32"/>
      <c r="K12" s="32"/>
      <c r="L12" s="32"/>
      <c r="M12" s="32"/>
      <c r="N12" s="32"/>
      <c r="O12" s="391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67</v>
      </c>
      <c r="C13" s="164" t="s">
        <v>207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191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192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67</v>
      </c>
      <c r="C16" s="164" t="s">
        <v>215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163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52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188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213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190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67</v>
      </c>
      <c r="C20" s="164" t="s">
        <v>214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179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52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124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52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170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67</v>
      </c>
      <c r="C26" s="164" t="s">
        <v>218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56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121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180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203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56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193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73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182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217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190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112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159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85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93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204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98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55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56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194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216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113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181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75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51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189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116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486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152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184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219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zoomScale="60" zoomScaleNormal="60" workbookViewId="0">
      <selection activeCell="X34" sqref="X34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11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2" style="345" bestFit="1" customWidth="1"/>
    <col min="26" max="26" width="14.85546875" style="345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542</v>
      </c>
      <c r="F1" s="235"/>
      <c r="G1" s="235"/>
      <c r="H1" s="235"/>
      <c r="I1" s="235"/>
    </row>
    <row r="2" spans="1:29" ht="19.5" customHeight="1">
      <c r="E2" s="235" t="s">
        <v>543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  <c r="Z5" s="33"/>
    </row>
    <row r="6" spans="1:29">
      <c r="A6" s="393"/>
      <c r="B6" s="393"/>
      <c r="C6" s="390"/>
      <c r="D6" s="237" t="s">
        <v>541</v>
      </c>
      <c r="E6" s="237" t="s">
        <v>534</v>
      </c>
      <c r="F6" s="390"/>
      <c r="G6" s="390" t="s">
        <v>541</v>
      </c>
      <c r="H6" s="390"/>
      <c r="I6" s="390"/>
      <c r="J6" s="390"/>
      <c r="K6" s="390"/>
      <c r="L6" s="390"/>
      <c r="M6" s="390"/>
      <c r="N6" s="390"/>
      <c r="O6" s="390"/>
    </row>
    <row r="7" spans="1:29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9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  <c r="Z8" s="33"/>
    </row>
    <row r="9" spans="1:29" ht="15" customHeight="1">
      <c r="A9" s="392"/>
      <c r="B9" s="392"/>
      <c r="C9" s="389" t="s">
        <v>13</v>
      </c>
      <c r="D9" s="376"/>
      <c r="E9" s="376"/>
      <c r="F9" s="389" t="s">
        <v>15</v>
      </c>
      <c r="G9" s="376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  <c r="V9" s="347"/>
      <c r="W9" s="346"/>
      <c r="X9" s="347"/>
      <c r="Z9" s="346"/>
    </row>
    <row r="10" spans="1:29">
      <c r="A10" s="393"/>
      <c r="B10" s="393"/>
      <c r="C10" s="390"/>
      <c r="D10" s="237" t="s">
        <v>552</v>
      </c>
      <c r="E10" s="237" t="s">
        <v>556</v>
      </c>
      <c r="F10" s="390"/>
      <c r="G10" s="237" t="s">
        <v>552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  <c r="V10" s="347"/>
      <c r="W10" s="346"/>
      <c r="X10" s="347"/>
      <c r="Z10" s="346"/>
    </row>
    <row r="11" spans="1:29">
      <c r="A11" s="393"/>
      <c r="B11" s="393"/>
      <c r="C11" s="390"/>
      <c r="D11" s="377" t="s">
        <v>14</v>
      </c>
      <c r="E11" s="237" t="s">
        <v>14</v>
      </c>
      <c r="F11" s="390"/>
      <c r="G11" s="377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347"/>
      <c r="T11" s="347"/>
      <c r="U11" s="346"/>
      <c r="V11" s="347"/>
      <c r="W11" s="346"/>
      <c r="X11" s="347"/>
      <c r="Y11" s="347"/>
      <c r="Z11" s="33"/>
    </row>
    <row r="12" spans="1:29" ht="15.6" customHeight="1" thickBot="1">
      <c r="A12" s="393"/>
      <c r="B12" s="394"/>
      <c r="C12" s="391"/>
      <c r="D12" s="378"/>
      <c r="E12" s="238" t="s">
        <v>2</v>
      </c>
      <c r="F12" s="391"/>
      <c r="G12" s="378" t="s">
        <v>17</v>
      </c>
      <c r="H12" s="263"/>
      <c r="I12" s="391"/>
      <c r="J12" s="263"/>
      <c r="K12" s="263"/>
      <c r="L12" s="263"/>
      <c r="M12" s="263"/>
      <c r="N12" s="263"/>
      <c r="O12" s="391"/>
      <c r="R12" s="347"/>
      <c r="T12" s="347"/>
      <c r="U12" s="346"/>
      <c r="V12" s="346"/>
      <c r="W12" s="346"/>
      <c r="X12" s="8"/>
      <c r="Y12" s="346"/>
      <c r="Z12" s="33"/>
    </row>
    <row r="13" spans="1:29" ht="25.35" customHeight="1">
      <c r="A13" s="349">
        <v>1</v>
      </c>
      <c r="B13" s="349">
        <v>1</v>
      </c>
      <c r="C13" s="354" t="s">
        <v>515</v>
      </c>
      <c r="D13" s="353">
        <v>38046.28</v>
      </c>
      <c r="E13" s="352">
        <v>52524.66</v>
      </c>
      <c r="F13" s="356">
        <f>(D13-E13)/E13</f>
        <v>-0.27564919030413532</v>
      </c>
      <c r="G13" s="353">
        <v>5352</v>
      </c>
      <c r="H13" s="352">
        <v>159</v>
      </c>
      <c r="I13" s="352">
        <f t="shared" ref="I13:I22" si="0">G13/H13</f>
        <v>33.660377358490564</v>
      </c>
      <c r="J13" s="352">
        <v>7</v>
      </c>
      <c r="K13" s="352">
        <v>4</v>
      </c>
      <c r="L13" s="353">
        <v>322168.45</v>
      </c>
      <c r="M13" s="353">
        <v>45364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2">
        <v>2</v>
      </c>
      <c r="C14" s="354" t="s">
        <v>530</v>
      </c>
      <c r="D14" s="353">
        <v>33138.239999999998</v>
      </c>
      <c r="E14" s="352">
        <v>39555.96</v>
      </c>
      <c r="F14" s="356">
        <f>(D14-E14)/E14</f>
        <v>-0.16224407143702241</v>
      </c>
      <c r="G14" s="353">
        <v>6517</v>
      </c>
      <c r="H14" s="352">
        <v>215</v>
      </c>
      <c r="I14" s="352">
        <f t="shared" si="0"/>
        <v>30.311627906976746</v>
      </c>
      <c r="J14" s="352">
        <v>15</v>
      </c>
      <c r="K14" s="352">
        <v>2</v>
      </c>
      <c r="L14" s="353">
        <v>72909</v>
      </c>
      <c r="M14" s="353">
        <v>14498</v>
      </c>
      <c r="N14" s="351">
        <v>44638</v>
      </c>
      <c r="O14" s="350" t="s">
        <v>52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  <c r="AA14" s="346"/>
    </row>
    <row r="15" spans="1:29" ht="25.35" customHeight="1">
      <c r="A15" s="349">
        <v>3</v>
      </c>
      <c r="B15" s="349">
        <v>3</v>
      </c>
      <c r="C15" s="354" t="s">
        <v>522</v>
      </c>
      <c r="D15" s="353">
        <v>29030.65</v>
      </c>
      <c r="E15" s="352">
        <v>37999.24</v>
      </c>
      <c r="F15" s="356">
        <f>(D15-E15)/E15</f>
        <v>-0.2360202467207238</v>
      </c>
      <c r="G15" s="353">
        <v>5720</v>
      </c>
      <c r="H15" s="352">
        <v>169</v>
      </c>
      <c r="I15" s="352">
        <f t="shared" si="0"/>
        <v>33.846153846153847</v>
      </c>
      <c r="J15" s="352">
        <v>13</v>
      </c>
      <c r="K15" s="352">
        <v>3</v>
      </c>
      <c r="L15" s="353">
        <v>140736</v>
      </c>
      <c r="M15" s="353">
        <v>28265</v>
      </c>
      <c r="N15" s="351">
        <v>44631</v>
      </c>
      <c r="O15" s="350" t="s">
        <v>32</v>
      </c>
      <c r="P15" s="347"/>
      <c r="Q15" s="359"/>
      <c r="R15" s="359"/>
      <c r="S15" s="335"/>
      <c r="T15" s="359"/>
      <c r="V15" s="360"/>
      <c r="W15" s="33"/>
      <c r="X15" s="360"/>
      <c r="Y15" s="8"/>
      <c r="Z15" s="361"/>
      <c r="AA15" s="361"/>
      <c r="AB15" s="346"/>
      <c r="AC15" s="346"/>
    </row>
    <row r="16" spans="1:29" ht="25.35" customHeight="1">
      <c r="A16" s="349">
        <v>4</v>
      </c>
      <c r="B16" s="362">
        <v>4</v>
      </c>
      <c r="C16" s="354" t="s">
        <v>537</v>
      </c>
      <c r="D16" s="353">
        <v>15609.97</v>
      </c>
      <c r="E16" s="352">
        <v>23232.45</v>
      </c>
      <c r="F16" s="356">
        <f>(D16-E16)/E16</f>
        <v>-0.32809626190952745</v>
      </c>
      <c r="G16" s="353">
        <v>2527</v>
      </c>
      <c r="H16" s="352">
        <v>122</v>
      </c>
      <c r="I16" s="352">
        <f t="shared" si="0"/>
        <v>20.71311475409836</v>
      </c>
      <c r="J16" s="352">
        <v>9</v>
      </c>
      <c r="K16" s="352">
        <v>2</v>
      </c>
      <c r="L16" s="353">
        <v>38842.42</v>
      </c>
      <c r="M16" s="353">
        <v>6206</v>
      </c>
      <c r="N16" s="351">
        <v>44638</v>
      </c>
      <c r="O16" s="350" t="s">
        <v>27</v>
      </c>
      <c r="P16" s="347"/>
      <c r="Q16" s="359"/>
      <c r="R16" s="359"/>
      <c r="S16" s="335"/>
      <c r="T16" s="359"/>
      <c r="V16" s="360"/>
      <c r="W16" s="33"/>
      <c r="X16" s="360"/>
      <c r="Y16" s="8"/>
      <c r="Z16" s="361"/>
      <c r="AA16" s="361"/>
      <c r="AB16" s="346"/>
      <c r="AC16" s="346"/>
    </row>
    <row r="17" spans="1:29" ht="25.35" customHeight="1">
      <c r="A17" s="349">
        <v>5</v>
      </c>
      <c r="B17" s="349" t="s">
        <v>67</v>
      </c>
      <c r="C17" s="354" t="s">
        <v>544</v>
      </c>
      <c r="D17" s="353">
        <v>11168.39</v>
      </c>
      <c r="E17" s="352" t="s">
        <v>30</v>
      </c>
      <c r="F17" s="352" t="s">
        <v>30</v>
      </c>
      <c r="G17" s="353">
        <v>2282</v>
      </c>
      <c r="H17" s="352">
        <v>166</v>
      </c>
      <c r="I17" s="352">
        <f t="shared" si="0"/>
        <v>13.746987951807229</v>
      </c>
      <c r="J17" s="352">
        <v>17</v>
      </c>
      <c r="K17" s="352">
        <v>1</v>
      </c>
      <c r="L17" s="353">
        <v>11168.39</v>
      </c>
      <c r="M17" s="353">
        <v>2282</v>
      </c>
      <c r="N17" s="351">
        <v>44645</v>
      </c>
      <c r="O17" s="350" t="s">
        <v>27</v>
      </c>
      <c r="P17" s="347"/>
      <c r="Q17" s="359"/>
      <c r="R17" s="359"/>
      <c r="S17" s="359"/>
      <c r="T17" s="359"/>
      <c r="V17" s="346"/>
      <c r="W17" s="33"/>
      <c r="X17" s="8"/>
      <c r="Y17" s="346"/>
      <c r="Z17" s="347"/>
      <c r="AA17" s="346"/>
      <c r="AC17" s="346"/>
    </row>
    <row r="18" spans="1:29" ht="25.35" customHeight="1">
      <c r="A18" s="349">
        <v>6</v>
      </c>
      <c r="B18" s="349">
        <v>5</v>
      </c>
      <c r="C18" s="354" t="s">
        <v>496</v>
      </c>
      <c r="D18" s="353">
        <v>10105.52</v>
      </c>
      <c r="E18" s="352">
        <v>15561.17</v>
      </c>
      <c r="F18" s="356">
        <f>(D18-E18)/E18</f>
        <v>-0.35059381781704074</v>
      </c>
      <c r="G18" s="353">
        <v>1588</v>
      </c>
      <c r="H18" s="352">
        <v>70</v>
      </c>
      <c r="I18" s="352">
        <f t="shared" si="0"/>
        <v>22.685714285714287</v>
      </c>
      <c r="J18" s="352">
        <v>7</v>
      </c>
      <c r="K18" s="352">
        <v>6</v>
      </c>
      <c r="L18" s="353">
        <v>225978.36</v>
      </c>
      <c r="M18" s="353">
        <v>32678</v>
      </c>
      <c r="N18" s="351">
        <v>44610</v>
      </c>
      <c r="O18" s="350" t="s">
        <v>73</v>
      </c>
      <c r="P18" s="347"/>
      <c r="Q18" s="359"/>
      <c r="R18" s="359"/>
      <c r="S18" s="335"/>
      <c r="T18" s="359"/>
      <c r="V18" s="360"/>
      <c r="W18" s="360"/>
      <c r="X18" s="360"/>
      <c r="Y18" s="8"/>
      <c r="Z18" s="361"/>
      <c r="AA18" s="361"/>
      <c r="AB18" s="346"/>
      <c r="AC18" s="346"/>
    </row>
    <row r="19" spans="1:29" ht="25.35" customHeight="1">
      <c r="A19" s="349">
        <v>7</v>
      </c>
      <c r="B19" s="349" t="s">
        <v>67</v>
      </c>
      <c r="C19" s="354" t="s">
        <v>545</v>
      </c>
      <c r="D19" s="353">
        <v>8213.3799999999992</v>
      </c>
      <c r="E19" s="352" t="s">
        <v>30</v>
      </c>
      <c r="F19" s="352" t="s">
        <v>30</v>
      </c>
      <c r="G19" s="353">
        <v>1327</v>
      </c>
      <c r="H19" s="352">
        <v>132</v>
      </c>
      <c r="I19" s="352">
        <f t="shared" si="0"/>
        <v>10.053030303030303</v>
      </c>
      <c r="J19" s="352">
        <v>14</v>
      </c>
      <c r="K19" s="352">
        <v>1</v>
      </c>
      <c r="L19" s="353">
        <v>8213.3799999999992</v>
      </c>
      <c r="M19" s="353">
        <v>1327</v>
      </c>
      <c r="N19" s="351">
        <v>44645</v>
      </c>
      <c r="O19" s="350" t="s">
        <v>27</v>
      </c>
      <c r="P19" s="347"/>
      <c r="Q19" s="359"/>
      <c r="R19" s="359"/>
      <c r="S19" s="335"/>
      <c r="T19" s="359"/>
      <c r="V19" s="360"/>
      <c r="W19" s="33"/>
      <c r="X19" s="360"/>
      <c r="Y19" s="8"/>
      <c r="Z19" s="361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538</v>
      </c>
      <c r="D20" s="353">
        <v>5230.7700000000004</v>
      </c>
      <c r="E20" s="352">
        <v>15147.33</v>
      </c>
      <c r="F20" s="356">
        <f>(D20-E20)/E20</f>
        <v>-0.6546737939953774</v>
      </c>
      <c r="G20" s="353">
        <v>853</v>
      </c>
      <c r="H20" s="352">
        <v>52</v>
      </c>
      <c r="I20" s="352">
        <f t="shared" si="0"/>
        <v>16.403846153846153</v>
      </c>
      <c r="J20" s="352">
        <v>9</v>
      </c>
      <c r="K20" s="352">
        <v>2</v>
      </c>
      <c r="L20" s="353">
        <v>20378</v>
      </c>
      <c r="M20" s="353">
        <v>3149</v>
      </c>
      <c r="N20" s="351">
        <v>44638</v>
      </c>
      <c r="O20" s="350" t="s">
        <v>52</v>
      </c>
      <c r="P20" s="347"/>
      <c r="Q20" s="359"/>
      <c r="R20" s="359"/>
      <c r="S20" s="335"/>
      <c r="T20" s="359"/>
      <c r="U20" s="359"/>
      <c r="V20" s="359"/>
      <c r="W20" s="33"/>
      <c r="X20" s="360"/>
      <c r="Y20" s="8"/>
      <c r="Z20" s="361"/>
      <c r="AA20" s="361"/>
      <c r="AB20" s="346"/>
      <c r="AC20" s="346"/>
    </row>
    <row r="21" spans="1:29" ht="25.35" customHeight="1">
      <c r="A21" s="349">
        <v>9</v>
      </c>
      <c r="B21" s="362" t="s">
        <v>40</v>
      </c>
      <c r="C21" s="354" t="s">
        <v>546</v>
      </c>
      <c r="D21" s="353">
        <v>3921.83</v>
      </c>
      <c r="E21" s="352" t="s">
        <v>30</v>
      </c>
      <c r="F21" s="352" t="s">
        <v>30</v>
      </c>
      <c r="G21" s="353">
        <v>548</v>
      </c>
      <c r="H21" s="352">
        <v>6</v>
      </c>
      <c r="I21" s="352">
        <f t="shared" si="0"/>
        <v>91.333333333333329</v>
      </c>
      <c r="J21" s="352">
        <v>6</v>
      </c>
      <c r="K21" s="352">
        <v>0</v>
      </c>
      <c r="L21" s="353">
        <v>3921.83</v>
      </c>
      <c r="M21" s="353">
        <v>548</v>
      </c>
      <c r="N21" s="351" t="s">
        <v>190</v>
      </c>
      <c r="O21" s="350" t="s">
        <v>73</v>
      </c>
      <c r="P21" s="347"/>
      <c r="Q21" s="359"/>
      <c r="R21" s="359"/>
      <c r="S21" s="359"/>
      <c r="T21" s="359"/>
      <c r="U21" s="360"/>
      <c r="V21" s="360"/>
      <c r="W21" s="360"/>
      <c r="X21" s="8"/>
      <c r="Y21" s="361"/>
      <c r="Z21" s="361"/>
      <c r="AA21" s="346"/>
      <c r="AB21" s="346"/>
    </row>
    <row r="22" spans="1:29" ht="25.35" customHeight="1">
      <c r="A22" s="349">
        <v>10</v>
      </c>
      <c r="B22" s="349">
        <v>11</v>
      </c>
      <c r="C22" s="354" t="s">
        <v>368</v>
      </c>
      <c r="D22" s="353">
        <v>2529.5300000000002</v>
      </c>
      <c r="E22" s="353">
        <v>2228.31</v>
      </c>
      <c r="F22" s="356">
        <f>(D22-E22)/E22</f>
        <v>0.13517867801158737</v>
      </c>
      <c r="G22" s="353">
        <v>485</v>
      </c>
      <c r="H22" s="352">
        <v>22</v>
      </c>
      <c r="I22" s="352">
        <f t="shared" si="0"/>
        <v>22.045454545454547</v>
      </c>
      <c r="J22" s="352">
        <v>3</v>
      </c>
      <c r="K22" s="352">
        <v>18</v>
      </c>
      <c r="L22" s="353">
        <v>221219</v>
      </c>
      <c r="M22" s="353">
        <v>43904</v>
      </c>
      <c r="N22" s="351">
        <v>44526</v>
      </c>
      <c r="O22" s="350" t="s">
        <v>32</v>
      </c>
      <c r="P22" s="347"/>
      <c r="Q22" s="359"/>
      <c r="R22" s="359"/>
      <c r="S22" s="335"/>
      <c r="T22" s="359"/>
      <c r="V22" s="360"/>
      <c r="W22" s="360"/>
      <c r="X22" s="360"/>
      <c r="Y22" s="361"/>
      <c r="Z22" s="361"/>
      <c r="AA22" s="8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156994.55999999997</v>
      </c>
      <c r="E23" s="348">
        <v>202731.41999999998</v>
      </c>
      <c r="F23" s="108">
        <f>(D23-E23)/E23</f>
        <v>-0.22560321434141792</v>
      </c>
      <c r="G23" s="348">
        <f t="shared" ref="G23" si="1">SUM(G13:G22)</f>
        <v>27199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49">
        <v>8</v>
      </c>
      <c r="C25" s="354" t="s">
        <v>497</v>
      </c>
      <c r="D25" s="353">
        <v>2076.5500000000002</v>
      </c>
      <c r="E25" s="352">
        <v>5469.54</v>
      </c>
      <c r="F25" s="356">
        <f t="shared" ref="F25:F35" si="2">(D25-E25)/E25</f>
        <v>-0.62034284418799379</v>
      </c>
      <c r="G25" s="353">
        <v>491</v>
      </c>
      <c r="H25" s="352">
        <v>25</v>
      </c>
      <c r="I25" s="352">
        <f t="shared" ref="I25:I30" si="3">G25/H25</f>
        <v>19.64</v>
      </c>
      <c r="J25" s="352">
        <v>10</v>
      </c>
      <c r="K25" s="352">
        <v>6</v>
      </c>
      <c r="L25" s="353">
        <v>134686.15</v>
      </c>
      <c r="M25" s="353">
        <v>22583</v>
      </c>
      <c r="N25" s="351">
        <v>44610</v>
      </c>
      <c r="O25" s="350" t="s">
        <v>183</v>
      </c>
      <c r="P25" s="347"/>
      <c r="Q25" s="359"/>
      <c r="R25" s="359"/>
      <c r="S25" s="347"/>
      <c r="T25" s="347"/>
      <c r="U25" s="347"/>
      <c r="V25" s="360"/>
      <c r="W25" s="33"/>
      <c r="X25" s="360"/>
      <c r="Y25" s="8"/>
      <c r="Z25" s="361"/>
      <c r="AA25" s="361"/>
      <c r="AB25" s="346"/>
      <c r="AC25" s="346"/>
    </row>
    <row r="26" spans="1:29" ht="25.35" customHeight="1">
      <c r="A26" s="349">
        <v>12</v>
      </c>
      <c r="B26" s="349">
        <v>13</v>
      </c>
      <c r="C26" s="354" t="s">
        <v>489</v>
      </c>
      <c r="D26" s="353">
        <v>1458.26</v>
      </c>
      <c r="E26" s="352">
        <v>1719.46</v>
      </c>
      <c r="F26" s="356">
        <f t="shared" si="2"/>
        <v>-0.15190815721214801</v>
      </c>
      <c r="G26" s="353">
        <v>249</v>
      </c>
      <c r="H26" s="352">
        <v>8</v>
      </c>
      <c r="I26" s="352">
        <f t="shared" si="3"/>
        <v>31.125</v>
      </c>
      <c r="J26" s="352">
        <v>2</v>
      </c>
      <c r="K26" s="352">
        <v>7</v>
      </c>
      <c r="L26" s="353">
        <v>14934</v>
      </c>
      <c r="M26" s="353">
        <v>95290</v>
      </c>
      <c r="N26" s="351">
        <v>44603</v>
      </c>
      <c r="O26" s="350" t="s">
        <v>32</v>
      </c>
      <c r="P26" s="347"/>
      <c r="Q26" s="359"/>
      <c r="R26" s="359"/>
      <c r="S26" s="347"/>
      <c r="T26" s="347"/>
      <c r="U26" s="347"/>
      <c r="V26" s="360"/>
      <c r="W26" s="33"/>
      <c r="X26" s="360"/>
      <c r="Y26" s="8"/>
      <c r="Z26" s="361"/>
      <c r="AA26" s="361"/>
      <c r="AB26" s="346"/>
      <c r="AC26" s="346"/>
    </row>
    <row r="27" spans="1:29" ht="25.35" customHeight="1">
      <c r="A27" s="349">
        <v>13</v>
      </c>
      <c r="B27" s="349">
        <v>17</v>
      </c>
      <c r="C27" s="354" t="s">
        <v>429</v>
      </c>
      <c r="D27" s="353">
        <v>1368.7099999999998</v>
      </c>
      <c r="E27" s="352">
        <v>864.47</v>
      </c>
      <c r="F27" s="356">
        <f t="shared" si="2"/>
        <v>0.58329381008016445</v>
      </c>
      <c r="G27" s="353">
        <v>222</v>
      </c>
      <c r="H27" s="352">
        <v>12</v>
      </c>
      <c r="I27" s="352">
        <f t="shared" si="3"/>
        <v>18.5</v>
      </c>
      <c r="J27" s="352">
        <v>3</v>
      </c>
      <c r="K27" s="352">
        <v>13</v>
      </c>
      <c r="L27" s="353">
        <v>622552.11</v>
      </c>
      <c r="M27" s="353">
        <v>87740</v>
      </c>
      <c r="N27" s="351">
        <v>44561</v>
      </c>
      <c r="O27" s="350" t="s">
        <v>430</v>
      </c>
      <c r="P27" s="347"/>
      <c r="Q27" s="359"/>
      <c r="R27" s="359"/>
      <c r="S27" s="347"/>
      <c r="T27" s="347"/>
      <c r="U27" s="347"/>
      <c r="V27" s="360"/>
      <c r="W27" s="346"/>
      <c r="X27" s="360"/>
      <c r="Y27" s="8"/>
      <c r="Z27" s="361"/>
      <c r="AA27" s="361"/>
      <c r="AB27" s="346"/>
      <c r="AC27" s="346"/>
    </row>
    <row r="28" spans="1:29" ht="25.35" customHeight="1">
      <c r="A28" s="349">
        <v>14</v>
      </c>
      <c r="B28" s="349">
        <v>7</v>
      </c>
      <c r="C28" s="354" t="s">
        <v>523</v>
      </c>
      <c r="D28" s="353">
        <v>1149.83</v>
      </c>
      <c r="E28" s="352">
        <v>5781.83</v>
      </c>
      <c r="F28" s="356">
        <f t="shared" si="2"/>
        <v>-0.80113043794092875</v>
      </c>
      <c r="G28" s="353">
        <v>194</v>
      </c>
      <c r="H28" s="352">
        <v>16</v>
      </c>
      <c r="I28" s="352">
        <f t="shared" si="3"/>
        <v>12.125</v>
      </c>
      <c r="J28" s="352">
        <v>3</v>
      </c>
      <c r="K28" s="352">
        <v>3</v>
      </c>
      <c r="L28" s="353">
        <v>29417.77</v>
      </c>
      <c r="M28" s="353">
        <v>4782</v>
      </c>
      <c r="N28" s="351">
        <v>44631</v>
      </c>
      <c r="O28" s="350" t="s">
        <v>27</v>
      </c>
      <c r="P28" s="347"/>
      <c r="Q28" s="359"/>
      <c r="R28" s="359"/>
      <c r="S28" s="359"/>
      <c r="T28" s="359"/>
      <c r="V28" s="347"/>
      <c r="W28" s="346"/>
      <c r="X28" s="347"/>
      <c r="Y28" s="346"/>
      <c r="Z28" s="8"/>
      <c r="AC28" s="346"/>
    </row>
    <row r="29" spans="1:29" ht="25.35" customHeight="1">
      <c r="A29" s="349">
        <v>15</v>
      </c>
      <c r="B29" s="349">
        <v>9</v>
      </c>
      <c r="C29" s="354" t="s">
        <v>519</v>
      </c>
      <c r="D29" s="353">
        <v>706.7</v>
      </c>
      <c r="E29" s="352">
        <v>4491.24</v>
      </c>
      <c r="F29" s="356">
        <f t="shared" si="2"/>
        <v>-0.84264924608794012</v>
      </c>
      <c r="G29" s="353">
        <v>178</v>
      </c>
      <c r="H29" s="352">
        <v>16</v>
      </c>
      <c r="I29" s="352">
        <f t="shared" si="3"/>
        <v>11.125</v>
      </c>
      <c r="J29" s="352">
        <v>8</v>
      </c>
      <c r="K29" s="352">
        <v>5</v>
      </c>
      <c r="L29" s="353">
        <v>42126.15</v>
      </c>
      <c r="M29" s="353">
        <v>7767</v>
      </c>
      <c r="N29" s="351">
        <v>44617</v>
      </c>
      <c r="O29" s="350" t="s">
        <v>287</v>
      </c>
      <c r="P29" s="347"/>
      <c r="Q29" s="359"/>
      <c r="R29" s="359"/>
      <c r="S29" s="359"/>
      <c r="T29" s="359"/>
      <c r="U29" s="360"/>
      <c r="V29" s="360"/>
      <c r="W29" s="360"/>
      <c r="X29" s="361"/>
      <c r="Y29" s="361"/>
      <c r="Z29" s="8"/>
      <c r="AA29" s="346"/>
      <c r="AB29" s="346"/>
    </row>
    <row r="30" spans="1:29" ht="25.35" customHeight="1">
      <c r="A30" s="349">
        <v>16</v>
      </c>
      <c r="B30" s="349">
        <v>21</v>
      </c>
      <c r="C30" s="354" t="s">
        <v>427</v>
      </c>
      <c r="D30" s="353">
        <v>559</v>
      </c>
      <c r="E30" s="352">
        <v>485.41</v>
      </c>
      <c r="F30" s="356">
        <f t="shared" si="2"/>
        <v>0.15160379885045625</v>
      </c>
      <c r="G30" s="353">
        <v>147</v>
      </c>
      <c r="H30" s="352">
        <v>7</v>
      </c>
      <c r="I30" s="352">
        <f t="shared" si="3"/>
        <v>21</v>
      </c>
      <c r="J30" s="352">
        <v>1</v>
      </c>
      <c r="K30" s="352">
        <v>12</v>
      </c>
      <c r="L30" s="353">
        <v>182317</v>
      </c>
      <c r="M30" s="353">
        <v>35728</v>
      </c>
      <c r="N30" s="351">
        <v>44568</v>
      </c>
      <c r="O30" s="350" t="s">
        <v>113</v>
      </c>
      <c r="P30" s="347"/>
      <c r="Q30" s="359"/>
      <c r="R30" s="359"/>
      <c r="S30" s="359"/>
      <c r="T30" s="359"/>
      <c r="U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49">
        <v>23</v>
      </c>
      <c r="C31" s="354" t="s">
        <v>491</v>
      </c>
      <c r="D31" s="353">
        <v>487</v>
      </c>
      <c r="E31" s="352">
        <v>241</v>
      </c>
      <c r="F31" s="356">
        <f t="shared" si="2"/>
        <v>1.0207468879668049</v>
      </c>
      <c r="G31" s="353">
        <v>75</v>
      </c>
      <c r="H31" s="352" t="s">
        <v>30</v>
      </c>
      <c r="I31" s="352" t="s">
        <v>30</v>
      </c>
      <c r="J31" s="352">
        <v>2</v>
      </c>
      <c r="K31" s="352">
        <v>7</v>
      </c>
      <c r="L31" s="353">
        <v>16166</v>
      </c>
      <c r="M31" s="353">
        <v>2631</v>
      </c>
      <c r="N31" s="351">
        <v>44603</v>
      </c>
      <c r="O31" s="350" t="s">
        <v>31</v>
      </c>
      <c r="P31" s="347"/>
      <c r="Q31" s="359"/>
      <c r="R31" s="359"/>
      <c r="S31" s="359"/>
      <c r="T31" s="359"/>
      <c r="V31" s="347"/>
      <c r="W31" s="360"/>
      <c r="X31" s="360"/>
      <c r="Y31" s="361"/>
      <c r="Z31" s="361"/>
      <c r="AA31" s="8"/>
      <c r="AB31" s="346"/>
      <c r="AC31" s="346"/>
    </row>
    <row r="32" spans="1:29" ht="25.35" customHeight="1">
      <c r="A32" s="349">
        <v>18</v>
      </c>
      <c r="B32" s="349">
        <v>15</v>
      </c>
      <c r="C32" s="354" t="s">
        <v>516</v>
      </c>
      <c r="D32" s="353">
        <v>369</v>
      </c>
      <c r="E32" s="352">
        <v>1520</v>
      </c>
      <c r="F32" s="356">
        <f t="shared" si="2"/>
        <v>-0.75723684210526321</v>
      </c>
      <c r="G32" s="353">
        <v>72</v>
      </c>
      <c r="H32" s="352" t="s">
        <v>30</v>
      </c>
      <c r="I32" s="352" t="s">
        <v>30</v>
      </c>
      <c r="J32" s="352">
        <v>3</v>
      </c>
      <c r="K32" s="352">
        <v>5</v>
      </c>
      <c r="L32" s="353">
        <v>49598</v>
      </c>
      <c r="M32" s="353">
        <v>9989</v>
      </c>
      <c r="N32" s="351">
        <v>44617</v>
      </c>
      <c r="O32" s="350" t="s">
        <v>31</v>
      </c>
      <c r="P32" s="347"/>
      <c r="Q32" s="359"/>
      <c r="R32" s="359"/>
      <c r="S32" s="335"/>
      <c r="T32" s="359"/>
      <c r="V32" s="360"/>
      <c r="W32" s="360"/>
      <c r="X32" s="360"/>
      <c r="Y32" s="361"/>
      <c r="Z32" s="8"/>
      <c r="AA32" s="361"/>
      <c r="AB32" s="346"/>
      <c r="AC32" s="346"/>
    </row>
    <row r="33" spans="1:29" ht="25.35" customHeight="1">
      <c r="A33" s="349">
        <v>19</v>
      </c>
      <c r="B33" s="349">
        <v>16</v>
      </c>
      <c r="C33" s="354" t="s">
        <v>502</v>
      </c>
      <c r="D33" s="353">
        <v>351.1</v>
      </c>
      <c r="E33" s="352">
        <v>956.07</v>
      </c>
      <c r="F33" s="356">
        <f t="shared" si="2"/>
        <v>-0.63276747518487142</v>
      </c>
      <c r="G33" s="353">
        <v>82</v>
      </c>
      <c r="H33" s="352">
        <v>5</v>
      </c>
      <c r="I33" s="352">
        <f>G33/H33</f>
        <v>16.399999999999999</v>
      </c>
      <c r="J33" s="352">
        <v>3</v>
      </c>
      <c r="K33" s="352">
        <v>6</v>
      </c>
      <c r="L33" s="353">
        <v>61146.239999999998</v>
      </c>
      <c r="M33" s="353">
        <v>12624</v>
      </c>
      <c r="N33" s="351">
        <v>44610</v>
      </c>
      <c r="O33" s="350" t="s">
        <v>43</v>
      </c>
      <c r="P33" s="347"/>
      <c r="Q33" s="359"/>
      <c r="R33" s="359"/>
      <c r="S33" s="359"/>
      <c r="T33" s="359"/>
      <c r="U33" s="360"/>
      <c r="V33" s="360"/>
      <c r="W33" s="346"/>
      <c r="X33" s="8"/>
      <c r="Y33" s="361"/>
      <c r="Z33" s="361"/>
      <c r="AA33" s="360"/>
      <c r="AB33" s="346"/>
    </row>
    <row r="34" spans="1:29" ht="25.35" customHeight="1">
      <c r="A34" s="349">
        <v>20</v>
      </c>
      <c r="B34" s="349">
        <v>22</v>
      </c>
      <c r="C34" s="354" t="s">
        <v>490</v>
      </c>
      <c r="D34" s="353">
        <v>314.10000000000002</v>
      </c>
      <c r="E34" s="352">
        <v>422.5</v>
      </c>
      <c r="F34" s="356">
        <f t="shared" si="2"/>
        <v>-0.25656804733727806</v>
      </c>
      <c r="G34" s="353">
        <v>62</v>
      </c>
      <c r="H34" s="352">
        <v>7</v>
      </c>
      <c r="I34" s="352">
        <f>G34/H34</f>
        <v>8.8571428571428577</v>
      </c>
      <c r="J34" s="352">
        <v>1</v>
      </c>
      <c r="K34" s="352">
        <v>7</v>
      </c>
      <c r="L34" s="353">
        <v>111964</v>
      </c>
      <c r="M34" s="353">
        <v>15731</v>
      </c>
      <c r="N34" s="351">
        <v>44603</v>
      </c>
      <c r="O34" s="350" t="s">
        <v>52</v>
      </c>
      <c r="P34" s="347"/>
      <c r="Q34" s="359"/>
      <c r="R34" s="359"/>
      <c r="S34" s="335"/>
      <c r="T34" s="359"/>
      <c r="V34" s="360"/>
      <c r="W34" s="360"/>
      <c r="X34" s="361"/>
      <c r="Y34" s="360"/>
      <c r="Z34" s="8"/>
      <c r="AA34" s="361"/>
      <c r="AB34" s="346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165834.80999999997</v>
      </c>
      <c r="E35" s="348">
        <v>215336.07</v>
      </c>
      <c r="F35" s="108">
        <f t="shared" si="2"/>
        <v>-0.2298790908555173</v>
      </c>
      <c r="G35" s="348">
        <f t="shared" ref="G35" si="4">SUM(G23:G34)</f>
        <v>28971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55" t="s">
        <v>30</v>
      </c>
      <c r="C37" s="354" t="s">
        <v>350</v>
      </c>
      <c r="D37" s="353">
        <v>277</v>
      </c>
      <c r="E37" s="352" t="s">
        <v>30</v>
      </c>
      <c r="F37" s="352" t="s">
        <v>30</v>
      </c>
      <c r="G37" s="353">
        <v>56</v>
      </c>
      <c r="H37" s="352">
        <v>1</v>
      </c>
      <c r="I37" s="352">
        <f>G37/H37</f>
        <v>56</v>
      </c>
      <c r="J37" s="352">
        <v>1</v>
      </c>
      <c r="K37" s="352" t="s">
        <v>30</v>
      </c>
      <c r="L37" s="353">
        <v>17532</v>
      </c>
      <c r="M37" s="353">
        <v>4022</v>
      </c>
      <c r="N37" s="351">
        <v>44512</v>
      </c>
      <c r="O37" s="350" t="s">
        <v>33</v>
      </c>
      <c r="P37" s="347"/>
      <c r="Q37" s="359"/>
      <c r="R37" s="359"/>
      <c r="S37" s="359"/>
      <c r="T37" s="359"/>
      <c r="U37" s="360"/>
      <c r="V37" s="360"/>
      <c r="W37" s="360"/>
      <c r="X37" s="8"/>
      <c r="Y37" s="346"/>
      <c r="Z37" s="360"/>
      <c r="AA37" s="361"/>
      <c r="AB37" s="346"/>
    </row>
    <row r="38" spans="1:29" ht="25.35" customHeight="1">
      <c r="A38" s="349">
        <v>22</v>
      </c>
      <c r="B38" s="120">
        <v>33</v>
      </c>
      <c r="C38" s="354" t="s">
        <v>389</v>
      </c>
      <c r="D38" s="353">
        <v>270</v>
      </c>
      <c r="E38" s="352">
        <v>20.9</v>
      </c>
      <c r="F38" s="356">
        <f>(D38-E38)/E38</f>
        <v>11.918660287081341</v>
      </c>
      <c r="G38" s="353">
        <v>54</v>
      </c>
      <c r="H38" s="352">
        <v>1</v>
      </c>
      <c r="I38" s="352">
        <f>G38/H38</f>
        <v>54</v>
      </c>
      <c r="J38" s="352">
        <v>1</v>
      </c>
      <c r="K38" s="352" t="s">
        <v>30</v>
      </c>
      <c r="L38" s="353">
        <v>11361.76</v>
      </c>
      <c r="M38" s="353">
        <v>2040</v>
      </c>
      <c r="N38" s="351">
        <v>44533</v>
      </c>
      <c r="O38" s="350" t="s">
        <v>43</v>
      </c>
      <c r="P38" s="347"/>
      <c r="Q38" s="359"/>
      <c r="R38" s="359"/>
      <c r="S38" s="359"/>
      <c r="T38" s="359"/>
      <c r="U38" s="360"/>
      <c r="V38" s="360"/>
      <c r="W38" s="360"/>
      <c r="X38" s="346"/>
      <c r="Y38" s="361"/>
      <c r="Z38" s="360"/>
      <c r="AA38" s="361"/>
      <c r="AB38" s="346"/>
    </row>
    <row r="39" spans="1:29" ht="25.35" customHeight="1">
      <c r="A39" s="349">
        <v>23</v>
      </c>
      <c r="B39" s="349">
        <v>24</v>
      </c>
      <c r="C39" s="354" t="s">
        <v>447</v>
      </c>
      <c r="D39" s="353">
        <v>230</v>
      </c>
      <c r="E39" s="352">
        <v>207</v>
      </c>
      <c r="F39" s="356">
        <f>(D39-E39)/E39</f>
        <v>0.1111111111111111</v>
      </c>
      <c r="G39" s="353">
        <v>46</v>
      </c>
      <c r="H39" s="352" t="s">
        <v>30</v>
      </c>
      <c r="I39" s="352" t="s">
        <v>30</v>
      </c>
      <c r="J39" s="352">
        <v>1</v>
      </c>
      <c r="K39" s="352">
        <v>11</v>
      </c>
      <c r="L39" s="353">
        <v>51769</v>
      </c>
      <c r="M39" s="353">
        <v>9162</v>
      </c>
      <c r="N39" s="351">
        <v>44575</v>
      </c>
      <c r="O39" s="350" t="s">
        <v>31</v>
      </c>
      <c r="P39" s="347"/>
      <c r="Q39" s="359"/>
      <c r="R39" s="359"/>
      <c r="S39" s="335"/>
      <c r="T39" s="359"/>
      <c r="V39" s="360"/>
      <c r="W39" s="360"/>
      <c r="X39" s="361"/>
      <c r="Y39" s="360"/>
      <c r="Z39" s="8"/>
      <c r="AA39" s="361"/>
      <c r="AB39" s="346"/>
      <c r="AC39" s="346"/>
    </row>
    <row r="40" spans="1:29" ht="25.35" customHeight="1">
      <c r="A40" s="349">
        <v>24</v>
      </c>
      <c r="B40" s="349">
        <v>19</v>
      </c>
      <c r="C40" s="354" t="s">
        <v>509</v>
      </c>
      <c r="D40" s="353">
        <v>111.47</v>
      </c>
      <c r="E40" s="352">
        <v>509.18</v>
      </c>
      <c r="F40" s="356">
        <f>(D40-E40)/E40</f>
        <v>-0.78107938253662756</v>
      </c>
      <c r="G40" s="353">
        <v>20</v>
      </c>
      <c r="H40" s="352">
        <v>1</v>
      </c>
      <c r="I40" s="352">
        <f>G40/H40</f>
        <v>20</v>
      </c>
      <c r="J40" s="352">
        <v>1</v>
      </c>
      <c r="K40" s="352">
        <v>6</v>
      </c>
      <c r="L40" s="353">
        <v>15598</v>
      </c>
      <c r="M40" s="353">
        <v>2377</v>
      </c>
      <c r="N40" s="351">
        <v>44610</v>
      </c>
      <c r="O40" s="350" t="s">
        <v>113</v>
      </c>
      <c r="P40" s="347"/>
      <c r="Q40" s="359"/>
      <c r="R40" s="359"/>
      <c r="S40" s="335"/>
      <c r="T40" s="359"/>
      <c r="V40" s="360"/>
      <c r="W40" s="360"/>
      <c r="X40" s="361"/>
      <c r="Y40" s="360"/>
      <c r="Z40" s="8"/>
      <c r="AA40" s="361"/>
      <c r="AB40" s="346"/>
      <c r="AC40" s="346"/>
    </row>
    <row r="41" spans="1:29" ht="25.35" customHeight="1">
      <c r="A41" s="349">
        <v>25</v>
      </c>
      <c r="B41" s="352" t="s">
        <v>30</v>
      </c>
      <c r="C41" s="289" t="s">
        <v>66</v>
      </c>
      <c r="D41" s="353">
        <v>100</v>
      </c>
      <c r="E41" s="352" t="s">
        <v>30</v>
      </c>
      <c r="F41" s="352" t="s">
        <v>30</v>
      </c>
      <c r="G41" s="353">
        <v>20</v>
      </c>
      <c r="H41" s="352">
        <v>1</v>
      </c>
      <c r="I41" s="352">
        <f>G41/H41</f>
        <v>20</v>
      </c>
      <c r="J41" s="352">
        <v>1</v>
      </c>
      <c r="K41" s="352" t="s">
        <v>30</v>
      </c>
      <c r="L41" s="353">
        <v>130979</v>
      </c>
      <c r="M41" s="353">
        <v>22656</v>
      </c>
      <c r="N41" s="351">
        <v>43868</v>
      </c>
      <c r="O41" s="350" t="s">
        <v>33</v>
      </c>
      <c r="P41" s="347"/>
      <c r="Q41" s="359"/>
      <c r="R41" s="359"/>
      <c r="S41" s="359"/>
      <c r="T41" s="359"/>
      <c r="U41" s="360"/>
      <c r="V41" s="360"/>
      <c r="W41" s="360"/>
      <c r="X41" s="361"/>
      <c r="Y41" s="361"/>
      <c r="Z41" s="346"/>
      <c r="AA41" s="8"/>
      <c r="AB41" s="346"/>
    </row>
    <row r="42" spans="1:29" ht="25.35" customHeight="1">
      <c r="A42" s="349">
        <v>26</v>
      </c>
      <c r="B42" s="120">
        <v>27</v>
      </c>
      <c r="C42" s="354" t="s">
        <v>540</v>
      </c>
      <c r="D42" s="353">
        <v>97</v>
      </c>
      <c r="E42" s="352">
        <v>150</v>
      </c>
      <c r="F42" s="356">
        <f t="shared" ref="F42:F47" si="5">(D42-E42)/E42</f>
        <v>-0.35333333333333333</v>
      </c>
      <c r="G42" s="353">
        <v>19</v>
      </c>
      <c r="H42" s="352" t="s">
        <v>30</v>
      </c>
      <c r="I42" s="352" t="s">
        <v>30</v>
      </c>
      <c r="J42" s="352">
        <v>1</v>
      </c>
      <c r="K42" s="352">
        <v>4</v>
      </c>
      <c r="L42" s="353">
        <v>1101</v>
      </c>
      <c r="M42" s="353">
        <v>171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V42" s="330"/>
      <c r="W42" s="330"/>
      <c r="X42" s="375"/>
      <c r="Y42" s="360"/>
      <c r="Z42" s="8"/>
      <c r="AA42" s="361"/>
      <c r="AB42" s="346"/>
      <c r="AC42" s="346"/>
    </row>
    <row r="43" spans="1:29" ht="25.35" customHeight="1">
      <c r="A43" s="349">
        <v>27</v>
      </c>
      <c r="B43" s="349">
        <v>26</v>
      </c>
      <c r="C43" s="354" t="s">
        <v>467</v>
      </c>
      <c r="D43" s="353">
        <v>92</v>
      </c>
      <c r="E43" s="352">
        <v>152</v>
      </c>
      <c r="F43" s="356">
        <f t="shared" si="5"/>
        <v>-0.39473684210526316</v>
      </c>
      <c r="G43" s="353">
        <v>21</v>
      </c>
      <c r="H43" s="352" t="s">
        <v>30</v>
      </c>
      <c r="I43" s="352" t="s">
        <v>30</v>
      </c>
      <c r="J43" s="352">
        <v>2</v>
      </c>
      <c r="K43" s="352">
        <v>8</v>
      </c>
      <c r="L43" s="353">
        <v>46838</v>
      </c>
      <c r="M43" s="353">
        <v>9537</v>
      </c>
      <c r="N43" s="351">
        <v>44596</v>
      </c>
      <c r="O43" s="350" t="s">
        <v>31</v>
      </c>
      <c r="P43" s="347"/>
      <c r="Q43" s="359"/>
      <c r="R43" s="359"/>
      <c r="S43" s="359"/>
      <c r="T43" s="359"/>
      <c r="U43" s="360"/>
      <c r="V43" s="360"/>
      <c r="W43" s="360"/>
      <c r="X43" s="361"/>
      <c r="Y43" s="8"/>
      <c r="Z43" s="361"/>
      <c r="AA43" s="346"/>
      <c r="AB43" s="346"/>
    </row>
    <row r="44" spans="1:29" ht="25.35" customHeight="1">
      <c r="A44" s="349">
        <v>28</v>
      </c>
      <c r="B44" s="362">
        <v>18</v>
      </c>
      <c r="C44" s="354" t="s">
        <v>510</v>
      </c>
      <c r="D44" s="353">
        <v>60.89</v>
      </c>
      <c r="E44" s="352">
        <v>802.31</v>
      </c>
      <c r="F44" s="356">
        <f t="shared" si="5"/>
        <v>-0.92410664207101989</v>
      </c>
      <c r="G44" s="353">
        <v>11</v>
      </c>
      <c r="H44" s="352">
        <v>1</v>
      </c>
      <c r="I44" s="352">
        <f>G44/H44</f>
        <v>11</v>
      </c>
      <c r="J44" s="352">
        <v>1</v>
      </c>
      <c r="K44" s="352">
        <v>5</v>
      </c>
      <c r="L44" s="353">
        <v>9339</v>
      </c>
      <c r="M44" s="353">
        <v>1673</v>
      </c>
      <c r="N44" s="351">
        <v>44617</v>
      </c>
      <c r="O44" s="350" t="s">
        <v>52</v>
      </c>
      <c r="P44" s="347"/>
      <c r="Q44" s="359"/>
      <c r="R44" s="359"/>
      <c r="S44" s="359"/>
      <c r="T44" s="359"/>
      <c r="U44" s="360"/>
      <c r="V44" s="360"/>
      <c r="W44" s="360"/>
      <c r="X44" s="8"/>
      <c r="Y44" s="361"/>
      <c r="Z44" s="346"/>
      <c r="AA44" s="361"/>
      <c r="AB44" s="346"/>
    </row>
    <row r="45" spans="1:29" ht="25.35" customHeight="1">
      <c r="A45" s="349">
        <v>29</v>
      </c>
      <c r="B45" s="349">
        <v>32</v>
      </c>
      <c r="C45" s="354" t="s">
        <v>517</v>
      </c>
      <c r="D45" s="353">
        <v>39</v>
      </c>
      <c r="E45" s="352">
        <v>23</v>
      </c>
      <c r="F45" s="356">
        <f t="shared" si="5"/>
        <v>0.69565217391304346</v>
      </c>
      <c r="G45" s="353">
        <v>8</v>
      </c>
      <c r="H45" s="352">
        <v>2</v>
      </c>
      <c r="I45" s="352">
        <f>G45/H45</f>
        <v>4</v>
      </c>
      <c r="J45" s="352">
        <v>1</v>
      </c>
      <c r="K45" s="352">
        <v>5</v>
      </c>
      <c r="L45" s="353">
        <v>9562</v>
      </c>
      <c r="M45" s="353">
        <v>1463</v>
      </c>
      <c r="N45" s="351">
        <v>44617</v>
      </c>
      <c r="O45" s="350" t="s">
        <v>33</v>
      </c>
      <c r="P45" s="347"/>
      <c r="Q45" s="359"/>
      <c r="R45" s="359"/>
      <c r="S45" s="359"/>
      <c r="T45" s="359"/>
      <c r="V45" s="360"/>
      <c r="W45" s="360"/>
      <c r="X45" s="361"/>
      <c r="Y45" s="360"/>
      <c r="Z45" s="8"/>
      <c r="AA45" s="361"/>
      <c r="AB45" s="346"/>
      <c r="AC45" s="346"/>
    </row>
    <row r="46" spans="1:29" ht="25.35" customHeight="1">
      <c r="A46" s="349">
        <v>30</v>
      </c>
      <c r="B46" s="349">
        <v>28</v>
      </c>
      <c r="C46" s="354" t="s">
        <v>479</v>
      </c>
      <c r="D46" s="353">
        <v>17.2</v>
      </c>
      <c r="E46" s="352">
        <v>141.80000000000001</v>
      </c>
      <c r="F46" s="356">
        <f t="shared" si="5"/>
        <v>-0.87870239774330039</v>
      </c>
      <c r="G46" s="353">
        <v>4</v>
      </c>
      <c r="H46" s="352">
        <v>2</v>
      </c>
      <c r="I46" s="352">
        <f>G46/H46</f>
        <v>2</v>
      </c>
      <c r="J46" s="352">
        <v>1</v>
      </c>
      <c r="K46" s="352">
        <v>7</v>
      </c>
      <c r="L46" s="353">
        <v>97935.06</v>
      </c>
      <c r="M46" s="353">
        <v>20085</v>
      </c>
      <c r="N46" s="351">
        <v>44603</v>
      </c>
      <c r="O46" s="350" t="s">
        <v>27</v>
      </c>
      <c r="P46" s="347"/>
      <c r="Q46" s="359"/>
      <c r="R46" s="359"/>
      <c r="S46" s="359"/>
      <c r="T46" s="359"/>
      <c r="U46" s="347"/>
      <c r="V46" s="347"/>
      <c r="W46" s="347"/>
      <c r="X46" s="8"/>
      <c r="Y46" s="347"/>
      <c r="Z46" s="346"/>
      <c r="AC46" s="346"/>
    </row>
    <row r="47" spans="1:29" ht="25.15" customHeight="1">
      <c r="A47" s="248"/>
      <c r="B47" s="248"/>
      <c r="C47" s="266" t="s">
        <v>116</v>
      </c>
      <c r="D47" s="348">
        <f>SUM(D35:D46)</f>
        <v>167129.37</v>
      </c>
      <c r="E47" s="348">
        <v>217440.78</v>
      </c>
      <c r="F47" s="108">
        <f t="shared" si="5"/>
        <v>-0.23137982672799465</v>
      </c>
      <c r="G47" s="348">
        <f t="shared" ref="G47" si="6">SUM(G35:G46)</f>
        <v>29230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349">
        <v>20</v>
      </c>
      <c r="C49" s="354" t="s">
        <v>528</v>
      </c>
      <c r="D49" s="353">
        <v>13</v>
      </c>
      <c r="E49" s="352">
        <v>487.42</v>
      </c>
      <c r="F49" s="356">
        <f>(D49-E49)/E49</f>
        <v>-0.97332895654671536</v>
      </c>
      <c r="G49" s="353">
        <v>3</v>
      </c>
      <c r="H49" s="352">
        <v>2</v>
      </c>
      <c r="I49" s="352">
        <f>G49/H49</f>
        <v>1.5</v>
      </c>
      <c r="J49" s="352">
        <v>2</v>
      </c>
      <c r="K49" s="352">
        <v>3</v>
      </c>
      <c r="L49" s="353">
        <v>3088</v>
      </c>
      <c r="M49" s="353">
        <v>551</v>
      </c>
      <c r="N49" s="351">
        <v>44631</v>
      </c>
      <c r="O49" s="350" t="s">
        <v>529</v>
      </c>
      <c r="P49" s="347"/>
      <c r="Q49" s="359"/>
      <c r="R49" s="359"/>
      <c r="S49" s="359"/>
      <c r="T49" s="359"/>
      <c r="U49" s="359"/>
      <c r="V49" s="359"/>
      <c r="W49" s="360"/>
      <c r="X49" s="346"/>
      <c r="Y49" s="361"/>
      <c r="Z49" s="361"/>
      <c r="AA49" s="8"/>
      <c r="AB49" s="346"/>
    </row>
    <row r="50" spans="1:28" ht="25.35" customHeight="1">
      <c r="A50" s="248"/>
      <c r="B50" s="248"/>
      <c r="C50" s="266" t="s">
        <v>117</v>
      </c>
      <c r="D50" s="348">
        <f>SUM(D47:D49)</f>
        <v>167142.37</v>
      </c>
      <c r="E50" s="348">
        <v>217519.68</v>
      </c>
      <c r="F50" s="108">
        <f>(D50-E50)/E50</f>
        <v>-0.23159886038817268</v>
      </c>
      <c r="G50" s="348">
        <f>SUM(G47:G49)</f>
        <v>29233</v>
      </c>
      <c r="H50" s="348"/>
      <c r="I50" s="251"/>
      <c r="J50" s="250"/>
      <c r="K50" s="252"/>
      <c r="L50" s="253"/>
      <c r="M50" s="257"/>
      <c r="N50" s="254"/>
      <c r="O50" s="281"/>
      <c r="R50" s="347"/>
    </row>
    <row r="51" spans="1:28" ht="23.1" customHeight="1">
      <c r="W51" s="33"/>
    </row>
    <row r="52" spans="1:28" ht="17.25" customHeight="1"/>
    <row r="63" spans="1:28">
      <c r="R63" s="347"/>
    </row>
    <row r="68" spans="16:16">
      <c r="P68" s="347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6" ht="19.5" customHeight="1">
      <c r="E1" s="2" t="s">
        <v>201</v>
      </c>
      <c r="F1" s="2"/>
      <c r="G1" s="2"/>
      <c r="H1" s="2"/>
      <c r="I1" s="2"/>
    </row>
    <row r="2" spans="1:26" ht="19.5" customHeight="1">
      <c r="E2" s="2" t="s">
        <v>202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6">
      <c r="A6" s="393"/>
      <c r="B6" s="393"/>
      <c r="C6" s="390"/>
      <c r="D6" s="138" t="s">
        <v>199</v>
      </c>
      <c r="E6" s="138" t="s">
        <v>195</v>
      </c>
      <c r="F6" s="390"/>
      <c r="G6" s="138" t="s">
        <v>199</v>
      </c>
      <c r="H6" s="390"/>
      <c r="I6" s="390"/>
      <c r="J6" s="390"/>
      <c r="K6" s="390"/>
      <c r="L6" s="390"/>
      <c r="M6" s="390"/>
      <c r="N6" s="390"/>
      <c r="O6" s="390"/>
    </row>
    <row r="7" spans="1:26">
      <c r="A7" s="393"/>
      <c r="B7" s="393"/>
      <c r="C7" s="390"/>
      <c r="D7" s="138" t="s">
        <v>1</v>
      </c>
      <c r="E7" s="138" t="s">
        <v>1</v>
      </c>
      <c r="F7" s="390"/>
      <c r="G7" s="138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6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6" ht="15" customHeight="1">
      <c r="A9" s="392"/>
      <c r="B9" s="392"/>
      <c r="C9" s="389" t="s">
        <v>13</v>
      </c>
      <c r="D9" s="135"/>
      <c r="E9" s="135"/>
      <c r="F9" s="389" t="s">
        <v>15</v>
      </c>
      <c r="G9" s="135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6">
      <c r="A10" s="393"/>
      <c r="B10" s="393"/>
      <c r="C10" s="390"/>
      <c r="D10" s="156" t="s">
        <v>200</v>
      </c>
      <c r="E10" s="156" t="s">
        <v>196</v>
      </c>
      <c r="F10" s="390"/>
      <c r="G10" s="156" t="s">
        <v>200</v>
      </c>
      <c r="H10" s="138" t="s">
        <v>17</v>
      </c>
      <c r="I10" s="39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0"/>
      <c r="R10" s="8"/>
    </row>
    <row r="11" spans="1:26">
      <c r="A11" s="393"/>
      <c r="B11" s="393"/>
      <c r="C11" s="390"/>
      <c r="D11" s="156" t="s">
        <v>14</v>
      </c>
      <c r="E11" s="138" t="s">
        <v>14</v>
      </c>
      <c r="F11" s="390"/>
      <c r="G11" s="156" t="s">
        <v>16</v>
      </c>
      <c r="H11" s="6"/>
      <c r="I11" s="390"/>
      <c r="J11" s="6"/>
      <c r="K11" s="6"/>
      <c r="L11" s="12" t="s">
        <v>2</v>
      </c>
      <c r="M11" s="138" t="s">
        <v>17</v>
      </c>
      <c r="N11" s="6"/>
      <c r="O11" s="390"/>
      <c r="R11" s="140"/>
      <c r="T11" s="140"/>
      <c r="U11" s="139"/>
    </row>
    <row r="12" spans="1:26" ht="15.6" customHeight="1" thickBot="1">
      <c r="A12" s="393"/>
      <c r="B12" s="394"/>
      <c r="C12" s="391"/>
      <c r="D12" s="136"/>
      <c r="E12" s="5" t="s">
        <v>2</v>
      </c>
      <c r="F12" s="391"/>
      <c r="G12" s="136" t="s">
        <v>17</v>
      </c>
      <c r="H12" s="32"/>
      <c r="I12" s="391"/>
      <c r="J12" s="32"/>
      <c r="K12" s="32"/>
      <c r="L12" s="32"/>
      <c r="M12" s="32"/>
      <c r="N12" s="32"/>
      <c r="O12" s="391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67</v>
      </c>
      <c r="C13" s="164" t="s">
        <v>191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67</v>
      </c>
      <c r="C14" s="164" t="s">
        <v>192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73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188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163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179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124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52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170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207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190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121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180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52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67</v>
      </c>
      <c r="C25" s="164" t="s">
        <v>203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56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193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73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67</v>
      </c>
      <c r="C27" s="164" t="s">
        <v>204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189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111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113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182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183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181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112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93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159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98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55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56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75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205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51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486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185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184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206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172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136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135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65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165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197</v>
      </c>
      <c r="F1" s="2"/>
      <c r="G1" s="2"/>
      <c r="H1" s="2"/>
      <c r="I1" s="2"/>
    </row>
    <row r="2" spans="1:26" ht="19.5" customHeight="1">
      <c r="E2" s="2" t="s">
        <v>198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6">
      <c r="A6" s="393"/>
      <c r="B6" s="393"/>
      <c r="C6" s="390"/>
      <c r="D6" s="4" t="s">
        <v>195</v>
      </c>
      <c r="E6" s="138" t="s">
        <v>175</v>
      </c>
      <c r="F6" s="390"/>
      <c r="G6" s="138" t="s">
        <v>195</v>
      </c>
      <c r="H6" s="390"/>
      <c r="I6" s="390"/>
      <c r="J6" s="390"/>
      <c r="K6" s="390"/>
      <c r="L6" s="390"/>
      <c r="M6" s="390"/>
      <c r="N6" s="390"/>
      <c r="O6" s="390"/>
    </row>
    <row r="7" spans="1:26">
      <c r="A7" s="393"/>
      <c r="B7" s="393"/>
      <c r="C7" s="390"/>
      <c r="D7" s="4" t="s">
        <v>1</v>
      </c>
      <c r="E7" s="4" t="s">
        <v>1</v>
      </c>
      <c r="F7" s="390"/>
      <c r="G7" s="4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6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6" ht="15" customHeight="1">
      <c r="A9" s="392"/>
      <c r="B9" s="392"/>
      <c r="C9" s="389" t="s">
        <v>13</v>
      </c>
      <c r="D9" s="132"/>
      <c r="E9" s="132"/>
      <c r="F9" s="389" t="s">
        <v>15</v>
      </c>
      <c r="G9" s="132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6">
      <c r="A10" s="393"/>
      <c r="B10" s="393"/>
      <c r="C10" s="390"/>
      <c r="D10" s="133" t="s">
        <v>196</v>
      </c>
      <c r="E10" s="156" t="s">
        <v>176</v>
      </c>
      <c r="F10" s="390"/>
      <c r="G10" s="156" t="s">
        <v>196</v>
      </c>
      <c r="H10" s="4" t="s">
        <v>17</v>
      </c>
      <c r="I10" s="39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0"/>
      <c r="R10" s="8"/>
    </row>
    <row r="11" spans="1:26">
      <c r="A11" s="393"/>
      <c r="B11" s="393"/>
      <c r="C11" s="390"/>
      <c r="D11" s="133" t="s">
        <v>14</v>
      </c>
      <c r="E11" s="4" t="s">
        <v>14</v>
      </c>
      <c r="F11" s="390"/>
      <c r="G11" s="133" t="s">
        <v>16</v>
      </c>
      <c r="H11" s="6"/>
      <c r="I11" s="390"/>
      <c r="J11" s="6"/>
      <c r="K11" s="6"/>
      <c r="L11" s="12" t="s">
        <v>2</v>
      </c>
      <c r="M11" s="4" t="s">
        <v>17</v>
      </c>
      <c r="N11" s="6"/>
      <c r="O11" s="390"/>
      <c r="R11" s="60"/>
      <c r="T11" s="60"/>
      <c r="U11" s="59"/>
    </row>
    <row r="12" spans="1:26" ht="15.6" customHeight="1" thickBot="1">
      <c r="A12" s="393"/>
      <c r="B12" s="394"/>
      <c r="C12" s="391"/>
      <c r="D12" s="134"/>
      <c r="E12" s="5" t="s">
        <v>2</v>
      </c>
      <c r="F12" s="391"/>
      <c r="G12" s="134" t="s">
        <v>17</v>
      </c>
      <c r="H12" s="32"/>
      <c r="I12" s="391"/>
      <c r="J12" s="32"/>
      <c r="K12" s="32"/>
      <c r="L12" s="32"/>
      <c r="M12" s="32"/>
      <c r="N12" s="32"/>
      <c r="O12" s="391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67</v>
      </c>
      <c r="C13" s="46" t="s">
        <v>188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163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52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179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180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52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170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124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52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191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190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193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73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67</v>
      </c>
      <c r="C21" s="46" t="s">
        <v>189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121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181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111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113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159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192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190</v>
      </c>
      <c r="O28" s="63" t="s">
        <v>73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182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183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184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112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93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51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185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55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56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162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98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99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171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486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75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92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56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194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65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116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132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109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177</v>
      </c>
      <c r="F1" s="2"/>
      <c r="G1" s="2"/>
      <c r="H1" s="2"/>
      <c r="I1" s="2"/>
    </row>
    <row r="2" spans="1:26" ht="19.5" customHeight="1">
      <c r="E2" s="2" t="s">
        <v>178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6">
      <c r="A6" s="393"/>
      <c r="B6" s="393"/>
      <c r="C6" s="390"/>
      <c r="D6" s="4" t="s">
        <v>175</v>
      </c>
      <c r="E6" s="4" t="s">
        <v>166</v>
      </c>
      <c r="F6" s="390"/>
      <c r="G6" s="4" t="s">
        <v>175</v>
      </c>
      <c r="H6" s="390"/>
      <c r="I6" s="390"/>
      <c r="J6" s="390"/>
      <c r="K6" s="390"/>
      <c r="L6" s="390"/>
      <c r="M6" s="390"/>
      <c r="N6" s="390"/>
      <c r="O6" s="390"/>
    </row>
    <row r="7" spans="1:26">
      <c r="A7" s="393"/>
      <c r="B7" s="393"/>
      <c r="C7" s="390"/>
      <c r="D7" s="4" t="s">
        <v>1</v>
      </c>
      <c r="E7" s="4" t="s">
        <v>1</v>
      </c>
      <c r="F7" s="390"/>
      <c r="G7" s="4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6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6" ht="15" customHeight="1">
      <c r="A9" s="392"/>
      <c r="B9" s="392"/>
      <c r="C9" s="389" t="s">
        <v>13</v>
      </c>
      <c r="D9" s="128"/>
      <c r="E9" s="128"/>
      <c r="F9" s="389" t="s">
        <v>15</v>
      </c>
      <c r="G9" s="128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6" ht="19.5">
      <c r="A10" s="393"/>
      <c r="B10" s="393"/>
      <c r="C10" s="390"/>
      <c r="D10" s="129" t="s">
        <v>176</v>
      </c>
      <c r="E10" s="129" t="s">
        <v>167</v>
      </c>
      <c r="F10" s="390"/>
      <c r="G10" s="129" t="s">
        <v>176</v>
      </c>
      <c r="H10" s="4" t="s">
        <v>17</v>
      </c>
      <c r="I10" s="39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0"/>
      <c r="R10" s="8"/>
    </row>
    <row r="11" spans="1:26">
      <c r="A11" s="393"/>
      <c r="B11" s="393"/>
      <c r="C11" s="390"/>
      <c r="D11" s="129" t="s">
        <v>14</v>
      </c>
      <c r="E11" s="4" t="s">
        <v>14</v>
      </c>
      <c r="F11" s="390"/>
      <c r="G11" s="129" t="s">
        <v>16</v>
      </c>
      <c r="H11" s="6"/>
      <c r="I11" s="390"/>
      <c r="J11" s="6"/>
      <c r="K11" s="6"/>
      <c r="L11" s="12" t="s">
        <v>2</v>
      </c>
      <c r="M11" s="4" t="s">
        <v>17</v>
      </c>
      <c r="N11" s="6"/>
      <c r="O11" s="390"/>
      <c r="R11" s="60"/>
      <c r="T11" s="60"/>
      <c r="U11" s="59"/>
    </row>
    <row r="12" spans="1:26" ht="15.6" customHeight="1" thickBot="1">
      <c r="A12" s="393"/>
      <c r="B12" s="394"/>
      <c r="C12" s="391"/>
      <c r="D12" s="130"/>
      <c r="E12" s="5" t="s">
        <v>2</v>
      </c>
      <c r="F12" s="391"/>
      <c r="G12" s="130" t="s">
        <v>17</v>
      </c>
      <c r="H12" s="32"/>
      <c r="I12" s="391"/>
      <c r="J12" s="32"/>
      <c r="K12" s="32"/>
      <c r="L12" s="32"/>
      <c r="M12" s="32"/>
      <c r="N12" s="32"/>
      <c r="O12" s="391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163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179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67</v>
      </c>
      <c r="C15" s="46" t="s">
        <v>180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52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170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124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131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121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67</v>
      </c>
      <c r="C20" s="46" t="s">
        <v>181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159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111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113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67</v>
      </c>
      <c r="C25" s="46" t="s">
        <v>184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186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182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183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67</v>
      </c>
      <c r="C27" s="46" t="s">
        <v>185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486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112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93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173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56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51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150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98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85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55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56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69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75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109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187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168</v>
      </c>
      <c r="F1" s="2"/>
      <c r="G1" s="2"/>
      <c r="H1" s="2"/>
      <c r="I1" s="2"/>
    </row>
    <row r="2" spans="1:26" ht="19.5" customHeight="1">
      <c r="E2" s="2" t="s">
        <v>169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6">
      <c r="A6" s="393"/>
      <c r="B6" s="393"/>
      <c r="C6" s="390"/>
      <c r="D6" s="4" t="s">
        <v>166</v>
      </c>
      <c r="E6" s="4" t="s">
        <v>155</v>
      </c>
      <c r="F6" s="390"/>
      <c r="G6" s="4" t="s">
        <v>166</v>
      </c>
      <c r="H6" s="390"/>
      <c r="I6" s="390"/>
      <c r="J6" s="390"/>
      <c r="K6" s="390"/>
      <c r="L6" s="390"/>
      <c r="M6" s="390"/>
      <c r="N6" s="390"/>
      <c r="O6" s="390"/>
    </row>
    <row r="7" spans="1:26">
      <c r="A7" s="393"/>
      <c r="B7" s="393"/>
      <c r="C7" s="390"/>
      <c r="D7" s="4" t="s">
        <v>1</v>
      </c>
      <c r="E7" s="4" t="s">
        <v>1</v>
      </c>
      <c r="F7" s="390"/>
      <c r="G7" s="4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6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6" ht="15" customHeight="1">
      <c r="A9" s="392"/>
      <c r="B9" s="392"/>
      <c r="C9" s="389" t="s">
        <v>13</v>
      </c>
      <c r="D9" s="125"/>
      <c r="E9" s="125"/>
      <c r="F9" s="389" t="s">
        <v>15</v>
      </c>
      <c r="G9" s="125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6" ht="19.5">
      <c r="A10" s="393"/>
      <c r="B10" s="393"/>
      <c r="C10" s="390"/>
      <c r="D10" s="126" t="s">
        <v>167</v>
      </c>
      <c r="E10" s="126" t="s">
        <v>156</v>
      </c>
      <c r="F10" s="390"/>
      <c r="G10" s="126" t="s">
        <v>167</v>
      </c>
      <c r="H10" s="4" t="s">
        <v>17</v>
      </c>
      <c r="I10" s="39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0"/>
      <c r="R10" s="8"/>
    </row>
    <row r="11" spans="1:26">
      <c r="A11" s="393"/>
      <c r="B11" s="393"/>
      <c r="C11" s="390"/>
      <c r="D11" s="126" t="s">
        <v>14</v>
      </c>
      <c r="E11" s="4" t="s">
        <v>14</v>
      </c>
      <c r="F11" s="390"/>
      <c r="G11" s="126" t="s">
        <v>16</v>
      </c>
      <c r="H11" s="6"/>
      <c r="I11" s="390"/>
      <c r="J11" s="6"/>
      <c r="K11" s="6"/>
      <c r="L11" s="12" t="s">
        <v>2</v>
      </c>
      <c r="M11" s="4" t="s">
        <v>17</v>
      </c>
      <c r="N11" s="6"/>
      <c r="O11" s="390"/>
      <c r="R11" s="60"/>
      <c r="T11" s="60"/>
      <c r="U11" s="59"/>
    </row>
    <row r="12" spans="1:26" ht="15.6" customHeight="1" thickBot="1">
      <c r="A12" s="393"/>
      <c r="B12" s="394"/>
      <c r="C12" s="391"/>
      <c r="D12" s="127"/>
      <c r="E12" s="5" t="s">
        <v>2</v>
      </c>
      <c r="F12" s="391"/>
      <c r="G12" s="127" t="s">
        <v>17</v>
      </c>
      <c r="H12" s="32"/>
      <c r="I12" s="391"/>
      <c r="J12" s="32"/>
      <c r="K12" s="32"/>
      <c r="L12" s="32"/>
      <c r="M12" s="32"/>
      <c r="N12" s="32"/>
      <c r="O12" s="391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67</v>
      </c>
      <c r="C13" s="46" t="s">
        <v>163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67</v>
      </c>
      <c r="C14" s="131" t="s">
        <v>170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121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124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52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159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131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111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113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486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67</v>
      </c>
      <c r="C21" s="46" t="s">
        <v>173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56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160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112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164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93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55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56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110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171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75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51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69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76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98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99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123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73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149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56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92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56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132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487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118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91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109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172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116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65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151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157</v>
      </c>
      <c r="F1" s="2"/>
      <c r="G1" s="2"/>
      <c r="H1" s="2"/>
      <c r="I1" s="2"/>
    </row>
    <row r="2" spans="1:26" ht="19.5" customHeight="1">
      <c r="E2" s="2" t="s">
        <v>158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6">
      <c r="A6" s="393"/>
      <c r="B6" s="393"/>
      <c r="C6" s="390"/>
      <c r="D6" s="4" t="s">
        <v>155</v>
      </c>
      <c r="E6" s="4" t="s">
        <v>144</v>
      </c>
      <c r="F6" s="390"/>
      <c r="G6" s="4" t="s">
        <v>155</v>
      </c>
      <c r="H6" s="390"/>
      <c r="I6" s="390"/>
      <c r="J6" s="390"/>
      <c r="K6" s="390"/>
      <c r="L6" s="390"/>
      <c r="M6" s="390"/>
      <c r="N6" s="390"/>
      <c r="O6" s="390"/>
    </row>
    <row r="7" spans="1:26">
      <c r="A7" s="393"/>
      <c r="B7" s="393"/>
      <c r="C7" s="390"/>
      <c r="D7" s="4" t="s">
        <v>1</v>
      </c>
      <c r="E7" s="4" t="s">
        <v>1</v>
      </c>
      <c r="F7" s="390"/>
      <c r="G7" s="4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6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6" ht="15" customHeight="1">
      <c r="A9" s="392"/>
      <c r="B9" s="392"/>
      <c r="C9" s="389" t="s">
        <v>13</v>
      </c>
      <c r="D9" s="117"/>
      <c r="E9" s="117"/>
      <c r="F9" s="389" t="s">
        <v>15</v>
      </c>
      <c r="G9" s="117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6">
      <c r="A10" s="393"/>
      <c r="B10" s="393"/>
      <c r="C10" s="390"/>
      <c r="D10" s="118" t="s">
        <v>156</v>
      </c>
      <c r="E10" s="118" t="s">
        <v>145</v>
      </c>
      <c r="F10" s="390"/>
      <c r="G10" s="118" t="s">
        <v>156</v>
      </c>
      <c r="H10" s="4" t="s">
        <v>17</v>
      </c>
      <c r="I10" s="39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0"/>
      <c r="R10" s="8"/>
    </row>
    <row r="11" spans="1:26">
      <c r="A11" s="393"/>
      <c r="B11" s="393"/>
      <c r="C11" s="390"/>
      <c r="D11" s="118" t="s">
        <v>14</v>
      </c>
      <c r="E11" s="4" t="s">
        <v>14</v>
      </c>
      <c r="F11" s="390"/>
      <c r="G11" s="118" t="s">
        <v>16</v>
      </c>
      <c r="H11" s="6"/>
      <c r="I11" s="390"/>
      <c r="J11" s="6"/>
      <c r="K11" s="6"/>
      <c r="L11" s="12" t="s">
        <v>2</v>
      </c>
      <c r="M11" s="4" t="s">
        <v>17</v>
      </c>
      <c r="N11" s="6"/>
      <c r="O11" s="390"/>
      <c r="R11" s="60"/>
      <c r="T11" s="60"/>
      <c r="U11" s="59"/>
    </row>
    <row r="12" spans="1:26" ht="15.6" customHeight="1" thickBot="1">
      <c r="A12" s="393"/>
      <c r="B12" s="394"/>
      <c r="C12" s="391"/>
      <c r="D12" s="119"/>
      <c r="E12" s="5" t="s">
        <v>2</v>
      </c>
      <c r="F12" s="391"/>
      <c r="G12" s="119" t="s">
        <v>17</v>
      </c>
      <c r="H12" s="32"/>
      <c r="I12" s="391"/>
      <c r="J12" s="32"/>
      <c r="K12" s="32"/>
      <c r="L12" s="32"/>
      <c r="M12" s="32"/>
      <c r="N12" s="32"/>
      <c r="O12" s="391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67</v>
      </c>
      <c r="C13" s="46" t="s">
        <v>159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131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111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121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124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163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52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67</v>
      </c>
      <c r="C19" s="46" t="s">
        <v>486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67</v>
      </c>
      <c r="C20" s="46" t="s">
        <v>160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93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67</v>
      </c>
      <c r="C22" s="46" t="s">
        <v>164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56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112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79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69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132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107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110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74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98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85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487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118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75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161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51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162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122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133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142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91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153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100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116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65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149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56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55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56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165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146</v>
      </c>
      <c r="F1" s="2"/>
      <c r="G1" s="2"/>
      <c r="H1" s="2"/>
      <c r="I1" s="2"/>
    </row>
    <row r="2" spans="1:26" ht="19.5" customHeight="1">
      <c r="E2" s="2" t="s">
        <v>147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6">
      <c r="A6" s="393"/>
      <c r="B6" s="393"/>
      <c r="C6" s="390"/>
      <c r="D6" s="4" t="s">
        <v>144</v>
      </c>
      <c r="E6" s="4" t="s">
        <v>137</v>
      </c>
      <c r="F6" s="390"/>
      <c r="G6" s="4" t="s">
        <v>144</v>
      </c>
      <c r="H6" s="390"/>
      <c r="I6" s="390"/>
      <c r="J6" s="390"/>
      <c r="K6" s="390"/>
      <c r="L6" s="390"/>
      <c r="M6" s="390"/>
      <c r="N6" s="390"/>
      <c r="O6" s="390"/>
    </row>
    <row r="7" spans="1:26">
      <c r="A7" s="393"/>
      <c r="B7" s="393"/>
      <c r="C7" s="390"/>
      <c r="D7" s="4" t="s">
        <v>1</v>
      </c>
      <c r="E7" s="4" t="s">
        <v>1</v>
      </c>
      <c r="F7" s="390"/>
      <c r="G7" s="4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6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6" ht="15" customHeight="1">
      <c r="A9" s="392"/>
      <c r="B9" s="392"/>
      <c r="C9" s="389" t="s">
        <v>13</v>
      </c>
      <c r="D9" s="114"/>
      <c r="E9" s="114"/>
      <c r="F9" s="389" t="s">
        <v>15</v>
      </c>
      <c r="G9" s="114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6">
      <c r="A10" s="393"/>
      <c r="B10" s="393"/>
      <c r="C10" s="390"/>
      <c r="D10" s="115" t="s">
        <v>145</v>
      </c>
      <c r="E10" s="115" t="s">
        <v>138</v>
      </c>
      <c r="F10" s="390"/>
      <c r="G10" s="115" t="s">
        <v>145</v>
      </c>
      <c r="H10" s="4" t="s">
        <v>17</v>
      </c>
      <c r="I10" s="39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0"/>
      <c r="R10" s="8"/>
    </row>
    <row r="11" spans="1:26">
      <c r="A11" s="393"/>
      <c r="B11" s="393"/>
      <c r="C11" s="390"/>
      <c r="D11" s="115" t="s">
        <v>14</v>
      </c>
      <c r="E11" s="4" t="s">
        <v>14</v>
      </c>
      <c r="F11" s="390"/>
      <c r="G11" s="115" t="s">
        <v>16</v>
      </c>
      <c r="H11" s="6"/>
      <c r="I11" s="390"/>
      <c r="J11" s="6"/>
      <c r="K11" s="6"/>
      <c r="L11" s="12" t="s">
        <v>2</v>
      </c>
      <c r="M11" s="4" t="s">
        <v>17</v>
      </c>
      <c r="N11" s="6"/>
      <c r="O11" s="390"/>
      <c r="R11" s="60"/>
      <c r="T11" s="60"/>
      <c r="U11" s="59"/>
    </row>
    <row r="12" spans="1:26" ht="15.6" customHeight="1" thickBot="1">
      <c r="A12" s="393"/>
      <c r="B12" s="394"/>
      <c r="C12" s="391"/>
      <c r="D12" s="116"/>
      <c r="E12" s="5" t="s">
        <v>2</v>
      </c>
      <c r="F12" s="391"/>
      <c r="G12" s="116" t="s">
        <v>17</v>
      </c>
      <c r="H12" s="32"/>
      <c r="I12" s="391"/>
      <c r="J12" s="32"/>
      <c r="K12" s="32"/>
      <c r="L12" s="32"/>
      <c r="M12" s="32"/>
      <c r="N12" s="32"/>
      <c r="O12" s="391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121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131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124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52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111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113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93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112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67</v>
      </c>
      <c r="C19" s="46" t="s">
        <v>132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79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110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69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107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174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122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51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74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487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118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67</v>
      </c>
      <c r="C31" s="46" t="s">
        <v>149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56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75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98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 ca="1">SUM(D23:D37)</f>
        <v>0</v>
      </c>
      <c r="E35" s="61">
        <f ca="1">SUM(E23:E37)</f>
        <v>88337.550000000017</v>
      </c>
      <c r="F35" s="93">
        <f ca="1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150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130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55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56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152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151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142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100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76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65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116</v>
      </c>
      <c r="D47" s="61">
        <f ca="1">SUM(D35:D49)</f>
        <v>0</v>
      </c>
      <c r="E47" s="61">
        <f ca="1">SUM(E35:E49)</f>
        <v>91149.49000000002</v>
      </c>
      <c r="F47" s="108">
        <f ca="1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67</v>
      </c>
      <c r="C49" s="46" t="s">
        <v>153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100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67</v>
      </c>
      <c r="C50" s="46" t="s">
        <v>148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100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109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165</v>
      </c>
      <c r="D52" s="61">
        <f ca="1">SUM(D47:D51)</f>
        <v>126249.70999999999</v>
      </c>
      <c r="E52" s="61">
        <f ca="1">SUM(E47:E51)</f>
        <v>91227.590000000026</v>
      </c>
      <c r="F52" s="108">
        <f ca="1">(D52-E52)/E52</f>
        <v>0.38389833601874124</v>
      </c>
      <c r="G52" s="61">
        <f ca="1">SUM(G47:G51)</f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139</v>
      </c>
      <c r="F1" s="2"/>
      <c r="G1" s="2"/>
      <c r="H1" s="2"/>
      <c r="I1" s="2"/>
    </row>
    <row r="2" spans="1:26" ht="19.5" customHeight="1">
      <c r="E2" s="2" t="s">
        <v>140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6">
      <c r="A6" s="393"/>
      <c r="B6" s="393"/>
      <c r="C6" s="390"/>
      <c r="D6" s="4" t="s">
        <v>137</v>
      </c>
      <c r="E6" s="4" t="s">
        <v>126</v>
      </c>
      <c r="F6" s="390"/>
      <c r="G6" s="4" t="s">
        <v>137</v>
      </c>
      <c r="H6" s="390"/>
      <c r="I6" s="390"/>
      <c r="J6" s="390"/>
      <c r="K6" s="390"/>
      <c r="L6" s="390"/>
      <c r="M6" s="390"/>
      <c r="N6" s="390"/>
      <c r="O6" s="390"/>
    </row>
    <row r="7" spans="1:26">
      <c r="A7" s="393"/>
      <c r="B7" s="393"/>
      <c r="C7" s="390"/>
      <c r="D7" s="4" t="s">
        <v>1</v>
      </c>
      <c r="E7" s="4" t="s">
        <v>1</v>
      </c>
      <c r="F7" s="390"/>
      <c r="G7" s="4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6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6" ht="15" customHeight="1">
      <c r="A9" s="392"/>
      <c r="B9" s="392"/>
      <c r="C9" s="389" t="s">
        <v>13</v>
      </c>
      <c r="D9" s="111"/>
      <c r="E9" s="111"/>
      <c r="F9" s="389" t="s">
        <v>15</v>
      </c>
      <c r="G9" s="111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6" ht="19.5">
      <c r="A10" s="393"/>
      <c r="B10" s="393"/>
      <c r="C10" s="390"/>
      <c r="D10" s="112" t="s">
        <v>138</v>
      </c>
      <c r="E10" s="112" t="s">
        <v>129</v>
      </c>
      <c r="F10" s="390"/>
      <c r="G10" s="112" t="s">
        <v>138</v>
      </c>
      <c r="H10" s="4" t="s">
        <v>17</v>
      </c>
      <c r="I10" s="39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0"/>
      <c r="R10" s="8"/>
    </row>
    <row r="11" spans="1:26">
      <c r="A11" s="393"/>
      <c r="B11" s="393"/>
      <c r="C11" s="390"/>
      <c r="D11" s="112" t="s">
        <v>14</v>
      </c>
      <c r="E11" s="4" t="s">
        <v>14</v>
      </c>
      <c r="F11" s="390"/>
      <c r="G11" s="112" t="s">
        <v>16</v>
      </c>
      <c r="H11" s="6"/>
      <c r="I11" s="390"/>
      <c r="J11" s="6"/>
      <c r="K11" s="6"/>
      <c r="L11" s="12" t="s">
        <v>2</v>
      </c>
      <c r="M11" s="4" t="s">
        <v>17</v>
      </c>
      <c r="N11" s="6"/>
      <c r="O11" s="390"/>
      <c r="R11" s="60"/>
      <c r="T11" s="60"/>
      <c r="U11" s="59"/>
    </row>
    <row r="12" spans="1:26" ht="15.6" customHeight="1" thickBot="1">
      <c r="A12" s="393"/>
      <c r="B12" s="394"/>
      <c r="C12" s="391"/>
      <c r="D12" s="113"/>
      <c r="E12" s="5" t="s">
        <v>2</v>
      </c>
      <c r="F12" s="391"/>
      <c r="G12" s="113" t="s">
        <v>17</v>
      </c>
      <c r="H12" s="32"/>
      <c r="I12" s="391"/>
      <c r="J12" s="32"/>
      <c r="K12" s="32"/>
      <c r="L12" s="32"/>
      <c r="M12" s="32"/>
      <c r="N12" s="32"/>
      <c r="O12" s="391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121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67</v>
      </c>
      <c r="C14" s="46" t="s">
        <v>124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111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93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112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79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67</v>
      </c>
      <c r="C19" s="46" t="s">
        <v>122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67</v>
      </c>
      <c r="C20" s="46" t="s">
        <v>130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69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110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487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118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131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73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107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51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119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56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74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75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91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120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106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55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56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134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59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132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98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99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123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72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73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76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133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116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135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115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59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136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109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101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100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78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59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86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59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108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65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141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67</v>
      </c>
      <c r="C61" s="46" t="s">
        <v>142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100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92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56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143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127</v>
      </c>
      <c r="F1" s="2"/>
      <c r="G1" s="2"/>
      <c r="H1" s="2"/>
      <c r="I1" s="2"/>
    </row>
    <row r="2" spans="1:26" ht="19.5" customHeight="1">
      <c r="E2" s="2" t="s">
        <v>128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6">
      <c r="A6" s="393"/>
      <c r="B6" s="393"/>
      <c r="C6" s="390"/>
      <c r="D6" s="4" t="s">
        <v>126</v>
      </c>
      <c r="E6" s="4" t="s">
        <v>102</v>
      </c>
      <c r="F6" s="390"/>
      <c r="G6" s="4" t="s">
        <v>126</v>
      </c>
      <c r="H6" s="390"/>
      <c r="I6" s="390"/>
      <c r="J6" s="390"/>
      <c r="K6" s="390"/>
      <c r="L6" s="390"/>
      <c r="M6" s="390"/>
      <c r="N6" s="390"/>
      <c r="O6" s="390"/>
    </row>
    <row r="7" spans="1:26">
      <c r="A7" s="393"/>
      <c r="B7" s="393"/>
      <c r="C7" s="390"/>
      <c r="D7" s="4" t="s">
        <v>1</v>
      </c>
      <c r="E7" s="4" t="s">
        <v>1</v>
      </c>
      <c r="F7" s="390"/>
      <c r="G7" s="4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6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6" ht="15" customHeight="1">
      <c r="A9" s="392"/>
      <c r="B9" s="392"/>
      <c r="C9" s="389" t="s">
        <v>13</v>
      </c>
      <c r="D9" s="104"/>
      <c r="E9" s="104"/>
      <c r="F9" s="389" t="s">
        <v>15</v>
      </c>
      <c r="G9" s="104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6" ht="19.5">
      <c r="A10" s="393"/>
      <c r="B10" s="393"/>
      <c r="C10" s="390"/>
      <c r="D10" s="105" t="s">
        <v>129</v>
      </c>
      <c r="E10" s="107" t="s">
        <v>103</v>
      </c>
      <c r="F10" s="390"/>
      <c r="G10" s="107" t="s">
        <v>129</v>
      </c>
      <c r="H10" s="4" t="s">
        <v>17</v>
      </c>
      <c r="I10" s="39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0"/>
      <c r="R10" s="8"/>
    </row>
    <row r="11" spans="1:26">
      <c r="A11" s="393"/>
      <c r="B11" s="393"/>
      <c r="C11" s="390"/>
      <c r="D11" s="105" t="s">
        <v>14</v>
      </c>
      <c r="E11" s="4" t="s">
        <v>14</v>
      </c>
      <c r="F11" s="390"/>
      <c r="G11" s="105" t="s">
        <v>16</v>
      </c>
      <c r="H11" s="6"/>
      <c r="I11" s="390"/>
      <c r="J11" s="6"/>
      <c r="K11" s="6"/>
      <c r="L11" s="12" t="s">
        <v>2</v>
      </c>
      <c r="M11" s="4" t="s">
        <v>17</v>
      </c>
      <c r="N11" s="6"/>
      <c r="O11" s="390"/>
      <c r="R11" s="60"/>
      <c r="T11" s="60"/>
      <c r="U11" s="59"/>
    </row>
    <row r="12" spans="1:26" ht="15.6" customHeight="1" thickBot="1">
      <c r="A12" s="393"/>
      <c r="B12" s="394"/>
      <c r="C12" s="391"/>
      <c r="D12" s="106"/>
      <c r="E12" s="5" t="s">
        <v>2</v>
      </c>
      <c r="F12" s="391"/>
      <c r="G12" s="106" t="s">
        <v>17</v>
      </c>
      <c r="H12" s="32"/>
      <c r="I12" s="391"/>
      <c r="J12" s="32"/>
      <c r="K12" s="32"/>
      <c r="L12" s="32"/>
      <c r="M12" s="32"/>
      <c r="N12" s="32"/>
      <c r="O12" s="391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111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93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112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79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69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67</v>
      </c>
      <c r="C18" s="46" t="s">
        <v>110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121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107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51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106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72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73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67</v>
      </c>
      <c r="C26" s="85" t="s">
        <v>487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118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67</v>
      </c>
      <c r="C27" s="85" t="s">
        <v>120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59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67</v>
      </c>
      <c r="C28" s="85" t="s">
        <v>119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56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76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74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91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108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98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99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109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124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52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75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86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59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90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115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59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55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56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78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59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116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122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88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123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73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125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104</v>
      </c>
      <c r="F1" s="2"/>
      <c r="G1" s="2"/>
      <c r="H1" s="2"/>
      <c r="I1" s="2"/>
    </row>
    <row r="2" spans="1:26" ht="19.5" customHeight="1">
      <c r="E2" s="2" t="s">
        <v>105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6">
      <c r="A6" s="393"/>
      <c r="B6" s="393"/>
      <c r="C6" s="390"/>
      <c r="D6" s="4" t="s">
        <v>102</v>
      </c>
      <c r="E6" s="4" t="s">
        <v>94</v>
      </c>
      <c r="F6" s="390"/>
      <c r="G6" s="4" t="s">
        <v>102</v>
      </c>
      <c r="H6" s="390"/>
      <c r="I6" s="390"/>
      <c r="J6" s="390"/>
      <c r="K6" s="390"/>
      <c r="L6" s="390"/>
      <c r="M6" s="390"/>
      <c r="N6" s="390"/>
      <c r="O6" s="390"/>
    </row>
    <row r="7" spans="1:26">
      <c r="A7" s="393"/>
      <c r="B7" s="393"/>
      <c r="C7" s="390"/>
      <c r="D7" s="4" t="s">
        <v>1</v>
      </c>
      <c r="E7" s="4" t="s">
        <v>1</v>
      </c>
      <c r="F7" s="390"/>
      <c r="G7" s="4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6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6" ht="15" customHeight="1">
      <c r="A9" s="392"/>
      <c r="B9" s="392"/>
      <c r="C9" s="389" t="s">
        <v>13</v>
      </c>
      <c r="D9" s="101"/>
      <c r="E9" s="101"/>
      <c r="F9" s="389" t="s">
        <v>15</v>
      </c>
      <c r="G9" s="101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6">
      <c r="A10" s="393"/>
      <c r="B10" s="393"/>
      <c r="C10" s="390"/>
      <c r="D10" s="102" t="s">
        <v>103</v>
      </c>
      <c r="E10" s="102" t="s">
        <v>95</v>
      </c>
      <c r="F10" s="390"/>
      <c r="G10" s="102" t="s">
        <v>103</v>
      </c>
      <c r="H10" s="4" t="s">
        <v>17</v>
      </c>
      <c r="I10" s="39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0"/>
      <c r="R10" s="8"/>
    </row>
    <row r="11" spans="1:26">
      <c r="A11" s="393"/>
      <c r="B11" s="393"/>
      <c r="C11" s="390"/>
      <c r="D11" s="102" t="s">
        <v>14</v>
      </c>
      <c r="E11" s="4" t="s">
        <v>14</v>
      </c>
      <c r="F11" s="390"/>
      <c r="G11" s="102" t="s">
        <v>16</v>
      </c>
      <c r="H11" s="6"/>
      <c r="I11" s="390"/>
      <c r="J11" s="6"/>
      <c r="K11" s="6"/>
      <c r="L11" s="12" t="s">
        <v>2</v>
      </c>
      <c r="M11" s="4" t="s">
        <v>17</v>
      </c>
      <c r="N11" s="6"/>
      <c r="O11" s="390"/>
      <c r="R11" s="60"/>
      <c r="T11" s="60"/>
      <c r="U11" s="59"/>
    </row>
    <row r="12" spans="1:26" ht="15.6" customHeight="1" thickBot="1">
      <c r="A12" s="393"/>
      <c r="B12" s="394"/>
      <c r="C12" s="391"/>
      <c r="D12" s="103"/>
      <c r="E12" s="5" t="s">
        <v>2</v>
      </c>
      <c r="F12" s="391"/>
      <c r="G12" s="103" t="s">
        <v>17</v>
      </c>
      <c r="H12" s="32"/>
      <c r="I12" s="391"/>
      <c r="J12" s="32"/>
      <c r="K12" s="32"/>
      <c r="L12" s="32"/>
      <c r="M12" s="32"/>
      <c r="N12" s="32"/>
      <c r="O12" s="391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67</v>
      </c>
      <c r="C13" s="46" t="s">
        <v>93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79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106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67</v>
      </c>
      <c r="C16" s="46" t="s">
        <v>107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69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72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73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111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113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91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67</v>
      </c>
      <c r="C21" s="46" t="s">
        <v>108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67</v>
      </c>
      <c r="C22" s="46" t="s">
        <v>109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51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74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76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88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75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90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67</v>
      </c>
      <c r="C31" s="46" t="s">
        <v>115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59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55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56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98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99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89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85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110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112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86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59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78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59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58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59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101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100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116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77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52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117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8.85546875" style="58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96</v>
      </c>
      <c r="F1" s="2"/>
      <c r="G1" s="2"/>
      <c r="H1" s="2"/>
      <c r="I1" s="2"/>
    </row>
    <row r="2" spans="1:26" ht="19.5" customHeight="1">
      <c r="E2" s="2" t="s">
        <v>97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6">
      <c r="A6" s="393"/>
      <c r="B6" s="393"/>
      <c r="C6" s="390"/>
      <c r="D6" s="4" t="s">
        <v>94</v>
      </c>
      <c r="E6" s="4" t="s">
        <v>80</v>
      </c>
      <c r="F6" s="390"/>
      <c r="G6" s="4" t="s">
        <v>94</v>
      </c>
      <c r="H6" s="390"/>
      <c r="I6" s="390"/>
      <c r="J6" s="390"/>
      <c r="K6" s="390"/>
      <c r="L6" s="390"/>
      <c r="M6" s="390"/>
      <c r="N6" s="390"/>
      <c r="O6" s="390"/>
    </row>
    <row r="7" spans="1:26">
      <c r="A7" s="393"/>
      <c r="B7" s="393"/>
      <c r="C7" s="390"/>
      <c r="D7" s="4" t="s">
        <v>1</v>
      </c>
      <c r="E7" s="4" t="s">
        <v>1</v>
      </c>
      <c r="F7" s="390"/>
      <c r="G7" s="4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6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6" ht="15" customHeight="1">
      <c r="A9" s="392"/>
      <c r="B9" s="392"/>
      <c r="C9" s="389" t="s">
        <v>13</v>
      </c>
      <c r="D9" s="81"/>
      <c r="E9" s="81"/>
      <c r="F9" s="389" t="s">
        <v>15</v>
      </c>
      <c r="G9" s="81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6">
      <c r="A10" s="393"/>
      <c r="B10" s="393"/>
      <c r="C10" s="390"/>
      <c r="D10" s="82" t="s">
        <v>95</v>
      </c>
      <c r="E10" s="82" t="s">
        <v>81</v>
      </c>
      <c r="F10" s="390"/>
      <c r="G10" s="82" t="s">
        <v>95</v>
      </c>
      <c r="H10" s="4" t="s">
        <v>17</v>
      </c>
      <c r="I10" s="39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0"/>
      <c r="R10" s="8"/>
    </row>
    <row r="11" spans="1:26">
      <c r="A11" s="393"/>
      <c r="B11" s="393"/>
      <c r="C11" s="390"/>
      <c r="D11" s="82" t="s">
        <v>14</v>
      </c>
      <c r="E11" s="4" t="s">
        <v>14</v>
      </c>
      <c r="F11" s="390"/>
      <c r="G11" s="82" t="s">
        <v>16</v>
      </c>
      <c r="H11" s="6"/>
      <c r="I11" s="390"/>
      <c r="J11" s="6"/>
      <c r="K11" s="6"/>
      <c r="L11" s="12" t="s">
        <v>2</v>
      </c>
      <c r="M11" s="4" t="s">
        <v>17</v>
      </c>
      <c r="N11" s="6"/>
      <c r="O11" s="390"/>
      <c r="R11" s="60"/>
      <c r="T11" s="60"/>
      <c r="U11" s="59"/>
    </row>
    <row r="12" spans="1:26" ht="15.6" customHeight="1" thickBot="1">
      <c r="A12" s="393"/>
      <c r="B12" s="394"/>
      <c r="C12" s="391"/>
      <c r="D12" s="83"/>
      <c r="E12" s="5" t="s">
        <v>2</v>
      </c>
      <c r="F12" s="391"/>
      <c r="G12" s="83" t="s">
        <v>17</v>
      </c>
      <c r="H12" s="32"/>
      <c r="I12" s="391"/>
      <c r="J12" s="32"/>
      <c r="K12" s="32"/>
      <c r="L12" s="32"/>
      <c r="M12" s="32"/>
      <c r="N12" s="32"/>
      <c r="O12" s="391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79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72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69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74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67</v>
      </c>
      <c r="C17" s="46" t="s">
        <v>88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51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75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89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76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67</v>
      </c>
      <c r="C22" s="85" t="s">
        <v>90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55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56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67</v>
      </c>
      <c r="C27" s="67" t="s">
        <v>98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99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77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67</v>
      </c>
      <c r="C31" s="46" t="s">
        <v>86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59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91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93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78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59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92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56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488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67</v>
      </c>
      <c r="C41" s="67" t="s">
        <v>101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100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58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59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65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114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topLeftCell="A27" zoomScale="60" zoomScaleNormal="60" workbookViewId="0">
      <selection activeCell="A46" sqref="A46:XFD46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2" style="345" bestFit="1" customWidth="1"/>
    <col min="26" max="26" width="14.85546875" style="345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535</v>
      </c>
      <c r="F1" s="235"/>
      <c r="G1" s="235"/>
      <c r="H1" s="235"/>
      <c r="I1" s="235"/>
    </row>
    <row r="2" spans="1:29" ht="19.5" customHeight="1">
      <c r="E2" s="235" t="s">
        <v>536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  <c r="Z5" s="33"/>
    </row>
    <row r="6" spans="1:29">
      <c r="A6" s="393"/>
      <c r="B6" s="393"/>
      <c r="C6" s="390"/>
      <c r="D6" s="237" t="s">
        <v>534</v>
      </c>
      <c r="E6" s="237" t="s">
        <v>531</v>
      </c>
      <c r="F6" s="390"/>
      <c r="G6" s="390" t="s">
        <v>534</v>
      </c>
      <c r="H6" s="390"/>
      <c r="I6" s="390"/>
      <c r="J6" s="390"/>
      <c r="K6" s="390"/>
      <c r="L6" s="390"/>
      <c r="M6" s="390"/>
      <c r="N6" s="390"/>
      <c r="O6" s="390"/>
    </row>
    <row r="7" spans="1:29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9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  <c r="Z8" s="33"/>
    </row>
    <row r="9" spans="1:29" ht="15" customHeight="1">
      <c r="A9" s="392"/>
      <c r="B9" s="392"/>
      <c r="C9" s="389" t="s">
        <v>13</v>
      </c>
      <c r="D9" s="372"/>
      <c r="E9" s="372"/>
      <c r="F9" s="389" t="s">
        <v>15</v>
      </c>
      <c r="G9" s="372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  <c r="V9" s="347"/>
      <c r="W9" s="346"/>
      <c r="X9" s="347"/>
      <c r="Z9" s="346"/>
    </row>
    <row r="10" spans="1:29">
      <c r="A10" s="393"/>
      <c r="B10" s="393"/>
      <c r="C10" s="390"/>
      <c r="D10" s="237" t="s">
        <v>556</v>
      </c>
      <c r="E10" s="237" t="s">
        <v>557</v>
      </c>
      <c r="F10" s="390"/>
      <c r="G10" s="237" t="s">
        <v>556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  <c r="V10" s="347"/>
      <c r="W10" s="346"/>
      <c r="X10" s="347"/>
      <c r="Z10" s="346"/>
    </row>
    <row r="11" spans="1:29">
      <c r="A11" s="393"/>
      <c r="B11" s="393"/>
      <c r="C11" s="390"/>
      <c r="D11" s="373" t="s">
        <v>14</v>
      </c>
      <c r="E11" s="237" t="s">
        <v>14</v>
      </c>
      <c r="F11" s="390"/>
      <c r="G11" s="373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347"/>
      <c r="T11" s="347"/>
      <c r="U11" s="346"/>
      <c r="V11" s="347"/>
      <c r="W11" s="346"/>
      <c r="X11" s="347"/>
      <c r="Z11" s="33"/>
    </row>
    <row r="12" spans="1:29" ht="15.6" customHeight="1" thickBot="1">
      <c r="A12" s="393"/>
      <c r="B12" s="394"/>
      <c r="C12" s="391"/>
      <c r="D12" s="374"/>
      <c r="E12" s="238" t="s">
        <v>2</v>
      </c>
      <c r="F12" s="391"/>
      <c r="G12" s="374" t="s">
        <v>17</v>
      </c>
      <c r="H12" s="263"/>
      <c r="I12" s="391"/>
      <c r="J12" s="263"/>
      <c r="K12" s="263"/>
      <c r="L12" s="263"/>
      <c r="M12" s="263"/>
      <c r="N12" s="263"/>
      <c r="O12" s="391"/>
      <c r="R12" s="347"/>
      <c r="T12" s="347"/>
      <c r="U12" s="346"/>
      <c r="V12" s="346"/>
      <c r="W12" s="346"/>
      <c r="X12" s="8"/>
      <c r="Y12" s="346"/>
      <c r="Z12" s="33"/>
    </row>
    <row r="13" spans="1:29" ht="25.35" customHeight="1">
      <c r="A13" s="349">
        <v>1</v>
      </c>
      <c r="B13" s="363">
        <v>1</v>
      </c>
      <c r="C13" s="354" t="s">
        <v>515</v>
      </c>
      <c r="D13" s="353">
        <v>52524.66</v>
      </c>
      <c r="E13" s="352">
        <v>91692.58</v>
      </c>
      <c r="F13" s="356">
        <f>(D13-E13)/E13</f>
        <v>-0.42716564415572117</v>
      </c>
      <c r="G13" s="353">
        <v>7180</v>
      </c>
      <c r="H13" s="352">
        <v>231</v>
      </c>
      <c r="I13" s="352">
        <f t="shared" ref="I13:I22" si="0">G13/H13</f>
        <v>31.082251082251084</v>
      </c>
      <c r="J13" s="352">
        <v>11</v>
      </c>
      <c r="K13" s="352">
        <v>3</v>
      </c>
      <c r="L13" s="353">
        <v>284079.13</v>
      </c>
      <c r="M13" s="353">
        <v>40005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4" t="s">
        <v>67</v>
      </c>
      <c r="C14" s="354" t="s">
        <v>530</v>
      </c>
      <c r="D14" s="353">
        <v>39555.96</v>
      </c>
      <c r="E14" s="352" t="s">
        <v>30</v>
      </c>
      <c r="F14" s="352" t="s">
        <v>30</v>
      </c>
      <c r="G14" s="353">
        <v>7930</v>
      </c>
      <c r="H14" s="352">
        <v>271</v>
      </c>
      <c r="I14" s="352">
        <f t="shared" si="0"/>
        <v>29.2619926199262</v>
      </c>
      <c r="J14" s="352">
        <v>19</v>
      </c>
      <c r="K14" s="352">
        <v>1</v>
      </c>
      <c r="L14" s="353">
        <v>39770</v>
      </c>
      <c r="M14" s="353">
        <v>7981</v>
      </c>
      <c r="N14" s="351">
        <v>44638</v>
      </c>
      <c r="O14" s="350" t="s">
        <v>52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  <c r="AA14" s="346"/>
    </row>
    <row r="15" spans="1:29" ht="25.35" customHeight="1">
      <c r="A15" s="349">
        <v>3</v>
      </c>
      <c r="B15" s="363">
        <v>2</v>
      </c>
      <c r="C15" s="354" t="s">
        <v>522</v>
      </c>
      <c r="D15" s="353">
        <v>37999.24</v>
      </c>
      <c r="E15" s="352">
        <v>72374.850000000006</v>
      </c>
      <c r="F15" s="356">
        <f>(D15-E15)/E15</f>
        <v>-0.4749662348177579</v>
      </c>
      <c r="G15" s="353">
        <v>7668</v>
      </c>
      <c r="H15" s="352">
        <v>256</v>
      </c>
      <c r="I15" s="352">
        <f t="shared" si="0"/>
        <v>29.953125</v>
      </c>
      <c r="J15" s="352">
        <v>20</v>
      </c>
      <c r="K15" s="352">
        <v>2</v>
      </c>
      <c r="L15" s="353">
        <v>111706</v>
      </c>
      <c r="M15" s="353">
        <v>22545</v>
      </c>
      <c r="N15" s="351">
        <v>44631</v>
      </c>
      <c r="O15" s="350" t="s">
        <v>32</v>
      </c>
      <c r="P15" s="347"/>
      <c r="Q15" s="359"/>
      <c r="R15" s="359"/>
      <c r="S15" s="359"/>
      <c r="T15" s="359"/>
      <c r="V15" s="346"/>
      <c r="W15" s="33"/>
      <c r="X15" s="8"/>
      <c r="Y15" s="346"/>
      <c r="Z15" s="347"/>
      <c r="AA15" s="346"/>
      <c r="AC15" s="346"/>
    </row>
    <row r="16" spans="1:29" ht="25.35" customHeight="1">
      <c r="A16" s="349">
        <v>4</v>
      </c>
      <c r="B16" s="363" t="s">
        <v>67</v>
      </c>
      <c r="C16" s="354" t="s">
        <v>537</v>
      </c>
      <c r="D16" s="353">
        <v>23232.45</v>
      </c>
      <c r="E16" s="352" t="s">
        <v>30</v>
      </c>
      <c r="F16" s="352" t="s">
        <v>30</v>
      </c>
      <c r="G16" s="353">
        <v>3679</v>
      </c>
      <c r="H16" s="352">
        <v>191</v>
      </c>
      <c r="I16" s="352">
        <f t="shared" si="0"/>
        <v>19.261780104712042</v>
      </c>
      <c r="J16" s="352">
        <v>15</v>
      </c>
      <c r="K16" s="352">
        <v>1</v>
      </c>
      <c r="L16" s="353">
        <v>23232.45</v>
      </c>
      <c r="M16" s="353">
        <v>3679</v>
      </c>
      <c r="N16" s="351">
        <v>44638</v>
      </c>
      <c r="O16" s="350" t="s">
        <v>27</v>
      </c>
      <c r="P16" s="347"/>
      <c r="Q16" s="359"/>
      <c r="R16" s="359"/>
      <c r="S16" s="335"/>
      <c r="T16" s="359"/>
      <c r="V16" s="360"/>
      <c r="W16" s="346"/>
      <c r="X16" s="360"/>
      <c r="Y16" s="8"/>
      <c r="Z16" s="361"/>
      <c r="AA16" s="361"/>
      <c r="AB16" s="346"/>
      <c r="AC16" s="346"/>
    </row>
    <row r="17" spans="1:29" ht="25.35" customHeight="1">
      <c r="A17" s="349">
        <v>5</v>
      </c>
      <c r="B17" s="363">
        <v>3</v>
      </c>
      <c r="C17" s="354" t="s">
        <v>496</v>
      </c>
      <c r="D17" s="353">
        <v>15561.17</v>
      </c>
      <c r="E17" s="352">
        <v>26238.5</v>
      </c>
      <c r="F17" s="356">
        <f>(D17-E17)/E17</f>
        <v>-0.40693370428949827</v>
      </c>
      <c r="G17" s="353">
        <v>2439</v>
      </c>
      <c r="H17" s="352">
        <v>125</v>
      </c>
      <c r="I17" s="352">
        <f t="shared" si="0"/>
        <v>19.512</v>
      </c>
      <c r="J17" s="352">
        <v>9</v>
      </c>
      <c r="K17" s="352">
        <v>5</v>
      </c>
      <c r="L17" s="353">
        <v>215872.84</v>
      </c>
      <c r="M17" s="353">
        <v>31090</v>
      </c>
      <c r="N17" s="351">
        <v>44610</v>
      </c>
      <c r="O17" s="350" t="s">
        <v>73</v>
      </c>
      <c r="P17" s="347"/>
      <c r="Q17" s="359"/>
      <c r="R17" s="359"/>
      <c r="S17" s="335"/>
      <c r="T17" s="359"/>
      <c r="V17" s="360"/>
      <c r="W17" s="33"/>
      <c r="X17" s="360"/>
      <c r="Y17" s="8"/>
      <c r="Z17" s="361"/>
      <c r="AA17" s="361"/>
      <c r="AB17" s="346"/>
      <c r="AC17" s="346"/>
    </row>
    <row r="18" spans="1:29" ht="25.35" customHeight="1">
      <c r="A18" s="349">
        <v>6</v>
      </c>
      <c r="B18" s="363" t="s">
        <v>67</v>
      </c>
      <c r="C18" s="354" t="s">
        <v>538</v>
      </c>
      <c r="D18" s="353">
        <v>15147.33</v>
      </c>
      <c r="E18" s="352" t="s">
        <v>30</v>
      </c>
      <c r="F18" s="352" t="s">
        <v>30</v>
      </c>
      <c r="G18" s="353">
        <v>2296</v>
      </c>
      <c r="H18" s="352">
        <v>238</v>
      </c>
      <c r="I18" s="352">
        <f t="shared" si="0"/>
        <v>9.6470588235294112</v>
      </c>
      <c r="J18" s="352">
        <v>17</v>
      </c>
      <c r="K18" s="352">
        <v>1</v>
      </c>
      <c r="L18" s="353">
        <v>15147</v>
      </c>
      <c r="M18" s="353">
        <v>2296</v>
      </c>
      <c r="N18" s="351">
        <v>44638</v>
      </c>
      <c r="O18" s="350" t="s">
        <v>52</v>
      </c>
      <c r="P18" s="347"/>
      <c r="Q18" s="359"/>
      <c r="R18" s="359"/>
      <c r="S18" s="335"/>
      <c r="T18" s="359"/>
      <c r="U18" s="359"/>
      <c r="V18" s="359"/>
      <c r="W18" s="33"/>
      <c r="X18" s="360"/>
      <c r="Y18" s="8"/>
      <c r="Z18" s="361"/>
      <c r="AA18" s="361"/>
      <c r="AB18" s="346"/>
      <c r="AC18" s="346"/>
    </row>
    <row r="19" spans="1:29" ht="25.35" customHeight="1">
      <c r="A19" s="349">
        <v>7</v>
      </c>
      <c r="B19" s="364">
        <v>4</v>
      </c>
      <c r="C19" s="354" t="s">
        <v>523</v>
      </c>
      <c r="D19" s="353">
        <v>5781.83</v>
      </c>
      <c r="E19" s="352">
        <v>16245.82</v>
      </c>
      <c r="F19" s="356">
        <f>(D19-E19)/E19</f>
        <v>-0.64410352940017801</v>
      </c>
      <c r="G19" s="353">
        <v>1039</v>
      </c>
      <c r="H19" s="352">
        <v>91</v>
      </c>
      <c r="I19" s="352">
        <f t="shared" si="0"/>
        <v>11.417582417582418</v>
      </c>
      <c r="J19" s="352">
        <v>13</v>
      </c>
      <c r="K19" s="352">
        <v>2</v>
      </c>
      <c r="L19" s="353">
        <v>28145.87</v>
      </c>
      <c r="M19" s="353">
        <v>4567</v>
      </c>
      <c r="N19" s="351">
        <v>44631</v>
      </c>
      <c r="O19" s="350" t="s">
        <v>27</v>
      </c>
      <c r="P19" s="347"/>
      <c r="Q19" s="359"/>
      <c r="R19" s="359"/>
      <c r="S19" s="359"/>
      <c r="T19" s="359"/>
      <c r="U19" s="360"/>
      <c r="V19" s="360"/>
      <c r="W19" s="360"/>
      <c r="X19" s="8"/>
      <c r="Y19" s="361"/>
      <c r="Z19" s="361"/>
      <c r="AA19" s="346"/>
      <c r="AB19" s="346"/>
    </row>
    <row r="20" spans="1:29" ht="25.35" customHeight="1">
      <c r="A20" s="349">
        <v>8</v>
      </c>
      <c r="B20" s="363">
        <v>6</v>
      </c>
      <c r="C20" s="354" t="s">
        <v>497</v>
      </c>
      <c r="D20" s="353">
        <v>5469.54</v>
      </c>
      <c r="E20" s="352">
        <v>10122.950000000001</v>
      </c>
      <c r="F20" s="356">
        <f>(D20-E20)/E20</f>
        <v>-0.45968912224203423</v>
      </c>
      <c r="G20" s="353">
        <v>879</v>
      </c>
      <c r="H20" s="352">
        <v>47</v>
      </c>
      <c r="I20" s="352">
        <f t="shared" si="0"/>
        <v>18.702127659574469</v>
      </c>
      <c r="J20" s="352">
        <v>12</v>
      </c>
      <c r="K20" s="352">
        <v>5</v>
      </c>
      <c r="L20" s="353">
        <v>134033.79999999999</v>
      </c>
      <c r="M20" s="353">
        <v>22309</v>
      </c>
      <c r="N20" s="351">
        <v>44610</v>
      </c>
      <c r="O20" s="350" t="s">
        <v>183</v>
      </c>
      <c r="P20" s="347"/>
      <c r="Q20" s="359"/>
      <c r="R20" s="359"/>
      <c r="S20" s="335"/>
      <c r="T20" s="359"/>
      <c r="V20" s="360"/>
      <c r="W20" s="360"/>
      <c r="X20" s="360"/>
      <c r="Y20" s="361"/>
      <c r="Z20" s="361"/>
      <c r="AA20" s="8"/>
      <c r="AB20" s="346"/>
      <c r="AC20" s="346"/>
    </row>
    <row r="21" spans="1:29" ht="25.35" customHeight="1">
      <c r="A21" s="349">
        <v>9</v>
      </c>
      <c r="B21" s="363">
        <v>5</v>
      </c>
      <c r="C21" s="354" t="s">
        <v>519</v>
      </c>
      <c r="D21" s="353">
        <v>4491.24</v>
      </c>
      <c r="E21" s="352">
        <v>12946.150000000001</v>
      </c>
      <c r="F21" s="356">
        <f>(D21-E21)/E21</f>
        <v>-0.65308296288858081</v>
      </c>
      <c r="G21" s="353">
        <v>871</v>
      </c>
      <c r="H21" s="352">
        <v>39</v>
      </c>
      <c r="I21" s="352">
        <f t="shared" si="0"/>
        <v>22.333333333333332</v>
      </c>
      <c r="J21" s="352">
        <v>9</v>
      </c>
      <c r="K21" s="352">
        <v>4</v>
      </c>
      <c r="L21" s="353">
        <v>41419.449999999997</v>
      </c>
      <c r="M21" s="353">
        <v>7589</v>
      </c>
      <c r="N21" s="351">
        <v>44617</v>
      </c>
      <c r="O21" s="350" t="s">
        <v>287</v>
      </c>
      <c r="P21" s="347"/>
      <c r="Q21" s="359"/>
      <c r="R21" s="359"/>
      <c r="S21" s="347"/>
      <c r="T21" s="347"/>
      <c r="U21" s="347"/>
      <c r="V21" s="360"/>
      <c r="W21" s="33"/>
      <c r="X21" s="360"/>
      <c r="Y21" s="8"/>
      <c r="Z21" s="361"/>
      <c r="AA21" s="361"/>
      <c r="AB21" s="346"/>
      <c r="AC21" s="346"/>
    </row>
    <row r="22" spans="1:29" ht="25.35" customHeight="1">
      <c r="A22" s="349">
        <v>10</v>
      </c>
      <c r="B22" s="363">
        <v>9</v>
      </c>
      <c r="C22" s="354" t="s">
        <v>508</v>
      </c>
      <c r="D22" s="353">
        <v>2968</v>
      </c>
      <c r="E22" s="352">
        <v>5992.97</v>
      </c>
      <c r="F22" s="356">
        <f>(D22-E22)/E22</f>
        <v>-0.50475306901252637</v>
      </c>
      <c r="G22" s="353">
        <v>446</v>
      </c>
      <c r="H22" s="352">
        <v>25</v>
      </c>
      <c r="I22" s="352">
        <f t="shared" si="0"/>
        <v>17.84</v>
      </c>
      <c r="J22" s="352">
        <v>7</v>
      </c>
      <c r="K22" s="352">
        <v>4</v>
      </c>
      <c r="L22" s="353">
        <v>29832.22</v>
      </c>
      <c r="M22" s="353">
        <v>4712</v>
      </c>
      <c r="N22" s="351">
        <v>44617</v>
      </c>
      <c r="O22" s="350" t="s">
        <v>34</v>
      </c>
      <c r="P22" s="78"/>
      <c r="Q22" s="359"/>
      <c r="R22" s="359"/>
      <c r="S22" s="347"/>
      <c r="T22" s="347"/>
      <c r="U22" s="347"/>
      <c r="W22" s="347"/>
      <c r="X22" s="361"/>
      <c r="Y22" s="360"/>
      <c r="Z22" s="8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202731.41999999998</v>
      </c>
      <c r="E23" s="348">
        <v>257662.24000000002</v>
      </c>
      <c r="F23" s="358">
        <f>(D23-E23)/E23</f>
        <v>-0.21318925116850662</v>
      </c>
      <c r="G23" s="348">
        <f t="shared" ref="G23" si="1">SUM(G13:G22)</f>
        <v>34427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63">
        <v>12</v>
      </c>
      <c r="C25" s="354" t="s">
        <v>368</v>
      </c>
      <c r="D25" s="353">
        <v>2228.31</v>
      </c>
      <c r="E25" s="353">
        <v>3745.87</v>
      </c>
      <c r="F25" s="356">
        <f t="shared" ref="F25:F35" si="2">(D25-E25)/E25</f>
        <v>-0.40512884857189385</v>
      </c>
      <c r="G25" s="353">
        <v>433</v>
      </c>
      <c r="H25" s="352">
        <v>30</v>
      </c>
      <c r="I25" s="352">
        <f>G25/H25</f>
        <v>14.433333333333334</v>
      </c>
      <c r="J25" s="352">
        <v>4</v>
      </c>
      <c r="K25" s="352">
        <v>17</v>
      </c>
      <c r="L25" s="353">
        <v>218689</v>
      </c>
      <c r="M25" s="353">
        <v>43419</v>
      </c>
      <c r="N25" s="351">
        <v>44526</v>
      </c>
      <c r="O25" s="350" t="s">
        <v>32</v>
      </c>
      <c r="P25" s="347"/>
      <c r="Q25" s="359"/>
      <c r="R25" s="359"/>
      <c r="S25" s="335"/>
      <c r="T25" s="359"/>
      <c r="V25" s="360"/>
      <c r="W25" s="346"/>
      <c r="X25" s="360"/>
      <c r="Y25" s="8"/>
      <c r="Z25" s="361"/>
      <c r="AA25" s="361"/>
      <c r="AB25" s="346"/>
      <c r="AC25" s="346"/>
    </row>
    <row r="26" spans="1:29" ht="25.35" customHeight="1">
      <c r="A26" s="349">
        <v>12</v>
      </c>
      <c r="B26" s="363">
        <v>13</v>
      </c>
      <c r="C26" s="354" t="s">
        <v>466</v>
      </c>
      <c r="D26" s="353">
        <v>1894.45</v>
      </c>
      <c r="E26" s="352">
        <v>3575.58</v>
      </c>
      <c r="F26" s="356">
        <f t="shared" si="2"/>
        <v>-0.47016987453783721</v>
      </c>
      <c r="G26" s="353">
        <v>263</v>
      </c>
      <c r="H26" s="352">
        <v>17</v>
      </c>
      <c r="I26" s="352">
        <f>G26/H26</f>
        <v>15.470588235294118</v>
      </c>
      <c r="J26" s="352">
        <v>3</v>
      </c>
      <c r="K26" s="352">
        <v>7</v>
      </c>
      <c r="L26" s="353">
        <v>153479.07999999999</v>
      </c>
      <c r="M26" s="353">
        <v>21433</v>
      </c>
      <c r="N26" s="351">
        <v>44596</v>
      </c>
      <c r="O26" s="350" t="s">
        <v>27</v>
      </c>
      <c r="P26" s="347"/>
      <c r="Q26" s="359"/>
      <c r="R26" s="359"/>
      <c r="S26" s="335"/>
      <c r="T26" s="359"/>
      <c r="V26" s="360"/>
      <c r="W26" s="360"/>
      <c r="X26" s="360"/>
      <c r="Y26" s="8"/>
      <c r="Z26" s="361"/>
      <c r="AA26" s="361"/>
      <c r="AB26" s="346"/>
      <c r="AC26" s="346"/>
    </row>
    <row r="27" spans="1:29" ht="25.35" customHeight="1">
      <c r="A27" s="349">
        <v>13</v>
      </c>
      <c r="B27" s="363">
        <v>11</v>
      </c>
      <c r="C27" s="354" t="s">
        <v>489</v>
      </c>
      <c r="D27" s="353">
        <v>1719.46</v>
      </c>
      <c r="E27" s="352">
        <v>3764</v>
      </c>
      <c r="F27" s="356">
        <f t="shared" si="2"/>
        <v>-0.54318278427205102</v>
      </c>
      <c r="G27" s="353">
        <v>299</v>
      </c>
      <c r="H27" s="352">
        <v>13</v>
      </c>
      <c r="I27" s="352">
        <f>G27/H27</f>
        <v>23</v>
      </c>
      <c r="J27" s="352">
        <v>3</v>
      </c>
      <c r="K27" s="352">
        <v>6</v>
      </c>
      <c r="L27" s="353">
        <v>93831</v>
      </c>
      <c r="M27" s="353">
        <v>14685</v>
      </c>
      <c r="N27" s="351">
        <v>44603</v>
      </c>
      <c r="O27" s="350" t="s">
        <v>32</v>
      </c>
      <c r="P27" s="347"/>
      <c r="Q27" s="359"/>
      <c r="R27" s="359"/>
      <c r="S27" s="359"/>
      <c r="T27" s="359"/>
      <c r="V27" s="347"/>
      <c r="W27" s="346"/>
      <c r="X27" s="347"/>
      <c r="Y27" s="346"/>
      <c r="Z27" s="8"/>
      <c r="AC27" s="346"/>
    </row>
    <row r="28" spans="1:29" ht="25.35" customHeight="1">
      <c r="A28" s="349">
        <v>14</v>
      </c>
      <c r="B28" s="363">
        <v>8</v>
      </c>
      <c r="C28" s="354" t="s">
        <v>520</v>
      </c>
      <c r="D28" s="353">
        <v>1622.98</v>
      </c>
      <c r="E28" s="352">
        <v>7498.45</v>
      </c>
      <c r="F28" s="356">
        <f t="shared" si="2"/>
        <v>-0.78355793530662998</v>
      </c>
      <c r="G28" s="353">
        <v>340</v>
      </c>
      <c r="H28" s="352">
        <v>44</v>
      </c>
      <c r="I28" s="352">
        <f>G28/H28</f>
        <v>7.7272727272727275</v>
      </c>
      <c r="J28" s="352">
        <v>9</v>
      </c>
      <c r="K28" s="352">
        <v>3</v>
      </c>
      <c r="L28" s="353">
        <v>23404.65</v>
      </c>
      <c r="M28" s="353">
        <v>4751</v>
      </c>
      <c r="N28" s="351">
        <v>44624</v>
      </c>
      <c r="O28" s="350" t="s">
        <v>56</v>
      </c>
      <c r="P28" s="347"/>
      <c r="Q28" s="359"/>
      <c r="R28" s="359"/>
      <c r="S28" s="359"/>
      <c r="T28" s="359"/>
      <c r="U28" s="360"/>
      <c r="V28" s="360"/>
      <c r="W28" s="360"/>
      <c r="X28" s="361"/>
      <c r="Y28" s="361"/>
      <c r="Z28" s="8"/>
      <c r="AA28" s="346"/>
      <c r="AB28" s="346"/>
    </row>
    <row r="29" spans="1:29" ht="25.35" customHeight="1">
      <c r="A29" s="349">
        <v>15</v>
      </c>
      <c r="B29" s="363">
        <v>7</v>
      </c>
      <c r="C29" s="354" t="s">
        <v>516</v>
      </c>
      <c r="D29" s="353">
        <v>1520</v>
      </c>
      <c r="E29" s="352">
        <v>8939</v>
      </c>
      <c r="F29" s="356">
        <f t="shared" si="2"/>
        <v>-0.82995860834545254</v>
      </c>
      <c r="G29" s="353">
        <v>297</v>
      </c>
      <c r="H29" s="352" t="s">
        <v>30</v>
      </c>
      <c r="I29" s="352" t="s">
        <v>30</v>
      </c>
      <c r="J29" s="352">
        <v>7</v>
      </c>
      <c r="K29" s="352">
        <v>4</v>
      </c>
      <c r="L29" s="353">
        <v>49229</v>
      </c>
      <c r="M29" s="353">
        <v>9917</v>
      </c>
      <c r="N29" s="351">
        <v>44617</v>
      </c>
      <c r="O29" s="350" t="s">
        <v>31</v>
      </c>
      <c r="P29" s="347"/>
      <c r="Q29" s="359"/>
      <c r="R29" s="359"/>
      <c r="S29" s="359"/>
      <c r="T29" s="359"/>
      <c r="U29" s="359"/>
      <c r="V29" s="347"/>
      <c r="W29" s="360"/>
      <c r="X29" s="360"/>
      <c r="Y29" s="361"/>
      <c r="Z29" s="361"/>
      <c r="AA29" s="8"/>
      <c r="AB29" s="346"/>
      <c r="AC29" s="346"/>
    </row>
    <row r="30" spans="1:29" ht="25.35" customHeight="1">
      <c r="A30" s="349">
        <v>16</v>
      </c>
      <c r="B30" s="363">
        <v>10</v>
      </c>
      <c r="C30" s="354" t="s">
        <v>502</v>
      </c>
      <c r="D30" s="353">
        <v>956.07</v>
      </c>
      <c r="E30" s="352">
        <v>5610.97</v>
      </c>
      <c r="F30" s="356">
        <f t="shared" si="2"/>
        <v>-0.82960700199787207</v>
      </c>
      <c r="G30" s="353">
        <v>204</v>
      </c>
      <c r="H30" s="352">
        <v>31</v>
      </c>
      <c r="I30" s="352">
        <f>G30/H30</f>
        <v>6.580645161290323</v>
      </c>
      <c r="J30" s="352">
        <v>5</v>
      </c>
      <c r="K30" s="352">
        <v>5</v>
      </c>
      <c r="L30" s="353">
        <v>60795.14</v>
      </c>
      <c r="M30" s="353">
        <v>12542</v>
      </c>
      <c r="N30" s="351">
        <v>44610</v>
      </c>
      <c r="O30" s="350" t="s">
        <v>43</v>
      </c>
      <c r="P30" s="347"/>
      <c r="Q30" s="359"/>
      <c r="R30" s="359"/>
      <c r="S30" s="359"/>
      <c r="T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63">
        <v>15</v>
      </c>
      <c r="C31" s="354" t="s">
        <v>429</v>
      </c>
      <c r="D31" s="353">
        <v>864.47</v>
      </c>
      <c r="E31" s="352">
        <v>2220.09</v>
      </c>
      <c r="F31" s="356">
        <f t="shared" si="2"/>
        <v>-0.61061488498214034</v>
      </c>
      <c r="G31" s="353">
        <v>124</v>
      </c>
      <c r="H31" s="352">
        <v>9</v>
      </c>
      <c r="I31" s="352">
        <f>G31/H31</f>
        <v>13.777777777777779</v>
      </c>
      <c r="J31" s="352">
        <v>2</v>
      </c>
      <c r="K31" s="352">
        <v>12</v>
      </c>
      <c r="L31" s="353">
        <v>621183.4</v>
      </c>
      <c r="M31" s="353">
        <v>87518</v>
      </c>
      <c r="N31" s="351">
        <v>44561</v>
      </c>
      <c r="O31" s="350" t="s">
        <v>430</v>
      </c>
      <c r="P31" s="347"/>
      <c r="Q31" s="359"/>
      <c r="R31" s="359"/>
      <c r="S31" s="335"/>
      <c r="T31" s="359"/>
      <c r="V31" s="360"/>
      <c r="W31" s="360"/>
      <c r="X31" s="360"/>
      <c r="Y31" s="361"/>
      <c r="Z31" s="8"/>
      <c r="AA31" s="361"/>
      <c r="AB31" s="346"/>
      <c r="AC31" s="346"/>
    </row>
    <row r="32" spans="1:29" ht="25.35" customHeight="1">
      <c r="A32" s="349">
        <v>18</v>
      </c>
      <c r="B32" s="363">
        <v>21</v>
      </c>
      <c r="C32" s="354" t="s">
        <v>510</v>
      </c>
      <c r="D32" s="353">
        <v>802.31</v>
      </c>
      <c r="E32" s="352">
        <v>585.6</v>
      </c>
      <c r="F32" s="356">
        <f t="shared" si="2"/>
        <v>0.37006489071038234</v>
      </c>
      <c r="G32" s="353">
        <v>173</v>
      </c>
      <c r="H32" s="352">
        <v>8</v>
      </c>
      <c r="I32" s="352">
        <f>G32/H32</f>
        <v>21.625</v>
      </c>
      <c r="J32" s="352">
        <v>4</v>
      </c>
      <c r="K32" s="352">
        <v>4</v>
      </c>
      <c r="L32" s="353">
        <v>9278</v>
      </c>
      <c r="M32" s="353">
        <v>1662</v>
      </c>
      <c r="N32" s="351">
        <v>44617</v>
      </c>
      <c r="O32" s="350" t="s">
        <v>52</v>
      </c>
      <c r="P32" s="347"/>
      <c r="Q32" s="359"/>
      <c r="R32" s="359"/>
      <c r="S32" s="359"/>
      <c r="T32" s="359"/>
      <c r="U32" s="360"/>
      <c r="V32" s="360"/>
      <c r="W32" s="346"/>
      <c r="X32" s="8"/>
      <c r="Y32" s="361"/>
      <c r="Z32" s="361"/>
      <c r="AA32" s="360"/>
      <c r="AB32" s="346"/>
    </row>
    <row r="33" spans="1:29" ht="25.35" customHeight="1">
      <c r="A33" s="349">
        <v>19</v>
      </c>
      <c r="B33" s="363">
        <v>22</v>
      </c>
      <c r="C33" s="354" t="s">
        <v>509</v>
      </c>
      <c r="D33" s="353">
        <v>509.18</v>
      </c>
      <c r="E33" s="352">
        <v>562.19000000000005</v>
      </c>
      <c r="F33" s="356">
        <f t="shared" si="2"/>
        <v>-9.4291965349792853E-2</v>
      </c>
      <c r="G33" s="353">
        <v>92</v>
      </c>
      <c r="H33" s="352">
        <v>7</v>
      </c>
      <c r="I33" s="352">
        <f>G33/H33</f>
        <v>13.142857142857142</v>
      </c>
      <c r="J33" s="352">
        <v>1</v>
      </c>
      <c r="K33" s="352">
        <v>5</v>
      </c>
      <c r="L33" s="353">
        <v>15486</v>
      </c>
      <c r="M33" s="353">
        <v>2357</v>
      </c>
      <c r="N33" s="351">
        <v>44610</v>
      </c>
      <c r="O33" s="350" t="s">
        <v>113</v>
      </c>
      <c r="P33" s="347"/>
      <c r="Q33" s="359"/>
      <c r="R33" s="359"/>
      <c r="S33" s="335"/>
      <c r="T33" s="359"/>
      <c r="V33" s="360"/>
      <c r="W33" s="360"/>
      <c r="X33" s="361"/>
      <c r="Y33" s="360"/>
      <c r="Z33" s="8"/>
      <c r="AA33" s="361"/>
      <c r="AB33" s="346"/>
      <c r="AC33" s="346"/>
    </row>
    <row r="34" spans="1:29" ht="25.35" customHeight="1">
      <c r="A34" s="349">
        <v>20</v>
      </c>
      <c r="B34" s="363">
        <v>14</v>
      </c>
      <c r="C34" s="354" t="s">
        <v>528</v>
      </c>
      <c r="D34" s="353">
        <v>487.42</v>
      </c>
      <c r="E34" s="352">
        <v>2587.6799999999994</v>
      </c>
      <c r="F34" s="356">
        <f t="shared" si="2"/>
        <v>-0.81163822420082843</v>
      </c>
      <c r="G34" s="353">
        <v>114</v>
      </c>
      <c r="H34" s="352">
        <v>9</v>
      </c>
      <c r="I34" s="352">
        <f>G34/H34</f>
        <v>12.666666666666666</v>
      </c>
      <c r="J34" s="352">
        <v>6</v>
      </c>
      <c r="K34" s="352">
        <v>2</v>
      </c>
      <c r="L34" s="353">
        <v>3075.0999999999995</v>
      </c>
      <c r="M34" s="353">
        <v>548</v>
      </c>
      <c r="N34" s="351">
        <v>44631</v>
      </c>
      <c r="O34" s="350" t="s">
        <v>529</v>
      </c>
      <c r="P34" s="347"/>
      <c r="Q34" s="359"/>
      <c r="R34" s="359"/>
      <c r="S34" s="335"/>
      <c r="T34" s="359"/>
      <c r="V34" s="360"/>
      <c r="W34" s="360"/>
      <c r="X34" s="361"/>
      <c r="Y34" s="360"/>
      <c r="Z34" s="8"/>
      <c r="AA34" s="361"/>
      <c r="AB34" s="346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215336.07</v>
      </c>
      <c r="E35" s="348">
        <v>278923.66000000009</v>
      </c>
      <c r="F35" s="358">
        <f t="shared" si="2"/>
        <v>-0.22797488746562433</v>
      </c>
      <c r="G35" s="348">
        <f t="shared" ref="G35" si="3">SUM(G23:G34)</f>
        <v>36766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3">
        <v>17</v>
      </c>
      <c r="C37" s="354" t="s">
        <v>427</v>
      </c>
      <c r="D37" s="353">
        <v>485.41</v>
      </c>
      <c r="E37" s="352">
        <v>1184.54</v>
      </c>
      <c r="F37" s="356">
        <f>(D37-E37)/E37</f>
        <v>-0.59021223428503888</v>
      </c>
      <c r="G37" s="353">
        <v>90</v>
      </c>
      <c r="H37" s="352">
        <v>8</v>
      </c>
      <c r="I37" s="352">
        <f>G37/H37</f>
        <v>11.25</v>
      </c>
      <c r="J37" s="352">
        <v>2</v>
      </c>
      <c r="K37" s="352">
        <v>11</v>
      </c>
      <c r="L37" s="353">
        <v>181758</v>
      </c>
      <c r="M37" s="353">
        <v>35581</v>
      </c>
      <c r="N37" s="351">
        <v>44568</v>
      </c>
      <c r="O37" s="350" t="s">
        <v>113</v>
      </c>
      <c r="P37" s="347"/>
      <c r="Q37" s="359"/>
      <c r="R37" s="359"/>
      <c r="S37" s="335"/>
      <c r="T37" s="359"/>
      <c r="V37" s="360"/>
      <c r="W37" s="360"/>
      <c r="X37" s="361"/>
      <c r="Y37" s="360"/>
      <c r="Z37" s="8"/>
      <c r="AA37" s="361"/>
      <c r="AB37" s="346"/>
      <c r="AC37" s="346"/>
    </row>
    <row r="38" spans="1:29" ht="25.35" customHeight="1">
      <c r="A38" s="349">
        <v>22</v>
      </c>
      <c r="B38" s="364">
        <v>20</v>
      </c>
      <c r="C38" s="354" t="s">
        <v>490</v>
      </c>
      <c r="D38" s="353">
        <v>422.5</v>
      </c>
      <c r="E38" s="352">
        <v>710.65</v>
      </c>
      <c r="F38" s="356">
        <f>(D38-E38)/E38</f>
        <v>-0.40547386195736296</v>
      </c>
      <c r="G38" s="353">
        <v>66</v>
      </c>
      <c r="H38" s="352">
        <v>7</v>
      </c>
      <c r="I38" s="352">
        <f>G38/H38</f>
        <v>9.4285714285714288</v>
      </c>
      <c r="J38" s="352">
        <v>1</v>
      </c>
      <c r="K38" s="352">
        <v>6</v>
      </c>
      <c r="L38" s="353">
        <v>111650</v>
      </c>
      <c r="M38" s="353">
        <v>15669</v>
      </c>
      <c r="N38" s="351">
        <v>44603</v>
      </c>
      <c r="O38" s="350" t="s">
        <v>52</v>
      </c>
      <c r="P38" s="347"/>
      <c r="Q38" s="359"/>
      <c r="R38" s="359"/>
      <c r="S38" s="359"/>
      <c r="T38" s="359"/>
      <c r="U38" s="360"/>
      <c r="V38" s="360"/>
      <c r="W38" s="360"/>
      <c r="X38" s="361"/>
      <c r="Y38" s="361"/>
      <c r="Z38" s="346"/>
      <c r="AA38" s="8"/>
      <c r="AB38" s="346"/>
    </row>
    <row r="39" spans="1:29" ht="25.35" customHeight="1">
      <c r="A39" s="349">
        <v>23</v>
      </c>
      <c r="B39" s="363">
        <v>26</v>
      </c>
      <c r="C39" s="354" t="s">
        <v>491</v>
      </c>
      <c r="D39" s="353">
        <v>241</v>
      </c>
      <c r="E39" s="352">
        <v>217</v>
      </c>
      <c r="F39" s="356">
        <f>(D39-E39)/E39</f>
        <v>0.11059907834101383</v>
      </c>
      <c r="G39" s="353">
        <v>38</v>
      </c>
      <c r="H39" s="352" t="s">
        <v>30</v>
      </c>
      <c r="I39" s="352" t="s">
        <v>30</v>
      </c>
      <c r="J39" s="352">
        <v>3</v>
      </c>
      <c r="K39" s="352">
        <v>6</v>
      </c>
      <c r="L39" s="353">
        <v>15679</v>
      </c>
      <c r="M39" s="353">
        <v>2556</v>
      </c>
      <c r="N39" s="351">
        <v>44603</v>
      </c>
      <c r="O39" s="350" t="s">
        <v>31</v>
      </c>
      <c r="P39" s="347"/>
      <c r="Q39" s="359"/>
      <c r="R39" s="359"/>
      <c r="S39" s="359"/>
      <c r="T39" s="359"/>
      <c r="V39" s="330"/>
      <c r="W39" s="330"/>
      <c r="X39" s="375"/>
      <c r="Y39" s="360"/>
      <c r="Z39" s="8"/>
      <c r="AA39" s="361"/>
      <c r="AB39" s="346"/>
      <c r="AC39" s="346"/>
    </row>
    <row r="40" spans="1:29" ht="25.35" customHeight="1">
      <c r="A40" s="349">
        <v>24</v>
      </c>
      <c r="B40" s="363">
        <v>18</v>
      </c>
      <c r="C40" s="354" t="s">
        <v>447</v>
      </c>
      <c r="D40" s="353">
        <v>207</v>
      </c>
      <c r="E40" s="352">
        <v>890</v>
      </c>
      <c r="F40" s="356">
        <f>(D40-E40)/E40</f>
        <v>-0.76741573033707866</v>
      </c>
      <c r="G40" s="353">
        <v>48</v>
      </c>
      <c r="H40" s="352" t="s">
        <v>30</v>
      </c>
      <c r="I40" s="352" t="s">
        <v>30</v>
      </c>
      <c r="J40" s="352">
        <v>1</v>
      </c>
      <c r="K40" s="352">
        <v>10</v>
      </c>
      <c r="L40" s="353">
        <v>51539</v>
      </c>
      <c r="M40" s="353">
        <v>9116</v>
      </c>
      <c r="N40" s="351">
        <v>44575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60"/>
      <c r="X40" s="361"/>
      <c r="Y40" s="8"/>
      <c r="Z40" s="361"/>
      <c r="AA40" s="346"/>
      <c r="AB40" s="346"/>
    </row>
    <row r="41" spans="1:29" ht="25.35" customHeight="1">
      <c r="A41" s="349">
        <v>25</v>
      </c>
      <c r="B41" s="363" t="s">
        <v>67</v>
      </c>
      <c r="C41" s="354" t="s">
        <v>539</v>
      </c>
      <c r="D41" s="353">
        <v>176</v>
      </c>
      <c r="E41" s="352" t="s">
        <v>30</v>
      </c>
      <c r="F41" s="352" t="s">
        <v>30</v>
      </c>
      <c r="G41" s="353">
        <v>33</v>
      </c>
      <c r="H41" s="352">
        <v>8</v>
      </c>
      <c r="I41" s="352">
        <f>G41/H41</f>
        <v>4.125</v>
      </c>
      <c r="J41" s="352">
        <v>2</v>
      </c>
      <c r="K41" s="352">
        <v>1</v>
      </c>
      <c r="L41" s="353">
        <v>176</v>
      </c>
      <c r="M41" s="353">
        <v>33</v>
      </c>
      <c r="N41" s="351">
        <v>44638</v>
      </c>
      <c r="O41" s="350" t="s">
        <v>361</v>
      </c>
      <c r="P41" s="347"/>
      <c r="Q41" s="359"/>
      <c r="R41" s="359"/>
      <c r="S41" s="359"/>
      <c r="T41" s="359"/>
      <c r="W41" s="360"/>
      <c r="X41" s="361"/>
      <c r="Y41" s="360"/>
      <c r="Z41" s="8"/>
      <c r="AA41" s="361"/>
      <c r="AB41" s="346"/>
      <c r="AC41" s="346"/>
    </row>
    <row r="42" spans="1:29" ht="25.35" customHeight="1">
      <c r="A42" s="349">
        <v>26</v>
      </c>
      <c r="B42" s="364">
        <v>19</v>
      </c>
      <c r="C42" s="354" t="s">
        <v>467</v>
      </c>
      <c r="D42" s="353">
        <v>152</v>
      </c>
      <c r="E42" s="352">
        <v>750</v>
      </c>
      <c r="F42" s="356">
        <f>(D42-E42)/E42</f>
        <v>-0.79733333333333334</v>
      </c>
      <c r="G42" s="353">
        <v>59</v>
      </c>
      <c r="H42" s="352" t="s">
        <v>30</v>
      </c>
      <c r="I42" s="352" t="s">
        <v>30</v>
      </c>
      <c r="J42" s="352">
        <v>2</v>
      </c>
      <c r="K42" s="352">
        <v>7</v>
      </c>
      <c r="L42" s="353">
        <v>46746</v>
      </c>
      <c r="M42" s="353">
        <v>9516</v>
      </c>
      <c r="N42" s="351">
        <v>44596</v>
      </c>
      <c r="O42" s="350" t="s">
        <v>31</v>
      </c>
      <c r="P42" s="347"/>
      <c r="Q42" s="359"/>
      <c r="R42" s="359"/>
      <c r="S42" s="359"/>
      <c r="T42" s="359"/>
      <c r="U42" s="360"/>
      <c r="V42" s="360"/>
      <c r="W42" s="360"/>
      <c r="X42" s="8"/>
      <c r="Y42" s="361"/>
      <c r="Z42" s="346"/>
      <c r="AA42" s="361"/>
      <c r="AB42" s="346"/>
    </row>
    <row r="43" spans="1:29" ht="25.35" customHeight="1">
      <c r="A43" s="349">
        <v>27</v>
      </c>
      <c r="B43" s="355" t="s">
        <v>30</v>
      </c>
      <c r="C43" s="354" t="s">
        <v>540</v>
      </c>
      <c r="D43" s="353">
        <v>150</v>
      </c>
      <c r="E43" s="352" t="s">
        <v>30</v>
      </c>
      <c r="F43" s="352" t="s">
        <v>30</v>
      </c>
      <c r="G43" s="353">
        <v>23</v>
      </c>
      <c r="H43" s="352" t="s">
        <v>30</v>
      </c>
      <c r="I43" s="352" t="s">
        <v>30</v>
      </c>
      <c r="J43" s="352">
        <v>1</v>
      </c>
      <c r="K43" s="352">
        <v>3</v>
      </c>
      <c r="L43" s="353">
        <v>1004</v>
      </c>
      <c r="M43" s="353">
        <v>152</v>
      </c>
      <c r="N43" s="351">
        <v>44624</v>
      </c>
      <c r="O43" s="350" t="s">
        <v>99</v>
      </c>
      <c r="P43" s="347"/>
      <c r="Q43" s="359"/>
      <c r="R43" s="359"/>
      <c r="S43" s="359"/>
      <c r="T43" s="359"/>
      <c r="V43" s="360"/>
      <c r="W43" s="360"/>
      <c r="X43" s="361"/>
      <c r="Y43" s="360"/>
      <c r="Z43" s="8"/>
      <c r="AA43" s="361"/>
      <c r="AB43" s="346"/>
      <c r="AC43" s="346"/>
    </row>
    <row r="44" spans="1:29" ht="25.35" customHeight="1">
      <c r="A44" s="349">
        <v>28</v>
      </c>
      <c r="B44" s="363">
        <v>16</v>
      </c>
      <c r="C44" s="354" t="s">
        <v>479</v>
      </c>
      <c r="D44" s="353">
        <v>141.80000000000001</v>
      </c>
      <c r="E44" s="352">
        <v>1833.01</v>
      </c>
      <c r="F44" s="356">
        <f>(D44-E44)/E44</f>
        <v>-0.92264090212273808</v>
      </c>
      <c r="G44" s="353">
        <v>30</v>
      </c>
      <c r="H44" s="352">
        <v>5</v>
      </c>
      <c r="I44" s="352">
        <f>G44/H44</f>
        <v>6</v>
      </c>
      <c r="J44" s="352">
        <v>2</v>
      </c>
      <c r="K44" s="352">
        <v>6</v>
      </c>
      <c r="L44" s="353">
        <v>97917.86</v>
      </c>
      <c r="M44" s="353">
        <v>20081</v>
      </c>
      <c r="N44" s="351">
        <v>44603</v>
      </c>
      <c r="O44" s="350" t="s">
        <v>27</v>
      </c>
      <c r="P44" s="347"/>
      <c r="Q44" s="359"/>
      <c r="R44" s="359"/>
      <c r="S44" s="359"/>
      <c r="T44" s="359"/>
      <c r="U44" s="347"/>
      <c r="V44" s="347"/>
      <c r="W44" s="347"/>
      <c r="X44" s="8"/>
      <c r="Y44" s="347"/>
      <c r="Z44" s="346"/>
      <c r="AC44" s="346"/>
    </row>
    <row r="45" spans="1:29" ht="25.35" customHeight="1">
      <c r="A45" s="349">
        <v>29</v>
      </c>
      <c r="B45" s="355" t="s">
        <v>30</v>
      </c>
      <c r="C45" s="354" t="s">
        <v>454</v>
      </c>
      <c r="D45" s="353">
        <v>87</v>
      </c>
      <c r="E45" s="352" t="s">
        <v>30</v>
      </c>
      <c r="F45" s="352" t="s">
        <v>30</v>
      </c>
      <c r="G45" s="353">
        <v>14</v>
      </c>
      <c r="H45" s="352">
        <v>1</v>
      </c>
      <c r="I45" s="352">
        <f>G45/H45</f>
        <v>14</v>
      </c>
      <c r="J45" s="352">
        <v>1</v>
      </c>
      <c r="K45" s="352" t="s">
        <v>30</v>
      </c>
      <c r="L45" s="353">
        <v>67236</v>
      </c>
      <c r="M45" s="353">
        <v>10331</v>
      </c>
      <c r="N45" s="351">
        <v>44582</v>
      </c>
      <c r="O45" s="350" t="s">
        <v>32</v>
      </c>
      <c r="P45" s="347"/>
      <c r="Q45" s="359"/>
      <c r="R45" s="359"/>
      <c r="S45" s="359"/>
      <c r="T45" s="359"/>
      <c r="V45" s="360"/>
      <c r="W45" s="360"/>
      <c r="X45" s="360"/>
      <c r="Y45" s="361"/>
      <c r="Z45" s="361"/>
      <c r="AA45" s="8"/>
      <c r="AB45" s="346"/>
      <c r="AC45" s="346"/>
    </row>
    <row r="46" spans="1:29" ht="25.35" customHeight="1">
      <c r="A46" s="349">
        <v>30</v>
      </c>
      <c r="B46" s="365">
        <v>32</v>
      </c>
      <c r="C46" s="354" t="s">
        <v>481</v>
      </c>
      <c r="D46" s="353">
        <v>42</v>
      </c>
      <c r="E46" s="352">
        <v>49</v>
      </c>
      <c r="F46" s="356">
        <f>(D46-E46)/E46</f>
        <v>-0.14285714285714285</v>
      </c>
      <c r="G46" s="353">
        <v>6</v>
      </c>
      <c r="H46" s="352">
        <v>1</v>
      </c>
      <c r="I46" s="352">
        <f>G46/H46</f>
        <v>6</v>
      </c>
      <c r="J46" s="352">
        <v>1</v>
      </c>
      <c r="K46" s="352" t="s">
        <v>30</v>
      </c>
      <c r="L46" s="353">
        <v>50251</v>
      </c>
      <c r="M46" s="353">
        <v>8603</v>
      </c>
      <c r="N46" s="351">
        <v>44512</v>
      </c>
      <c r="O46" s="350" t="s">
        <v>33</v>
      </c>
      <c r="P46" s="347"/>
      <c r="Q46" s="359"/>
      <c r="R46" s="359"/>
      <c r="S46" s="359"/>
      <c r="T46" s="359"/>
      <c r="W46" s="360"/>
      <c r="X46" s="361"/>
      <c r="Y46" s="8"/>
      <c r="Z46" s="360"/>
      <c r="AA46" s="361"/>
      <c r="AB46" s="346"/>
      <c r="AC46" s="346"/>
    </row>
    <row r="47" spans="1:29" ht="25.15" customHeight="1">
      <c r="A47" s="248"/>
      <c r="B47" s="248"/>
      <c r="C47" s="266" t="s">
        <v>116</v>
      </c>
      <c r="D47" s="348">
        <f>SUM(D35:D46)</f>
        <v>217440.78</v>
      </c>
      <c r="E47" s="348">
        <v>282014.26000000007</v>
      </c>
      <c r="F47" s="358">
        <f>(D47-E47)/E47</f>
        <v>-0.22897239309813644</v>
      </c>
      <c r="G47" s="348">
        <f t="shared" ref="G47" si="4">SUM(G35:G46)</f>
        <v>37173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9" ht="25.35" customHeight="1">
      <c r="A49" s="349">
        <v>31</v>
      </c>
      <c r="B49" s="365">
        <v>33</v>
      </c>
      <c r="C49" s="354" t="s">
        <v>463</v>
      </c>
      <c r="D49" s="353">
        <v>35</v>
      </c>
      <c r="E49" s="352">
        <v>28</v>
      </c>
      <c r="F49" s="356">
        <f>(D49-E49)/E49</f>
        <v>0.25</v>
      </c>
      <c r="G49" s="353">
        <v>5</v>
      </c>
      <c r="H49" s="352">
        <v>1</v>
      </c>
      <c r="I49" s="352">
        <f>G49/H49</f>
        <v>5</v>
      </c>
      <c r="J49" s="352">
        <v>1</v>
      </c>
      <c r="K49" s="352" t="s">
        <v>30</v>
      </c>
      <c r="L49" s="353">
        <v>35913</v>
      </c>
      <c r="M49" s="353">
        <v>6916</v>
      </c>
      <c r="N49" s="351">
        <v>44589</v>
      </c>
      <c r="O49" s="350" t="s">
        <v>33</v>
      </c>
      <c r="P49" s="347"/>
      <c r="Q49" s="359"/>
      <c r="R49" s="359"/>
      <c r="S49" s="359"/>
      <c r="T49" s="359"/>
      <c r="U49" s="335"/>
      <c r="V49" s="360"/>
      <c r="W49" s="360"/>
      <c r="X49" s="346"/>
      <c r="Y49" s="361"/>
      <c r="Z49" s="361"/>
      <c r="AA49" s="8"/>
      <c r="AB49" s="346"/>
      <c r="AC49" s="346"/>
    </row>
    <row r="50" spans="1:29" ht="25.35" customHeight="1">
      <c r="A50" s="349">
        <v>32</v>
      </c>
      <c r="B50" s="363">
        <v>23</v>
      </c>
      <c r="C50" s="354" t="s">
        <v>517</v>
      </c>
      <c r="D50" s="353">
        <v>23</v>
      </c>
      <c r="E50" s="352">
        <v>545</v>
      </c>
      <c r="F50" s="356">
        <f>(D50-E50)/E50</f>
        <v>-0.95779816513761473</v>
      </c>
      <c r="G50" s="353">
        <v>5</v>
      </c>
      <c r="H50" s="352">
        <v>2</v>
      </c>
      <c r="I50" s="352">
        <f>G50/H50</f>
        <v>2.5</v>
      </c>
      <c r="J50" s="352">
        <v>1</v>
      </c>
      <c r="K50" s="352">
        <v>4</v>
      </c>
      <c r="L50" s="353">
        <v>9523</v>
      </c>
      <c r="M50" s="353">
        <v>1455</v>
      </c>
      <c r="N50" s="351">
        <v>44617</v>
      </c>
      <c r="O50" s="350" t="s">
        <v>33</v>
      </c>
      <c r="P50" s="347"/>
      <c r="Q50" s="359"/>
      <c r="R50" s="359"/>
      <c r="S50" s="359"/>
      <c r="T50" s="359"/>
      <c r="U50" s="359"/>
      <c r="V50" s="359"/>
      <c r="W50" s="360"/>
      <c r="X50" s="346"/>
      <c r="Y50" s="361"/>
      <c r="Z50" s="361"/>
      <c r="AA50" s="8"/>
      <c r="AB50" s="346"/>
    </row>
    <row r="51" spans="1:29" ht="25.35" customHeight="1">
      <c r="A51" s="349">
        <v>33</v>
      </c>
      <c r="B51" s="365">
        <v>34</v>
      </c>
      <c r="C51" s="354" t="s">
        <v>389</v>
      </c>
      <c r="D51" s="353">
        <v>20.9</v>
      </c>
      <c r="E51" s="352">
        <v>26</v>
      </c>
      <c r="F51" s="356">
        <f>(D51-E51)/E51</f>
        <v>-0.19615384615384621</v>
      </c>
      <c r="G51" s="353">
        <v>5</v>
      </c>
      <c r="H51" s="352">
        <v>1</v>
      </c>
      <c r="I51" s="352">
        <f>G51/H51</f>
        <v>5</v>
      </c>
      <c r="J51" s="352">
        <v>1</v>
      </c>
      <c r="K51" s="352" t="s">
        <v>30</v>
      </c>
      <c r="L51" s="353">
        <v>11091.76</v>
      </c>
      <c r="M51" s="353">
        <v>1986</v>
      </c>
      <c r="N51" s="351">
        <v>44533</v>
      </c>
      <c r="O51" s="350" t="s">
        <v>43</v>
      </c>
      <c r="P51" s="347"/>
      <c r="Q51" s="359"/>
      <c r="R51" s="359"/>
      <c r="S51" s="359"/>
      <c r="T51" s="359"/>
      <c r="U51" s="360"/>
      <c r="V51" s="360"/>
      <c r="W51" s="360"/>
      <c r="X51" s="346"/>
      <c r="Y51" s="361"/>
      <c r="Z51" s="361"/>
      <c r="AA51" s="8"/>
      <c r="AB51" s="346"/>
    </row>
    <row r="52" spans="1:29" ht="25.35" customHeight="1">
      <c r="A52" s="248"/>
      <c r="B52" s="248"/>
      <c r="C52" s="266" t="s">
        <v>165</v>
      </c>
      <c r="D52" s="348">
        <f>SUM(D47:D51)</f>
        <v>217519.68</v>
      </c>
      <c r="E52" s="348">
        <v>282171.26000000007</v>
      </c>
      <c r="F52" s="358">
        <f>(D52-E52)/E52</f>
        <v>-0.22912177519425636</v>
      </c>
      <c r="G52" s="348">
        <f t="shared" ref="G52" si="5">SUM(G47:G51)</f>
        <v>37188</v>
      </c>
      <c r="H52" s="348"/>
      <c r="I52" s="251"/>
      <c r="J52" s="250"/>
      <c r="K52" s="252"/>
      <c r="L52" s="253"/>
      <c r="M52" s="257"/>
      <c r="N52" s="254"/>
      <c r="O52" s="281"/>
      <c r="R52" s="347"/>
    </row>
    <row r="53" spans="1:29" ht="23.1" customHeight="1">
      <c r="W53" s="33"/>
    </row>
    <row r="54" spans="1:29" ht="17.25" customHeight="1"/>
    <row r="65" spans="16:18">
      <c r="R65" s="347"/>
    </row>
    <row r="70" spans="16:18">
      <c r="P70" s="347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82</v>
      </c>
      <c r="F1" s="2"/>
      <c r="G1" s="2"/>
      <c r="H1" s="2"/>
      <c r="I1" s="2"/>
    </row>
    <row r="2" spans="1:26" ht="19.5" customHeight="1">
      <c r="E2" s="2" t="s">
        <v>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6">
      <c r="A6" s="393"/>
      <c r="B6" s="393"/>
      <c r="C6" s="390"/>
      <c r="D6" s="4" t="s">
        <v>80</v>
      </c>
      <c r="E6" s="4" t="s">
        <v>62</v>
      </c>
      <c r="F6" s="390"/>
      <c r="G6" s="4" t="s">
        <v>80</v>
      </c>
      <c r="H6" s="390"/>
      <c r="I6" s="390"/>
      <c r="J6" s="390"/>
      <c r="K6" s="390"/>
      <c r="L6" s="390"/>
      <c r="M6" s="390"/>
      <c r="N6" s="390"/>
      <c r="O6" s="390"/>
    </row>
    <row r="7" spans="1:26">
      <c r="A7" s="393"/>
      <c r="B7" s="393"/>
      <c r="C7" s="390"/>
      <c r="D7" s="4" t="s">
        <v>1</v>
      </c>
      <c r="E7" s="4" t="s">
        <v>1</v>
      </c>
      <c r="F7" s="390"/>
      <c r="G7" s="4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6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6" ht="15" customHeight="1">
      <c r="A9" s="392"/>
      <c r="B9" s="392"/>
      <c r="C9" s="389" t="s">
        <v>13</v>
      </c>
      <c r="D9" s="73"/>
      <c r="E9" s="73"/>
      <c r="F9" s="389" t="s">
        <v>15</v>
      </c>
      <c r="G9" s="73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6" ht="19.5">
      <c r="A10" s="393"/>
      <c r="B10" s="393"/>
      <c r="C10" s="390"/>
      <c r="D10" s="74" t="s">
        <v>81</v>
      </c>
      <c r="E10" s="74" t="s">
        <v>63</v>
      </c>
      <c r="F10" s="390"/>
      <c r="G10" s="74" t="s">
        <v>81</v>
      </c>
      <c r="H10" s="4" t="s">
        <v>17</v>
      </c>
      <c r="I10" s="39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0"/>
      <c r="R10" s="8"/>
    </row>
    <row r="11" spans="1:26">
      <c r="A11" s="393"/>
      <c r="B11" s="393"/>
      <c r="C11" s="390"/>
      <c r="D11" s="74" t="s">
        <v>14</v>
      </c>
      <c r="E11" s="4" t="s">
        <v>14</v>
      </c>
      <c r="F11" s="390"/>
      <c r="G11" s="74" t="s">
        <v>16</v>
      </c>
      <c r="H11" s="6"/>
      <c r="I11" s="390"/>
      <c r="J11" s="6"/>
      <c r="K11" s="6"/>
      <c r="L11" s="12" t="s">
        <v>2</v>
      </c>
      <c r="M11" s="4" t="s">
        <v>17</v>
      </c>
      <c r="N11" s="6"/>
      <c r="O11" s="390"/>
      <c r="R11" s="60"/>
      <c r="T11" s="60"/>
      <c r="U11" s="59"/>
    </row>
    <row r="12" spans="1:26" ht="15.6" customHeight="1" thickBot="1">
      <c r="A12" s="393"/>
      <c r="B12" s="394"/>
      <c r="C12" s="391"/>
      <c r="D12" s="75"/>
      <c r="E12" s="5" t="s">
        <v>2</v>
      </c>
      <c r="F12" s="391"/>
      <c r="G12" s="75" t="s">
        <v>17</v>
      </c>
      <c r="H12" s="32"/>
      <c r="I12" s="391"/>
      <c r="J12" s="32"/>
      <c r="K12" s="32"/>
      <c r="L12" s="32"/>
      <c r="M12" s="32"/>
      <c r="N12" s="32"/>
      <c r="O12" s="391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67</v>
      </c>
      <c r="C13" s="67" t="s">
        <v>72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67</v>
      </c>
      <c r="C14" s="46" t="s">
        <v>69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67</v>
      </c>
      <c r="C15" s="46" t="s">
        <v>74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67</v>
      </c>
      <c r="C16" s="87" t="s">
        <v>75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51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55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56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67</v>
      </c>
      <c r="C19" s="86" t="s">
        <v>76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67</v>
      </c>
      <c r="C21" s="88" t="s">
        <v>77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52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79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50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52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67</v>
      </c>
      <c r="C29" s="46" t="s">
        <v>78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59</v>
      </c>
      <c r="P29" s="78" t="s">
        <v>70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86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59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58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59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68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65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84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59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488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87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12" style="58" bestFit="1" customWidth="1"/>
    <col min="26" max="16384" width="8.85546875" style="58"/>
  </cols>
  <sheetData>
    <row r="1" spans="1:26" ht="19.5" customHeight="1">
      <c r="E1" s="2" t="s">
        <v>60</v>
      </c>
      <c r="F1" s="2"/>
      <c r="G1" s="2"/>
      <c r="H1" s="2"/>
      <c r="I1" s="2"/>
    </row>
    <row r="2" spans="1:26" ht="19.5" customHeight="1">
      <c r="E2" s="2" t="s">
        <v>61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6">
      <c r="A6" s="393"/>
      <c r="B6" s="393"/>
      <c r="C6" s="390"/>
      <c r="D6" s="4" t="s">
        <v>62</v>
      </c>
      <c r="E6" s="4" t="s">
        <v>53</v>
      </c>
      <c r="F6" s="390"/>
      <c r="G6" s="4" t="s">
        <v>62</v>
      </c>
      <c r="H6" s="390"/>
      <c r="I6" s="390"/>
      <c r="J6" s="390"/>
      <c r="K6" s="390"/>
      <c r="L6" s="390"/>
      <c r="M6" s="390"/>
      <c r="N6" s="390"/>
      <c r="O6" s="390"/>
    </row>
    <row r="7" spans="1:26">
      <c r="A7" s="393"/>
      <c r="B7" s="393"/>
      <c r="C7" s="390"/>
      <c r="D7" s="4" t="s">
        <v>1</v>
      </c>
      <c r="E7" s="4" t="s">
        <v>1</v>
      </c>
      <c r="F7" s="390"/>
      <c r="G7" s="4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6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6" ht="15" customHeight="1">
      <c r="A9" s="392"/>
      <c r="B9" s="392"/>
      <c r="C9" s="389" t="s">
        <v>13</v>
      </c>
      <c r="D9" s="70"/>
      <c r="E9" s="70"/>
      <c r="F9" s="389" t="s">
        <v>15</v>
      </c>
      <c r="G9" s="70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6" ht="19.5">
      <c r="A10" s="393"/>
      <c r="B10" s="393"/>
      <c r="C10" s="390"/>
      <c r="D10" s="71" t="s">
        <v>63</v>
      </c>
      <c r="E10" s="71" t="s">
        <v>54</v>
      </c>
      <c r="F10" s="390"/>
      <c r="G10" s="71" t="s">
        <v>63</v>
      </c>
      <c r="H10" s="4" t="s">
        <v>17</v>
      </c>
      <c r="I10" s="39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0"/>
      <c r="R10" s="8"/>
    </row>
    <row r="11" spans="1:26">
      <c r="A11" s="393"/>
      <c r="B11" s="393"/>
      <c r="C11" s="390"/>
      <c r="D11" s="71" t="s">
        <v>14</v>
      </c>
      <c r="E11" s="4" t="s">
        <v>14</v>
      </c>
      <c r="F11" s="390"/>
      <c r="G11" s="71" t="s">
        <v>16</v>
      </c>
      <c r="H11" s="6"/>
      <c r="I11" s="390"/>
      <c r="J11" s="6"/>
      <c r="K11" s="6"/>
      <c r="L11" s="12" t="s">
        <v>2</v>
      </c>
      <c r="M11" s="4" t="s">
        <v>17</v>
      </c>
      <c r="N11" s="6"/>
      <c r="O11" s="390"/>
      <c r="R11" s="60"/>
      <c r="T11" s="60"/>
      <c r="U11" s="59"/>
    </row>
    <row r="12" spans="1:26" ht="15.6" customHeight="1" thickBot="1">
      <c r="A12" s="393"/>
      <c r="B12" s="394"/>
      <c r="C12" s="391"/>
      <c r="D12" s="72"/>
      <c r="E12" s="5" t="s">
        <v>2</v>
      </c>
      <c r="F12" s="391"/>
      <c r="G12" s="72" t="s">
        <v>17</v>
      </c>
      <c r="H12" s="32"/>
      <c r="I12" s="391"/>
      <c r="J12" s="32"/>
      <c r="K12" s="32"/>
      <c r="L12" s="32"/>
      <c r="M12" s="32"/>
      <c r="N12" s="32"/>
      <c r="O12" s="391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67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67</v>
      </c>
      <c r="C14" s="46" t="s">
        <v>51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67</v>
      </c>
      <c r="C15" s="67" t="s">
        <v>55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56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67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67</v>
      </c>
      <c r="C17" s="67" t="s">
        <v>50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52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67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67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69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67</v>
      </c>
      <c r="C25" s="46" t="s">
        <v>58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59</v>
      </c>
      <c r="P25" s="78" t="s">
        <v>70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488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66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65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68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59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64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71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89" t="s">
        <v>0</v>
      </c>
      <c r="D5" s="3"/>
      <c r="E5" s="3"/>
      <c r="F5" s="389" t="s">
        <v>3</v>
      </c>
      <c r="G5" s="3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</row>
    <row r="6" spans="1:26">
      <c r="A6" s="393"/>
      <c r="B6" s="393"/>
      <c r="C6" s="390"/>
      <c r="D6" s="4" t="s">
        <v>53</v>
      </c>
      <c r="E6" s="4" t="s">
        <v>37</v>
      </c>
      <c r="F6" s="390"/>
      <c r="G6" s="4" t="s">
        <v>53</v>
      </c>
      <c r="H6" s="390"/>
      <c r="I6" s="390"/>
      <c r="J6" s="390"/>
      <c r="K6" s="390"/>
      <c r="L6" s="390"/>
      <c r="M6" s="390"/>
      <c r="N6" s="390"/>
      <c r="O6" s="390"/>
    </row>
    <row r="7" spans="1:26">
      <c r="A7" s="393"/>
      <c r="B7" s="393"/>
      <c r="C7" s="390"/>
      <c r="D7" s="4" t="s">
        <v>1</v>
      </c>
      <c r="E7" s="4" t="s">
        <v>1</v>
      </c>
      <c r="F7" s="390"/>
      <c r="G7" s="4" t="s">
        <v>4</v>
      </c>
      <c r="H7" s="390"/>
      <c r="I7" s="390"/>
      <c r="J7" s="390"/>
      <c r="K7" s="390"/>
      <c r="L7" s="390"/>
      <c r="M7" s="390"/>
      <c r="N7" s="390"/>
      <c r="O7" s="390"/>
    </row>
    <row r="8" spans="1:26" ht="18" customHeight="1" thickBot="1">
      <c r="A8" s="394"/>
      <c r="B8" s="394"/>
      <c r="C8" s="391"/>
      <c r="D8" s="5" t="s">
        <v>2</v>
      </c>
      <c r="E8" s="5" t="s">
        <v>2</v>
      </c>
      <c r="F8" s="391"/>
      <c r="G8" s="6"/>
      <c r="H8" s="391"/>
      <c r="I8" s="391"/>
      <c r="J8" s="391"/>
      <c r="K8" s="391"/>
      <c r="L8" s="391"/>
      <c r="M8" s="391"/>
      <c r="N8" s="391"/>
      <c r="O8" s="391"/>
      <c r="R8" s="8"/>
    </row>
    <row r="9" spans="1:26" ht="15" customHeight="1">
      <c r="A9" s="392"/>
      <c r="B9" s="392"/>
      <c r="C9" s="389" t="s">
        <v>13</v>
      </c>
      <c r="D9" s="29"/>
      <c r="E9" s="29"/>
      <c r="F9" s="389" t="s">
        <v>15</v>
      </c>
      <c r="G9" s="29"/>
      <c r="H9" s="9" t="s">
        <v>18</v>
      </c>
      <c r="I9" s="38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9" t="s">
        <v>26</v>
      </c>
      <c r="R9" s="8"/>
    </row>
    <row r="10" spans="1:26" ht="19.5">
      <c r="A10" s="393"/>
      <c r="B10" s="393"/>
      <c r="C10" s="390"/>
      <c r="D10" s="44" t="s">
        <v>54</v>
      </c>
      <c r="E10" s="47" t="s">
        <v>38</v>
      </c>
      <c r="F10" s="390"/>
      <c r="G10" s="48" t="s">
        <v>54</v>
      </c>
      <c r="H10" s="4" t="s">
        <v>17</v>
      </c>
      <c r="I10" s="39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0"/>
      <c r="R10" s="8"/>
    </row>
    <row r="11" spans="1:26">
      <c r="A11" s="393"/>
      <c r="B11" s="393"/>
      <c r="C11" s="390"/>
      <c r="D11" s="30" t="s">
        <v>14</v>
      </c>
      <c r="E11" s="4" t="s">
        <v>14</v>
      </c>
      <c r="F11" s="390"/>
      <c r="G11" s="30" t="s">
        <v>16</v>
      </c>
      <c r="H11" s="6"/>
      <c r="I11" s="390"/>
      <c r="J11" s="6"/>
      <c r="K11" s="6"/>
      <c r="L11" s="12" t="s">
        <v>2</v>
      </c>
      <c r="M11" s="4" t="s">
        <v>17</v>
      </c>
      <c r="N11" s="6"/>
      <c r="O11" s="390"/>
      <c r="R11" s="11"/>
      <c r="T11" s="11"/>
      <c r="U11" s="7"/>
    </row>
    <row r="12" spans="1:26" ht="15.6" customHeight="1" thickBot="1">
      <c r="A12" s="393"/>
      <c r="B12" s="394"/>
      <c r="C12" s="391"/>
      <c r="D12" s="31"/>
      <c r="E12" s="5" t="s">
        <v>2</v>
      </c>
      <c r="F12" s="391"/>
      <c r="G12" s="31" t="s">
        <v>17</v>
      </c>
      <c r="H12" s="32"/>
      <c r="I12" s="391"/>
      <c r="J12" s="32"/>
      <c r="K12" s="32"/>
      <c r="L12" s="32"/>
      <c r="M12" s="32"/>
      <c r="N12" s="32"/>
      <c r="O12" s="391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51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55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56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50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52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58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59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488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57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topLeftCell="A4" zoomScale="60" zoomScaleNormal="60" workbookViewId="0">
      <selection activeCell="G52" sqref="G52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4.85546875" style="345" customWidth="1"/>
    <col min="26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532</v>
      </c>
      <c r="F1" s="235"/>
      <c r="G1" s="235"/>
      <c r="H1" s="235"/>
      <c r="I1" s="235"/>
    </row>
    <row r="2" spans="1:29" ht="19.5" customHeight="1">
      <c r="E2" s="235" t="s">
        <v>533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  <c r="Y5" s="33"/>
    </row>
    <row r="6" spans="1:29">
      <c r="A6" s="393"/>
      <c r="B6" s="393"/>
      <c r="C6" s="390"/>
      <c r="D6" s="237" t="s">
        <v>531</v>
      </c>
      <c r="E6" s="237" t="s">
        <v>524</v>
      </c>
      <c r="F6" s="390"/>
      <c r="G6" s="390" t="s">
        <v>531</v>
      </c>
      <c r="H6" s="390"/>
      <c r="I6" s="390"/>
      <c r="J6" s="390"/>
      <c r="K6" s="390"/>
      <c r="L6" s="390"/>
      <c r="M6" s="390"/>
      <c r="N6" s="390"/>
      <c r="O6" s="390"/>
    </row>
    <row r="7" spans="1:29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9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  <c r="Y8" s="33"/>
    </row>
    <row r="9" spans="1:29" ht="15" customHeight="1">
      <c r="A9" s="392"/>
      <c r="B9" s="392"/>
      <c r="C9" s="389" t="s">
        <v>13</v>
      </c>
      <c r="D9" s="369"/>
      <c r="E9" s="369"/>
      <c r="F9" s="389" t="s">
        <v>15</v>
      </c>
      <c r="G9" s="369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</row>
    <row r="10" spans="1:29">
      <c r="A10" s="393"/>
      <c r="B10" s="393"/>
      <c r="C10" s="390"/>
      <c r="D10" s="237" t="s">
        <v>557</v>
      </c>
      <c r="E10" s="370" t="s">
        <v>525</v>
      </c>
      <c r="F10" s="390"/>
      <c r="G10" s="237" t="s">
        <v>557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</row>
    <row r="11" spans="1:29">
      <c r="A11" s="393"/>
      <c r="B11" s="393"/>
      <c r="C11" s="390"/>
      <c r="D11" s="370" t="s">
        <v>14</v>
      </c>
      <c r="E11" s="237" t="s">
        <v>14</v>
      </c>
      <c r="F11" s="390"/>
      <c r="G11" s="370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347"/>
      <c r="T11" s="347"/>
      <c r="U11" s="346"/>
      <c r="Y11" s="33"/>
    </row>
    <row r="12" spans="1:29" ht="15.6" customHeight="1" thickBot="1">
      <c r="A12" s="393"/>
      <c r="B12" s="394"/>
      <c r="C12" s="391"/>
      <c r="D12" s="371"/>
      <c r="E12" s="238" t="s">
        <v>2</v>
      </c>
      <c r="F12" s="391"/>
      <c r="G12" s="371" t="s">
        <v>17</v>
      </c>
      <c r="H12" s="263"/>
      <c r="I12" s="391"/>
      <c r="J12" s="263"/>
      <c r="K12" s="263"/>
      <c r="L12" s="263"/>
      <c r="M12" s="263"/>
      <c r="N12" s="263"/>
      <c r="O12" s="391"/>
      <c r="R12" s="347"/>
      <c r="T12" s="347"/>
      <c r="U12" s="346"/>
      <c r="V12" s="346"/>
      <c r="W12" s="346"/>
      <c r="X12" s="8"/>
      <c r="Y12" s="33"/>
      <c r="Z12" s="346"/>
    </row>
    <row r="13" spans="1:29" ht="25.35" customHeight="1">
      <c r="A13" s="349">
        <v>1</v>
      </c>
      <c r="B13" s="349">
        <v>1</v>
      </c>
      <c r="C13" s="354" t="s">
        <v>515</v>
      </c>
      <c r="D13" s="353">
        <v>91692.58</v>
      </c>
      <c r="E13" s="352">
        <v>128525.15</v>
      </c>
      <c r="F13" s="356">
        <f>(D13-E13)/E13</f>
        <v>-0.28657869685427323</v>
      </c>
      <c r="G13" s="353">
        <v>12798</v>
      </c>
      <c r="H13" s="352">
        <v>293</v>
      </c>
      <c r="I13" s="352">
        <f t="shared" ref="I13:I18" si="0">G13/H13</f>
        <v>43.679180887372013</v>
      </c>
      <c r="J13" s="352">
        <v>17</v>
      </c>
      <c r="K13" s="352">
        <v>2</v>
      </c>
      <c r="L13" s="353">
        <v>231554.47</v>
      </c>
      <c r="M13" s="353">
        <v>32825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2" t="s">
        <v>67</v>
      </c>
      <c r="C14" s="354" t="s">
        <v>522</v>
      </c>
      <c r="D14" s="353">
        <v>72374.850000000006</v>
      </c>
      <c r="E14" s="352" t="s">
        <v>30</v>
      </c>
      <c r="F14" s="352" t="s">
        <v>30</v>
      </c>
      <c r="G14" s="353">
        <v>14598</v>
      </c>
      <c r="H14" s="352">
        <v>340</v>
      </c>
      <c r="I14" s="352">
        <f t="shared" si="0"/>
        <v>42.935294117647061</v>
      </c>
      <c r="J14" s="352">
        <v>21</v>
      </c>
      <c r="K14" s="352">
        <v>1</v>
      </c>
      <c r="L14" s="353">
        <v>73707</v>
      </c>
      <c r="M14" s="353">
        <v>14877</v>
      </c>
      <c r="N14" s="351">
        <v>44631</v>
      </c>
      <c r="O14" s="350" t="s">
        <v>32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>
        <v>2</v>
      </c>
      <c r="C15" s="354" t="s">
        <v>496</v>
      </c>
      <c r="D15" s="353">
        <v>26238.5</v>
      </c>
      <c r="E15" s="352">
        <v>31200.51</v>
      </c>
      <c r="F15" s="356">
        <f>(D15-E15)/E15</f>
        <v>-0.15903618242137704</v>
      </c>
      <c r="G15" s="353">
        <v>4094</v>
      </c>
      <c r="H15" s="352">
        <v>169</v>
      </c>
      <c r="I15" s="352">
        <f t="shared" si="0"/>
        <v>24.224852071005916</v>
      </c>
      <c r="J15" s="352">
        <v>9</v>
      </c>
      <c r="K15" s="352">
        <v>4</v>
      </c>
      <c r="L15" s="353">
        <v>200311.67</v>
      </c>
      <c r="M15" s="353">
        <v>28651</v>
      </c>
      <c r="N15" s="351">
        <v>44610</v>
      </c>
      <c r="O15" s="350" t="s">
        <v>73</v>
      </c>
      <c r="P15" s="347"/>
      <c r="Q15" s="359"/>
      <c r="R15" s="359"/>
      <c r="S15" s="359"/>
      <c r="T15" s="359"/>
      <c r="V15" s="346"/>
      <c r="W15" s="33"/>
      <c r="X15" s="8"/>
      <c r="Y15" s="347"/>
      <c r="Z15" s="346"/>
      <c r="AA15" s="346"/>
      <c r="AC15" s="346"/>
    </row>
    <row r="16" spans="1:29" ht="25.35" customHeight="1">
      <c r="A16" s="349">
        <v>4</v>
      </c>
      <c r="B16" s="349" t="s">
        <v>67</v>
      </c>
      <c r="C16" s="354" t="s">
        <v>523</v>
      </c>
      <c r="D16" s="353">
        <v>16245.82</v>
      </c>
      <c r="E16" s="352" t="s">
        <v>30</v>
      </c>
      <c r="F16" s="352" t="s">
        <v>30</v>
      </c>
      <c r="G16" s="353">
        <v>2689</v>
      </c>
      <c r="H16" s="352">
        <v>218</v>
      </c>
      <c r="I16" s="352">
        <f t="shared" si="0"/>
        <v>12.334862385321101</v>
      </c>
      <c r="J16" s="352">
        <v>18</v>
      </c>
      <c r="K16" s="352">
        <v>1</v>
      </c>
      <c r="L16" s="353">
        <v>22364.04</v>
      </c>
      <c r="M16" s="353">
        <v>3528</v>
      </c>
      <c r="N16" s="351">
        <v>44631</v>
      </c>
      <c r="O16" s="350" t="s">
        <v>27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ht="25.35" customHeight="1">
      <c r="A17" s="349">
        <v>5</v>
      </c>
      <c r="B17" s="349">
        <v>3</v>
      </c>
      <c r="C17" s="354" t="s">
        <v>519</v>
      </c>
      <c r="D17" s="353">
        <v>12946.150000000001</v>
      </c>
      <c r="E17" s="352">
        <v>18421.71</v>
      </c>
      <c r="F17" s="356">
        <f t="shared" ref="F17:F23" si="1">(D17-E17)/E17</f>
        <v>-0.29723407870387702</v>
      </c>
      <c r="G17" s="353">
        <v>2190</v>
      </c>
      <c r="H17" s="352">
        <v>66</v>
      </c>
      <c r="I17" s="352">
        <f t="shared" si="0"/>
        <v>33.18181818181818</v>
      </c>
      <c r="J17" s="352">
        <v>22</v>
      </c>
      <c r="K17" s="352">
        <v>3</v>
      </c>
      <c r="L17" s="353">
        <v>36128.11</v>
      </c>
      <c r="M17" s="353">
        <v>6669</v>
      </c>
      <c r="N17" s="351">
        <v>44617</v>
      </c>
      <c r="O17" s="350" t="s">
        <v>287</v>
      </c>
      <c r="P17" s="347"/>
      <c r="Q17" s="359"/>
      <c r="R17" s="359"/>
      <c r="S17" s="335"/>
      <c r="T17" s="359"/>
      <c r="V17" s="360"/>
      <c r="W17" s="33"/>
      <c r="X17" s="360"/>
      <c r="Y17" s="361"/>
      <c r="Z17" s="8"/>
      <c r="AA17" s="361"/>
      <c r="AB17" s="346"/>
      <c r="AC17" s="346"/>
    </row>
    <row r="18" spans="1:29" ht="25.35" customHeight="1">
      <c r="A18" s="349">
        <v>6</v>
      </c>
      <c r="B18" s="349">
        <v>5</v>
      </c>
      <c r="C18" s="354" t="s">
        <v>497</v>
      </c>
      <c r="D18" s="353">
        <v>10122.950000000001</v>
      </c>
      <c r="E18" s="352">
        <v>16752.7</v>
      </c>
      <c r="F18" s="356">
        <f>(D18-E18)/E18</f>
        <v>-0.39574217887265933</v>
      </c>
      <c r="G18" s="353">
        <v>1667</v>
      </c>
      <c r="H18" s="352">
        <v>47</v>
      </c>
      <c r="I18" s="352">
        <f t="shared" si="0"/>
        <v>35.468085106382979</v>
      </c>
      <c r="J18" s="352">
        <v>12</v>
      </c>
      <c r="K18" s="352">
        <v>4</v>
      </c>
      <c r="L18" s="353">
        <v>127010.76</v>
      </c>
      <c r="M18" s="353">
        <v>21133</v>
      </c>
      <c r="N18" s="351">
        <v>44610</v>
      </c>
      <c r="O18" s="350" t="s">
        <v>183</v>
      </c>
      <c r="P18" s="78"/>
      <c r="Q18" s="359"/>
      <c r="R18" s="359"/>
      <c r="S18" s="335"/>
      <c r="T18" s="359"/>
      <c r="W18" s="347"/>
      <c r="X18" s="361"/>
      <c r="Y18" s="8"/>
      <c r="Z18" s="360"/>
      <c r="AA18" s="361"/>
      <c r="AB18" s="346"/>
      <c r="AC18" s="346"/>
    </row>
    <row r="19" spans="1:29" ht="25.35" customHeight="1">
      <c r="A19" s="349">
        <v>7</v>
      </c>
      <c r="B19" s="349">
        <v>4</v>
      </c>
      <c r="C19" s="354" t="s">
        <v>516</v>
      </c>
      <c r="D19" s="353">
        <v>8939</v>
      </c>
      <c r="E19" s="352">
        <v>17679</v>
      </c>
      <c r="F19" s="356">
        <f t="shared" si="1"/>
        <v>-0.49437185361162961</v>
      </c>
      <c r="G19" s="353">
        <v>1628</v>
      </c>
      <c r="H19" s="352" t="s">
        <v>30</v>
      </c>
      <c r="I19" s="352" t="s">
        <v>30</v>
      </c>
      <c r="J19" s="352">
        <v>9</v>
      </c>
      <c r="K19" s="352">
        <v>3</v>
      </c>
      <c r="L19" s="353">
        <v>47709</v>
      </c>
      <c r="M19" s="353">
        <v>9620</v>
      </c>
      <c r="N19" s="351">
        <v>44617</v>
      </c>
      <c r="O19" s="350" t="s">
        <v>31</v>
      </c>
      <c r="P19" s="347"/>
      <c r="Q19" s="359"/>
      <c r="R19" s="359"/>
      <c r="S19" s="335"/>
      <c r="T19" s="359"/>
      <c r="V19" s="360"/>
      <c r="W19" s="346"/>
      <c r="X19" s="360"/>
      <c r="Y19" s="361"/>
      <c r="Z19" s="8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520</v>
      </c>
      <c r="D20" s="353">
        <v>7498.45</v>
      </c>
      <c r="E20" s="352">
        <v>14283.22</v>
      </c>
      <c r="F20" s="356">
        <f t="shared" si="1"/>
        <v>-0.47501683793990429</v>
      </c>
      <c r="G20" s="353">
        <v>1462</v>
      </c>
      <c r="H20" s="352">
        <v>87</v>
      </c>
      <c r="I20" s="352">
        <f>G20/H20</f>
        <v>16.804597701149426</v>
      </c>
      <c r="J20" s="352">
        <v>16</v>
      </c>
      <c r="K20" s="352">
        <v>2</v>
      </c>
      <c r="L20" s="353">
        <v>21781.67</v>
      </c>
      <c r="M20" s="353">
        <v>4411</v>
      </c>
      <c r="N20" s="351">
        <v>44624</v>
      </c>
      <c r="O20" s="350" t="s">
        <v>56</v>
      </c>
      <c r="P20" s="347"/>
      <c r="Q20" s="359"/>
      <c r="R20" s="359"/>
      <c r="S20" s="335"/>
      <c r="T20" s="359"/>
      <c r="V20" s="360"/>
      <c r="W20" s="360"/>
      <c r="X20" s="360"/>
      <c r="Y20" s="361"/>
      <c r="Z20" s="8"/>
      <c r="AA20" s="361"/>
      <c r="AB20" s="346"/>
      <c r="AC20" s="346"/>
    </row>
    <row r="21" spans="1:29" ht="25.35" customHeight="1">
      <c r="A21" s="349">
        <v>9</v>
      </c>
      <c r="B21" s="349">
        <v>7</v>
      </c>
      <c r="C21" s="354" t="s">
        <v>508</v>
      </c>
      <c r="D21" s="353">
        <v>5992.97</v>
      </c>
      <c r="E21" s="352">
        <v>9322.59</v>
      </c>
      <c r="F21" s="356">
        <f t="shared" si="1"/>
        <v>-0.35715611219628879</v>
      </c>
      <c r="G21" s="353">
        <v>902</v>
      </c>
      <c r="H21" s="352">
        <v>55</v>
      </c>
      <c r="I21" s="352">
        <f>G21/H21</f>
        <v>16.399999999999999</v>
      </c>
      <c r="J21" s="352">
        <v>8</v>
      </c>
      <c r="K21" s="352">
        <v>3</v>
      </c>
      <c r="L21" s="353">
        <v>26864.22</v>
      </c>
      <c r="M21" s="353">
        <v>4266</v>
      </c>
      <c r="N21" s="351">
        <v>44617</v>
      </c>
      <c r="O21" s="350" t="s">
        <v>34</v>
      </c>
      <c r="P21" s="347"/>
      <c r="Q21" s="359"/>
      <c r="R21" s="359"/>
      <c r="S21" s="359"/>
      <c r="T21" s="359"/>
      <c r="V21" s="347"/>
      <c r="W21" s="346"/>
      <c r="X21" s="347"/>
      <c r="Y21" s="8"/>
      <c r="Z21" s="346"/>
      <c r="AC21" s="346"/>
    </row>
    <row r="22" spans="1:29" ht="25.35" customHeight="1">
      <c r="A22" s="349">
        <v>10</v>
      </c>
      <c r="B22" s="349">
        <v>8</v>
      </c>
      <c r="C22" s="354" t="s">
        <v>502</v>
      </c>
      <c r="D22" s="353">
        <v>5610.97</v>
      </c>
      <c r="E22" s="352">
        <v>9298.01</v>
      </c>
      <c r="F22" s="356">
        <f t="shared" si="1"/>
        <v>-0.39654076517448356</v>
      </c>
      <c r="G22" s="353">
        <v>1133</v>
      </c>
      <c r="H22" s="352">
        <v>86</v>
      </c>
      <c r="I22" s="352">
        <f>G22/H22</f>
        <v>13.174418604651162</v>
      </c>
      <c r="J22" s="352">
        <v>10</v>
      </c>
      <c r="K22" s="352">
        <v>4</v>
      </c>
      <c r="L22" s="353">
        <v>59839.07</v>
      </c>
      <c r="M22" s="353">
        <v>12338</v>
      </c>
      <c r="N22" s="351">
        <v>44610</v>
      </c>
      <c r="O22" s="350" t="s">
        <v>43</v>
      </c>
      <c r="P22" s="347"/>
      <c r="Q22" s="359"/>
      <c r="R22" s="359"/>
      <c r="S22" s="359"/>
      <c r="T22" s="359"/>
      <c r="U22" s="360"/>
      <c r="V22" s="360"/>
      <c r="W22" s="360"/>
      <c r="X22" s="361"/>
      <c r="Y22" s="8"/>
      <c r="Z22" s="361"/>
      <c r="AA22" s="346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257662.24000000002</v>
      </c>
      <c r="E23" s="348">
        <v>257727.53000000003</v>
      </c>
      <c r="F23" s="108">
        <f t="shared" si="1"/>
        <v>-2.5332955311374046E-4</v>
      </c>
      <c r="G23" s="348">
        <f>SUM(G13:G22)</f>
        <v>43161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11</v>
      </c>
      <c r="C25" s="354" t="s">
        <v>489</v>
      </c>
      <c r="D25" s="353">
        <v>3764</v>
      </c>
      <c r="E25" s="352">
        <v>4809.12</v>
      </c>
      <c r="F25" s="356">
        <f>(D25-E25)/E25</f>
        <v>-0.21732042452673253</v>
      </c>
      <c r="G25" s="353">
        <v>596</v>
      </c>
      <c r="H25" s="352">
        <v>35</v>
      </c>
      <c r="I25" s="352">
        <f>G25/H25</f>
        <v>17.028571428571428</v>
      </c>
      <c r="J25" s="352">
        <v>5</v>
      </c>
      <c r="K25" s="352">
        <v>5</v>
      </c>
      <c r="L25" s="353">
        <v>92112</v>
      </c>
      <c r="M25" s="353">
        <v>14386</v>
      </c>
      <c r="N25" s="351">
        <v>44603</v>
      </c>
      <c r="O25" s="350" t="s">
        <v>32</v>
      </c>
      <c r="P25" s="347"/>
      <c r="Q25" s="359"/>
      <c r="R25" s="359"/>
      <c r="S25" s="359"/>
      <c r="T25" s="359"/>
      <c r="U25" s="359"/>
      <c r="V25" s="347"/>
      <c r="W25" s="360"/>
      <c r="X25" s="360"/>
      <c r="Y25" s="361"/>
      <c r="Z25" s="361"/>
      <c r="AA25" s="8"/>
      <c r="AB25" s="346"/>
      <c r="AC25" s="346"/>
    </row>
    <row r="26" spans="1:29" ht="25.35" customHeight="1">
      <c r="A26" s="349">
        <v>12</v>
      </c>
      <c r="B26" s="349">
        <v>13</v>
      </c>
      <c r="C26" s="354" t="s">
        <v>368</v>
      </c>
      <c r="D26" s="353">
        <v>3745.87</v>
      </c>
      <c r="E26" s="353">
        <v>3209.51</v>
      </c>
      <c r="F26" s="356">
        <f>(D26-E26)/E26</f>
        <v>0.16711585257562669</v>
      </c>
      <c r="G26" s="353">
        <v>695</v>
      </c>
      <c r="H26" s="352">
        <v>25</v>
      </c>
      <c r="I26" s="352">
        <f>G26/H26</f>
        <v>27.8</v>
      </c>
      <c r="J26" s="352">
        <v>5</v>
      </c>
      <c r="K26" s="352">
        <v>16</v>
      </c>
      <c r="L26" s="353">
        <v>216461</v>
      </c>
      <c r="M26" s="353">
        <v>42986</v>
      </c>
      <c r="N26" s="351">
        <v>44526</v>
      </c>
      <c r="O26" s="350" t="s">
        <v>32</v>
      </c>
      <c r="P26" s="347"/>
      <c r="Q26" s="359"/>
      <c r="R26" s="359"/>
      <c r="S26" s="359"/>
      <c r="T26" s="359"/>
      <c r="V26" s="347"/>
      <c r="W26" s="360"/>
      <c r="X26" s="360"/>
      <c r="Y26" s="361"/>
      <c r="Z26" s="361"/>
      <c r="AA26" s="8"/>
      <c r="AB26" s="346"/>
      <c r="AC26" s="346"/>
    </row>
    <row r="27" spans="1:29" ht="25.35" customHeight="1">
      <c r="A27" s="349">
        <v>13</v>
      </c>
      <c r="B27" s="349">
        <v>9</v>
      </c>
      <c r="C27" s="354" t="s">
        <v>466</v>
      </c>
      <c r="D27" s="353">
        <v>3575.58</v>
      </c>
      <c r="E27" s="352">
        <v>6126.42</v>
      </c>
      <c r="F27" s="356">
        <f>(D27-E27)/E27</f>
        <v>-0.41636714427022636</v>
      </c>
      <c r="G27" s="353">
        <v>514</v>
      </c>
      <c r="H27" s="352">
        <v>34</v>
      </c>
      <c r="I27" s="352">
        <f>G27/H27</f>
        <v>15.117647058823529</v>
      </c>
      <c r="J27" s="352">
        <v>4</v>
      </c>
      <c r="K27" s="352">
        <v>6</v>
      </c>
      <c r="L27" s="353">
        <v>151584.63</v>
      </c>
      <c r="M27" s="353">
        <v>21170</v>
      </c>
      <c r="N27" s="351">
        <v>44596</v>
      </c>
      <c r="O27" s="350" t="s">
        <v>27</v>
      </c>
      <c r="P27" s="347"/>
      <c r="Q27" s="359"/>
      <c r="R27" s="359"/>
      <c r="S27" s="359"/>
      <c r="T27" s="359"/>
      <c r="U27" s="360"/>
      <c r="V27" s="360"/>
      <c r="W27" s="346"/>
      <c r="X27" s="8"/>
      <c r="Y27" s="361"/>
      <c r="Z27" s="361"/>
      <c r="AA27" s="360"/>
      <c r="AB27" s="346"/>
    </row>
    <row r="28" spans="1:29" ht="25.35" customHeight="1">
      <c r="A28" s="349">
        <v>14</v>
      </c>
      <c r="B28" s="349" t="s">
        <v>67</v>
      </c>
      <c r="C28" s="354" t="s">
        <v>528</v>
      </c>
      <c r="D28" s="353">
        <v>2587.6799999999994</v>
      </c>
      <c r="E28" s="352" t="s">
        <v>30</v>
      </c>
      <c r="F28" s="352" t="s">
        <v>30</v>
      </c>
      <c r="G28" s="353">
        <v>434</v>
      </c>
      <c r="H28" s="352">
        <v>61</v>
      </c>
      <c r="I28" s="352">
        <f>G28/H28</f>
        <v>7.1147540983606561</v>
      </c>
      <c r="J28" s="352">
        <v>12</v>
      </c>
      <c r="K28" s="352">
        <v>1</v>
      </c>
      <c r="L28" s="353">
        <v>2176.3799999999997</v>
      </c>
      <c r="M28" s="353">
        <v>364</v>
      </c>
      <c r="N28" s="351">
        <v>44631</v>
      </c>
      <c r="O28" s="350" t="s">
        <v>529</v>
      </c>
      <c r="P28" s="347"/>
      <c r="Q28" s="359"/>
      <c r="R28" s="359"/>
      <c r="S28" s="335"/>
      <c r="T28" s="359"/>
      <c r="V28" s="360"/>
      <c r="W28" s="360"/>
      <c r="X28" s="361"/>
      <c r="Y28" s="8"/>
      <c r="Z28" s="360"/>
      <c r="AA28" s="361"/>
      <c r="AB28" s="346"/>
      <c r="AC28" s="346"/>
    </row>
    <row r="29" spans="1:29" ht="25.35" customHeight="1">
      <c r="A29" s="349">
        <v>15</v>
      </c>
      <c r="B29" s="349">
        <v>18</v>
      </c>
      <c r="C29" s="354" t="s">
        <v>429</v>
      </c>
      <c r="D29" s="353">
        <v>2220.09</v>
      </c>
      <c r="E29" s="352">
        <v>1672.13</v>
      </c>
      <c r="F29" s="356">
        <f t="shared" ref="F29:F35" si="2">(D29-E29)/E29</f>
        <v>0.32770179352083867</v>
      </c>
      <c r="G29" s="353">
        <v>332</v>
      </c>
      <c r="H29" s="352" t="s">
        <v>30</v>
      </c>
      <c r="I29" s="352" t="s">
        <v>30</v>
      </c>
      <c r="J29" s="352">
        <v>7</v>
      </c>
      <c r="K29" s="352">
        <v>11</v>
      </c>
      <c r="L29" s="353">
        <v>620318.93000000005</v>
      </c>
      <c r="M29" s="353">
        <v>87394</v>
      </c>
      <c r="N29" s="351">
        <v>44561</v>
      </c>
      <c r="O29" s="350" t="s">
        <v>430</v>
      </c>
      <c r="P29" s="347"/>
      <c r="Q29" s="359"/>
      <c r="R29" s="359"/>
      <c r="S29" s="335"/>
      <c r="T29" s="359"/>
      <c r="V29" s="360"/>
      <c r="W29" s="360"/>
      <c r="X29" s="361"/>
      <c r="Y29" s="8"/>
      <c r="Z29" s="360"/>
      <c r="AA29" s="361"/>
      <c r="AB29" s="346"/>
      <c r="AC29" s="346"/>
    </row>
    <row r="30" spans="1:29" ht="25.35" customHeight="1">
      <c r="A30" s="349">
        <v>16</v>
      </c>
      <c r="B30" s="349">
        <v>12</v>
      </c>
      <c r="C30" s="354" t="s">
        <v>479</v>
      </c>
      <c r="D30" s="353">
        <v>1833.01</v>
      </c>
      <c r="E30" s="352">
        <v>4784.1899999999996</v>
      </c>
      <c r="F30" s="356">
        <f t="shared" si="2"/>
        <v>-0.61686095242872874</v>
      </c>
      <c r="G30" s="353">
        <v>374</v>
      </c>
      <c r="H30" s="352">
        <v>36</v>
      </c>
      <c r="I30" s="352">
        <f>G30/H30</f>
        <v>10.388888888888889</v>
      </c>
      <c r="J30" s="352">
        <v>5</v>
      </c>
      <c r="K30" s="352">
        <v>5</v>
      </c>
      <c r="L30" s="353">
        <v>97776.06</v>
      </c>
      <c r="M30" s="353">
        <v>20051</v>
      </c>
      <c r="N30" s="351">
        <v>44603</v>
      </c>
      <c r="O30" s="350" t="s">
        <v>27</v>
      </c>
      <c r="P30" s="347"/>
      <c r="Q30" s="359"/>
      <c r="R30" s="359"/>
      <c r="S30" s="335"/>
      <c r="T30" s="359"/>
      <c r="V30" s="360"/>
      <c r="W30" s="360"/>
      <c r="X30" s="361"/>
      <c r="Y30" s="8"/>
      <c r="Z30" s="360"/>
      <c r="AA30" s="361"/>
      <c r="AB30" s="346"/>
      <c r="AC30" s="346"/>
    </row>
    <row r="31" spans="1:29" ht="25.35" customHeight="1">
      <c r="A31" s="349">
        <v>17</v>
      </c>
      <c r="B31" s="349">
        <v>17</v>
      </c>
      <c r="C31" s="354" t="s">
        <v>427</v>
      </c>
      <c r="D31" s="353">
        <v>1184.54</v>
      </c>
      <c r="E31" s="352">
        <v>1775.49</v>
      </c>
      <c r="F31" s="356">
        <f t="shared" si="2"/>
        <v>-0.33283769550940867</v>
      </c>
      <c r="G31" s="353">
        <v>223</v>
      </c>
      <c r="H31" s="352">
        <v>13</v>
      </c>
      <c r="I31" s="352">
        <f>G31/H31</f>
        <v>17.153846153846153</v>
      </c>
      <c r="J31" s="352">
        <v>2</v>
      </c>
      <c r="K31" s="352">
        <v>10</v>
      </c>
      <c r="L31" s="353">
        <v>181272</v>
      </c>
      <c r="M31" s="353">
        <v>35491</v>
      </c>
      <c r="N31" s="351">
        <v>44568</v>
      </c>
      <c r="O31" s="350" t="s">
        <v>113</v>
      </c>
      <c r="P31" s="347"/>
      <c r="Q31" s="359"/>
      <c r="R31" s="359"/>
      <c r="S31" s="359"/>
      <c r="T31" s="359"/>
      <c r="V31" s="330"/>
      <c r="W31" s="330"/>
      <c r="X31" s="375"/>
      <c r="Y31" s="8"/>
      <c r="Z31" s="360"/>
      <c r="AA31" s="361"/>
      <c r="AB31" s="346"/>
      <c r="AC31" s="346"/>
    </row>
    <row r="32" spans="1:29" ht="25.35" customHeight="1">
      <c r="A32" s="349">
        <v>18</v>
      </c>
      <c r="B32" s="349">
        <v>24</v>
      </c>
      <c r="C32" s="354" t="s">
        <v>447</v>
      </c>
      <c r="D32" s="353">
        <v>890</v>
      </c>
      <c r="E32" s="352">
        <v>512</v>
      </c>
      <c r="F32" s="356">
        <f t="shared" si="2"/>
        <v>0.73828125</v>
      </c>
      <c r="G32" s="353">
        <v>172</v>
      </c>
      <c r="H32" s="352" t="s">
        <v>30</v>
      </c>
      <c r="I32" s="352" t="s">
        <v>30</v>
      </c>
      <c r="J32" s="352">
        <v>6</v>
      </c>
      <c r="K32" s="352">
        <v>9</v>
      </c>
      <c r="L32" s="353">
        <v>51332</v>
      </c>
      <c r="M32" s="353">
        <v>9068</v>
      </c>
      <c r="N32" s="351">
        <v>44575</v>
      </c>
      <c r="O32" s="350" t="s">
        <v>31</v>
      </c>
      <c r="P32" s="347"/>
      <c r="Q32" s="359"/>
      <c r="R32" s="359"/>
      <c r="S32" s="359"/>
      <c r="T32" s="359"/>
      <c r="U32" s="360"/>
      <c r="V32" s="360"/>
      <c r="W32" s="360"/>
      <c r="X32" s="361"/>
      <c r="Y32" s="361"/>
      <c r="Z32" s="8"/>
      <c r="AA32" s="346"/>
      <c r="AB32" s="346"/>
    </row>
    <row r="33" spans="1:29" ht="25.35" customHeight="1">
      <c r="A33" s="349">
        <v>19</v>
      </c>
      <c r="B33" s="349">
        <v>20</v>
      </c>
      <c r="C33" s="354" t="s">
        <v>467</v>
      </c>
      <c r="D33" s="353">
        <v>750</v>
      </c>
      <c r="E33" s="352">
        <v>1488</v>
      </c>
      <c r="F33" s="356">
        <f t="shared" si="2"/>
        <v>-0.49596774193548387</v>
      </c>
      <c r="G33" s="353">
        <v>184</v>
      </c>
      <c r="H33" s="352" t="s">
        <v>30</v>
      </c>
      <c r="I33" s="352" t="s">
        <v>30</v>
      </c>
      <c r="J33" s="352">
        <v>3</v>
      </c>
      <c r="K33" s="352">
        <v>6</v>
      </c>
      <c r="L33" s="353">
        <v>46594</v>
      </c>
      <c r="M33" s="353">
        <v>9457</v>
      </c>
      <c r="N33" s="351">
        <v>44596</v>
      </c>
      <c r="O33" s="350" t="s">
        <v>31</v>
      </c>
      <c r="P33" s="347"/>
      <c r="Q33" s="359"/>
      <c r="R33" s="359"/>
      <c r="S33" s="359"/>
      <c r="T33" s="359"/>
      <c r="W33" s="360"/>
      <c r="X33" s="361"/>
      <c r="Y33" s="8"/>
      <c r="Z33" s="360"/>
      <c r="AA33" s="361"/>
      <c r="AB33" s="346"/>
      <c r="AC33" s="346"/>
    </row>
    <row r="34" spans="1:29" ht="25.35" customHeight="1">
      <c r="A34" s="349">
        <v>20</v>
      </c>
      <c r="B34" s="362">
        <v>14</v>
      </c>
      <c r="C34" s="354" t="s">
        <v>490</v>
      </c>
      <c r="D34" s="353">
        <v>710.65</v>
      </c>
      <c r="E34" s="352">
        <v>2737.81</v>
      </c>
      <c r="F34" s="356">
        <f t="shared" si="2"/>
        <v>-0.74043122057410848</v>
      </c>
      <c r="G34" s="353">
        <v>104</v>
      </c>
      <c r="H34" s="352">
        <v>8</v>
      </c>
      <c r="I34" s="352">
        <f>G34/H34</f>
        <v>13</v>
      </c>
      <c r="J34" s="352">
        <v>2</v>
      </c>
      <c r="K34" s="352">
        <v>5</v>
      </c>
      <c r="L34" s="353">
        <v>111228</v>
      </c>
      <c r="M34" s="353">
        <v>15603</v>
      </c>
      <c r="N34" s="351">
        <v>44603</v>
      </c>
      <c r="O34" s="350" t="s">
        <v>52</v>
      </c>
      <c r="P34" s="347"/>
      <c r="Q34" s="359"/>
      <c r="R34" s="359"/>
      <c r="S34" s="359"/>
      <c r="T34" s="359"/>
      <c r="U34" s="360"/>
      <c r="V34" s="360"/>
      <c r="W34" s="360"/>
      <c r="X34" s="8"/>
      <c r="Y34" s="346"/>
      <c r="Z34" s="361"/>
      <c r="AA34" s="361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278923.66000000009</v>
      </c>
      <c r="E35" s="348">
        <v>284336.20999999996</v>
      </c>
      <c r="F35" s="108">
        <f t="shared" si="2"/>
        <v>-1.9035739415672288E-2</v>
      </c>
      <c r="G35" s="348">
        <f t="shared" ref="G35" si="3">SUM(G23:G34)</f>
        <v>46789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49">
        <v>15</v>
      </c>
      <c r="C37" s="354" t="s">
        <v>510</v>
      </c>
      <c r="D37" s="353">
        <v>585.6</v>
      </c>
      <c r="E37" s="352">
        <v>2593.4699999999998</v>
      </c>
      <c r="F37" s="356">
        <f t="shared" ref="F37:F42" si="4">(D37-E37)/E37</f>
        <v>-0.77420213073604094</v>
      </c>
      <c r="G37" s="353">
        <v>137</v>
      </c>
      <c r="H37" s="352">
        <v>10</v>
      </c>
      <c r="I37" s="352">
        <f>G37/H37</f>
        <v>13.7</v>
      </c>
      <c r="J37" s="352">
        <v>4</v>
      </c>
      <c r="K37" s="352">
        <v>3</v>
      </c>
      <c r="L37" s="353">
        <v>8476</v>
      </c>
      <c r="M37" s="353">
        <v>1489</v>
      </c>
      <c r="N37" s="351">
        <v>44617</v>
      </c>
      <c r="O37" s="350" t="s">
        <v>52</v>
      </c>
      <c r="P37" s="347"/>
      <c r="Q37" s="359"/>
      <c r="R37" s="359"/>
      <c r="S37" s="359"/>
      <c r="T37" s="359"/>
      <c r="V37" s="360"/>
      <c r="W37" s="360"/>
      <c r="X37" s="361"/>
      <c r="Y37" s="8"/>
      <c r="Z37" s="360"/>
      <c r="AA37" s="361"/>
      <c r="AB37" s="346"/>
      <c r="AC37" s="346"/>
    </row>
    <row r="38" spans="1:29" ht="25.35" customHeight="1">
      <c r="A38" s="349">
        <v>22</v>
      </c>
      <c r="B38" s="349">
        <v>19</v>
      </c>
      <c r="C38" s="354" t="s">
        <v>509</v>
      </c>
      <c r="D38" s="353">
        <v>562.19000000000005</v>
      </c>
      <c r="E38" s="352">
        <v>1533.04</v>
      </c>
      <c r="F38" s="356">
        <f t="shared" si="4"/>
        <v>-0.63328419349788656</v>
      </c>
      <c r="G38" s="353">
        <v>95</v>
      </c>
      <c r="H38" s="352">
        <v>7</v>
      </c>
      <c r="I38" s="352">
        <f>G38/H38</f>
        <v>13.571428571428571</v>
      </c>
      <c r="J38" s="352">
        <v>1</v>
      </c>
      <c r="K38" s="352">
        <v>4</v>
      </c>
      <c r="L38" s="353">
        <v>14977</v>
      </c>
      <c r="M38" s="353">
        <v>2265</v>
      </c>
      <c r="N38" s="351">
        <v>44610</v>
      </c>
      <c r="O38" s="350" t="s">
        <v>113</v>
      </c>
      <c r="P38" s="347"/>
      <c r="Q38" s="359"/>
      <c r="R38" s="359"/>
      <c r="S38" s="359"/>
      <c r="T38" s="359"/>
      <c r="U38" s="347"/>
      <c r="V38" s="347"/>
      <c r="W38" s="347"/>
      <c r="X38" s="8"/>
      <c r="Y38" s="346"/>
      <c r="Z38" s="347"/>
      <c r="AC38" s="346"/>
    </row>
    <row r="39" spans="1:29" ht="25.35" customHeight="1">
      <c r="A39" s="349">
        <v>23</v>
      </c>
      <c r="B39" s="349">
        <v>16</v>
      </c>
      <c r="C39" s="354" t="s">
        <v>517</v>
      </c>
      <c r="D39" s="353">
        <v>545</v>
      </c>
      <c r="E39" s="352">
        <v>2005.92</v>
      </c>
      <c r="F39" s="356">
        <f t="shared" si="4"/>
        <v>-0.72830421951024971</v>
      </c>
      <c r="G39" s="353">
        <v>77</v>
      </c>
      <c r="H39" s="352">
        <v>11</v>
      </c>
      <c r="I39" s="352">
        <f>G39/H39</f>
        <v>7</v>
      </c>
      <c r="J39" s="352">
        <v>3</v>
      </c>
      <c r="K39" s="352">
        <v>3</v>
      </c>
      <c r="L39" s="353">
        <v>9500</v>
      </c>
      <c r="M39" s="353">
        <v>1450</v>
      </c>
      <c r="N39" s="351">
        <v>44617</v>
      </c>
      <c r="O39" s="350" t="s">
        <v>33</v>
      </c>
      <c r="P39" s="347"/>
      <c r="Q39" s="359"/>
      <c r="R39" s="359"/>
      <c r="S39" s="359"/>
      <c r="T39" s="359"/>
      <c r="V39" s="360"/>
      <c r="W39" s="360"/>
      <c r="X39" s="360"/>
      <c r="Y39" s="361"/>
      <c r="Z39" s="361"/>
      <c r="AA39" s="8"/>
      <c r="AB39" s="346"/>
      <c r="AC39" s="346"/>
    </row>
    <row r="40" spans="1:29" ht="25.35" customHeight="1">
      <c r="A40" s="349">
        <v>24</v>
      </c>
      <c r="B40" s="349">
        <v>22</v>
      </c>
      <c r="C40" s="354" t="s">
        <v>412</v>
      </c>
      <c r="D40" s="353">
        <v>270.29000000000002</v>
      </c>
      <c r="E40" s="353">
        <v>633.48</v>
      </c>
      <c r="F40" s="356">
        <f t="shared" si="4"/>
        <v>-0.57332512470796237</v>
      </c>
      <c r="G40" s="353">
        <v>39</v>
      </c>
      <c r="H40" s="352">
        <v>3</v>
      </c>
      <c r="I40" s="352">
        <f>G40/H40</f>
        <v>13</v>
      </c>
      <c r="J40" s="352">
        <v>1</v>
      </c>
      <c r="K40" s="352">
        <v>13</v>
      </c>
      <c r="L40" s="353">
        <v>797363.32</v>
      </c>
      <c r="M40" s="353">
        <v>115908</v>
      </c>
      <c r="N40" s="351">
        <v>44547</v>
      </c>
      <c r="O40" s="350" t="s">
        <v>73</v>
      </c>
      <c r="P40" s="347"/>
      <c r="Q40" s="359"/>
      <c r="R40" s="359"/>
      <c r="S40" s="359"/>
      <c r="T40" s="359"/>
      <c r="V40" s="347"/>
      <c r="W40" s="360"/>
      <c r="X40" s="360"/>
      <c r="Y40" s="361"/>
      <c r="Z40" s="361"/>
      <c r="AA40" s="8"/>
      <c r="AB40" s="346"/>
      <c r="AC40" s="346"/>
    </row>
    <row r="41" spans="1:29" ht="25.35" customHeight="1">
      <c r="A41" s="349">
        <v>25</v>
      </c>
      <c r="B41" s="349">
        <v>23</v>
      </c>
      <c r="C41" s="354" t="s">
        <v>521</v>
      </c>
      <c r="D41" s="353">
        <v>247</v>
      </c>
      <c r="E41" s="352">
        <v>614.9</v>
      </c>
      <c r="F41" s="356">
        <f t="shared" si="4"/>
        <v>-0.59830866807610994</v>
      </c>
      <c r="G41" s="353">
        <v>34</v>
      </c>
      <c r="H41" s="352" t="s">
        <v>30</v>
      </c>
      <c r="I41" s="352" t="s">
        <v>30</v>
      </c>
      <c r="J41" s="352" t="s">
        <v>30</v>
      </c>
      <c r="K41" s="352">
        <v>2</v>
      </c>
      <c r="L41" s="353">
        <v>861.9</v>
      </c>
      <c r="M41" s="353">
        <v>115</v>
      </c>
      <c r="N41" s="351">
        <v>44624</v>
      </c>
      <c r="O41" s="350" t="s">
        <v>366</v>
      </c>
      <c r="P41" s="347"/>
      <c r="Q41" s="359"/>
      <c r="R41" s="359"/>
      <c r="S41" s="359"/>
      <c r="T41" s="359"/>
      <c r="V41" s="347"/>
      <c r="W41" s="360"/>
      <c r="X41" s="360"/>
      <c r="Y41" s="361"/>
      <c r="Z41" s="361"/>
      <c r="AA41" s="8"/>
      <c r="AB41" s="346"/>
      <c r="AC41" s="346"/>
    </row>
    <row r="42" spans="1:29" ht="25.35" customHeight="1">
      <c r="A42" s="349">
        <v>26</v>
      </c>
      <c r="B42" s="349">
        <v>26</v>
      </c>
      <c r="C42" s="354" t="s">
        <v>491</v>
      </c>
      <c r="D42" s="353">
        <v>217</v>
      </c>
      <c r="E42" s="352">
        <v>344</v>
      </c>
      <c r="F42" s="356">
        <f t="shared" si="4"/>
        <v>-0.3691860465116279</v>
      </c>
      <c r="G42" s="353">
        <v>34</v>
      </c>
      <c r="H42" s="352" t="s">
        <v>30</v>
      </c>
      <c r="I42" s="352" t="s">
        <v>30</v>
      </c>
      <c r="J42" s="352">
        <v>3</v>
      </c>
      <c r="K42" s="352">
        <v>5</v>
      </c>
      <c r="L42" s="353">
        <v>15438</v>
      </c>
      <c r="M42" s="353">
        <v>2518</v>
      </c>
      <c r="N42" s="351">
        <v>44603</v>
      </c>
      <c r="O42" s="350" t="s">
        <v>31</v>
      </c>
      <c r="P42" s="347"/>
      <c r="Q42" s="359"/>
      <c r="R42" s="359"/>
      <c r="S42" s="359"/>
      <c r="T42" s="359"/>
      <c r="W42" s="360"/>
      <c r="X42" s="361"/>
      <c r="Y42" s="360"/>
      <c r="Z42" s="8"/>
      <c r="AA42" s="361"/>
      <c r="AB42" s="346"/>
      <c r="AC42" s="346"/>
    </row>
    <row r="43" spans="1:29" ht="25.35" customHeight="1">
      <c r="A43" s="349">
        <v>27</v>
      </c>
      <c r="B43" s="362" t="s">
        <v>40</v>
      </c>
      <c r="C43" s="354" t="s">
        <v>530</v>
      </c>
      <c r="D43" s="353">
        <v>214.37</v>
      </c>
      <c r="E43" s="352" t="s">
        <v>30</v>
      </c>
      <c r="F43" s="352" t="s">
        <v>30</v>
      </c>
      <c r="G43" s="353">
        <v>51</v>
      </c>
      <c r="H43" s="352">
        <v>2</v>
      </c>
      <c r="I43" s="352">
        <f>G43/H43</f>
        <v>25.5</v>
      </c>
      <c r="J43" s="352">
        <v>2</v>
      </c>
      <c r="K43" s="352">
        <v>0</v>
      </c>
      <c r="L43" s="353">
        <v>214</v>
      </c>
      <c r="M43" s="353">
        <v>51</v>
      </c>
      <c r="N43" s="351" t="s">
        <v>190</v>
      </c>
      <c r="O43" s="350" t="s">
        <v>52</v>
      </c>
      <c r="P43" s="347"/>
      <c r="Q43" s="359"/>
      <c r="R43" s="359"/>
      <c r="S43" s="359"/>
      <c r="T43" s="359"/>
      <c r="U43" s="359"/>
      <c r="V43" s="360"/>
      <c r="W43" s="360"/>
      <c r="X43" s="346"/>
      <c r="Y43" s="8"/>
      <c r="Z43" s="361"/>
      <c r="AA43" s="361"/>
    </row>
    <row r="44" spans="1:29" ht="25.35" customHeight="1">
      <c r="A44" s="349">
        <v>28</v>
      </c>
      <c r="B44" s="352" t="s">
        <v>30</v>
      </c>
      <c r="C44" s="357" t="s">
        <v>75</v>
      </c>
      <c r="D44" s="353">
        <v>196</v>
      </c>
      <c r="E44" s="352" t="s">
        <v>30</v>
      </c>
      <c r="F44" s="352" t="s">
        <v>30</v>
      </c>
      <c r="G44" s="353">
        <v>35</v>
      </c>
      <c r="H44" s="352">
        <v>2</v>
      </c>
      <c r="I44" s="352">
        <f>G44/H44</f>
        <v>17.5</v>
      </c>
      <c r="J44" s="352">
        <v>1</v>
      </c>
      <c r="K44" s="352" t="s">
        <v>30</v>
      </c>
      <c r="L44" s="353">
        <v>24844</v>
      </c>
      <c r="M44" s="353">
        <v>4412</v>
      </c>
      <c r="N44" s="351">
        <v>44323</v>
      </c>
      <c r="O44" s="350" t="s">
        <v>32</v>
      </c>
      <c r="P44" s="347"/>
      <c r="Q44" s="359"/>
      <c r="R44" s="359"/>
      <c r="S44" s="359"/>
      <c r="T44" s="359"/>
      <c r="U44" s="360"/>
      <c r="V44" s="360"/>
      <c r="W44" s="346"/>
      <c r="X44" s="361"/>
      <c r="Y44" s="360"/>
      <c r="AA44" s="361"/>
    </row>
    <row r="45" spans="1:29" ht="25.35" customHeight="1">
      <c r="A45" s="349">
        <v>29</v>
      </c>
      <c r="B45" s="355" t="s">
        <v>30</v>
      </c>
      <c r="C45" s="354" t="s">
        <v>480</v>
      </c>
      <c r="D45" s="353">
        <v>150</v>
      </c>
      <c r="E45" s="352" t="s">
        <v>30</v>
      </c>
      <c r="F45" s="352" t="s">
        <v>30</v>
      </c>
      <c r="G45" s="353">
        <v>30</v>
      </c>
      <c r="H45" s="352">
        <v>1</v>
      </c>
      <c r="I45" s="352">
        <f>G45/H45</f>
        <v>30</v>
      </c>
      <c r="J45" s="352">
        <v>1</v>
      </c>
      <c r="K45" s="352" t="s">
        <v>30</v>
      </c>
      <c r="L45" s="353">
        <v>2578.02</v>
      </c>
      <c r="M45" s="353">
        <v>459</v>
      </c>
      <c r="N45" s="351">
        <v>44596</v>
      </c>
      <c r="O45" s="350" t="s">
        <v>56</v>
      </c>
      <c r="P45" s="347"/>
      <c r="Q45" s="359"/>
      <c r="R45" s="359"/>
      <c r="S45" s="359"/>
      <c r="T45" s="359"/>
      <c r="U45" s="359"/>
      <c r="V45" s="359"/>
      <c r="W45" s="361"/>
      <c r="X45" s="361"/>
      <c r="Y45" s="8"/>
      <c r="Z45" s="361"/>
      <c r="AA45" s="346"/>
      <c r="AB45" s="346"/>
    </row>
    <row r="46" spans="1:29" ht="25.35" customHeight="1">
      <c r="A46" s="349">
        <v>30</v>
      </c>
      <c r="B46" s="349">
        <v>27</v>
      </c>
      <c r="C46" s="354" t="s">
        <v>411</v>
      </c>
      <c r="D46" s="353">
        <v>103.15</v>
      </c>
      <c r="E46" s="353">
        <v>263.39999999999998</v>
      </c>
      <c r="F46" s="356">
        <f>(D46-E46)/E46</f>
        <v>-0.60839028094153369</v>
      </c>
      <c r="G46" s="353">
        <v>19</v>
      </c>
      <c r="H46" s="352">
        <v>3</v>
      </c>
      <c r="I46" s="352">
        <f>G46/H46</f>
        <v>6.333333333333333</v>
      </c>
      <c r="J46" s="352">
        <v>1</v>
      </c>
      <c r="K46" s="352">
        <v>12</v>
      </c>
      <c r="L46" s="353">
        <v>317181</v>
      </c>
      <c r="M46" s="353">
        <v>64364</v>
      </c>
      <c r="N46" s="351">
        <v>44554</v>
      </c>
      <c r="O46" s="350" t="s">
        <v>52</v>
      </c>
      <c r="P46" s="347"/>
      <c r="Q46" s="359"/>
      <c r="R46" s="359"/>
      <c r="S46" s="359"/>
      <c r="T46" s="360"/>
      <c r="U46" s="360"/>
      <c r="V46" s="360"/>
      <c r="W46" s="360"/>
      <c r="X46" s="361"/>
      <c r="Y46" s="8"/>
      <c r="Z46" s="360"/>
      <c r="AA46" s="346"/>
      <c r="AB46" s="346"/>
    </row>
    <row r="47" spans="1:29" ht="25.15" customHeight="1">
      <c r="A47" s="248"/>
      <c r="B47" s="248"/>
      <c r="C47" s="266" t="s">
        <v>116</v>
      </c>
      <c r="D47" s="348">
        <f>SUM(D35:D46)</f>
        <v>282014.26000000007</v>
      </c>
      <c r="E47" s="348">
        <v>288842.65999999997</v>
      </c>
      <c r="F47" s="108">
        <f>(D47-E47)/E47</f>
        <v>-2.3640552264682466E-2</v>
      </c>
      <c r="G47" s="348">
        <f t="shared" ref="G47" si="5">SUM(G35:G46)</f>
        <v>47340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9" ht="25.35" customHeight="1">
      <c r="A49" s="349">
        <v>31</v>
      </c>
      <c r="B49" s="355" t="s">
        <v>30</v>
      </c>
      <c r="C49" s="354" t="s">
        <v>367</v>
      </c>
      <c r="D49" s="353">
        <v>54</v>
      </c>
      <c r="E49" s="352" t="s">
        <v>30</v>
      </c>
      <c r="F49" s="352" t="s">
        <v>30</v>
      </c>
      <c r="G49" s="353">
        <v>10</v>
      </c>
      <c r="H49" s="352">
        <v>1</v>
      </c>
      <c r="I49" s="352">
        <f>G49/H49</f>
        <v>10</v>
      </c>
      <c r="J49" s="352">
        <v>1</v>
      </c>
      <c r="K49" s="352" t="s">
        <v>30</v>
      </c>
      <c r="L49" s="353">
        <v>639218</v>
      </c>
      <c r="M49" s="353">
        <v>92155</v>
      </c>
      <c r="N49" s="351">
        <v>44526</v>
      </c>
      <c r="O49" s="350" t="s">
        <v>52</v>
      </c>
      <c r="P49" s="347"/>
      <c r="Q49" s="359"/>
      <c r="R49" s="359"/>
      <c r="S49" s="359"/>
      <c r="T49" s="359"/>
      <c r="U49" s="360"/>
      <c r="V49" s="360"/>
      <c r="W49" s="360"/>
      <c r="X49" s="361"/>
      <c r="Y49" s="8"/>
      <c r="Z49" s="361"/>
      <c r="AA49" s="346"/>
      <c r="AB49" s="346"/>
    </row>
    <row r="50" spans="1:29" ht="25.35" customHeight="1">
      <c r="A50" s="349">
        <v>32</v>
      </c>
      <c r="B50" s="120">
        <v>31</v>
      </c>
      <c r="C50" s="354" t="s">
        <v>481</v>
      </c>
      <c r="D50" s="353">
        <v>49</v>
      </c>
      <c r="E50" s="352">
        <v>61</v>
      </c>
      <c r="F50" s="356">
        <f>(D50-E50)/E50</f>
        <v>-0.19672131147540983</v>
      </c>
      <c r="G50" s="353">
        <v>7</v>
      </c>
      <c r="H50" s="352">
        <v>1</v>
      </c>
      <c r="I50" s="352">
        <f>G50/H50</f>
        <v>7</v>
      </c>
      <c r="J50" s="352">
        <v>1</v>
      </c>
      <c r="K50" s="352" t="s">
        <v>30</v>
      </c>
      <c r="L50" s="353">
        <v>50209</v>
      </c>
      <c r="M50" s="353">
        <v>8597</v>
      </c>
      <c r="N50" s="351">
        <v>44512</v>
      </c>
      <c r="O50" s="350" t="s">
        <v>33</v>
      </c>
      <c r="P50" s="347"/>
      <c r="Q50" s="359"/>
      <c r="R50" s="359"/>
      <c r="S50" s="359"/>
      <c r="T50" s="359"/>
      <c r="U50" s="335"/>
      <c r="V50" s="360"/>
      <c r="W50" s="360"/>
      <c r="X50" s="346"/>
      <c r="Y50" s="361"/>
      <c r="Z50" s="361"/>
      <c r="AA50" s="8"/>
      <c r="AB50" s="346"/>
      <c r="AC50" s="346"/>
    </row>
    <row r="51" spans="1:29" ht="25.35" customHeight="1">
      <c r="A51" s="349">
        <v>33</v>
      </c>
      <c r="B51" s="355" t="s">
        <v>30</v>
      </c>
      <c r="C51" s="354" t="s">
        <v>463</v>
      </c>
      <c r="D51" s="353">
        <v>28</v>
      </c>
      <c r="E51" s="352" t="s">
        <v>30</v>
      </c>
      <c r="F51" s="352" t="s">
        <v>30</v>
      </c>
      <c r="G51" s="353">
        <v>4</v>
      </c>
      <c r="H51" s="352">
        <v>1</v>
      </c>
      <c r="I51" s="352">
        <f>G51/H51</f>
        <v>4</v>
      </c>
      <c r="J51" s="352">
        <v>1</v>
      </c>
      <c r="K51" s="352" t="s">
        <v>30</v>
      </c>
      <c r="L51" s="353">
        <v>35878</v>
      </c>
      <c r="M51" s="353">
        <v>6911</v>
      </c>
      <c r="N51" s="351">
        <v>44589</v>
      </c>
      <c r="O51" s="350" t="s">
        <v>33</v>
      </c>
      <c r="P51" s="347"/>
      <c r="Q51" s="359"/>
      <c r="R51" s="359"/>
      <c r="S51" s="359"/>
      <c r="T51" s="359"/>
      <c r="U51" s="359"/>
      <c r="V51" s="359"/>
      <c r="W51" s="360"/>
      <c r="X51" s="346"/>
      <c r="Y51" s="361"/>
      <c r="Z51" s="361"/>
      <c r="AA51" s="8"/>
      <c r="AB51" s="346"/>
    </row>
    <row r="52" spans="1:29" ht="25.35" customHeight="1">
      <c r="A52" s="349">
        <v>34</v>
      </c>
      <c r="B52" s="355" t="s">
        <v>30</v>
      </c>
      <c r="C52" s="354" t="s">
        <v>389</v>
      </c>
      <c r="D52" s="353">
        <v>26</v>
      </c>
      <c r="E52" s="352" t="s">
        <v>30</v>
      </c>
      <c r="F52" s="352" t="s">
        <v>30</v>
      </c>
      <c r="G52" s="353">
        <v>7</v>
      </c>
      <c r="H52" s="352">
        <v>1</v>
      </c>
      <c r="I52" s="352">
        <f>G52/H52</f>
        <v>7</v>
      </c>
      <c r="J52" s="352">
        <v>1</v>
      </c>
      <c r="K52" s="352" t="s">
        <v>30</v>
      </c>
      <c r="L52" s="353">
        <v>11070.86</v>
      </c>
      <c r="M52" s="353">
        <v>1981</v>
      </c>
      <c r="N52" s="351">
        <v>44533</v>
      </c>
      <c r="O52" s="350" t="s">
        <v>43</v>
      </c>
      <c r="P52" s="347"/>
      <c r="Q52" s="359"/>
      <c r="R52" s="359"/>
      <c r="S52" s="359"/>
      <c r="T52" s="359"/>
      <c r="U52" s="360"/>
      <c r="V52" s="360"/>
      <c r="W52" s="360"/>
      <c r="X52" s="346"/>
      <c r="Y52" s="361"/>
      <c r="Z52" s="361"/>
      <c r="AA52" s="8"/>
      <c r="AB52" s="346"/>
    </row>
    <row r="53" spans="1:29" ht="25.35" customHeight="1">
      <c r="A53" s="248"/>
      <c r="B53" s="248"/>
      <c r="C53" s="266" t="s">
        <v>125</v>
      </c>
      <c r="D53" s="348">
        <f>SUM(D47:D52)</f>
        <v>282171.26000000007</v>
      </c>
      <c r="E53" s="348">
        <v>288903.65999999997</v>
      </c>
      <c r="F53" s="108">
        <f t="shared" ref="F53" si="6">(D53-E53)/E53</f>
        <v>-2.3303270024339282E-2</v>
      </c>
      <c r="G53" s="348">
        <f t="shared" ref="G53" si="7">SUM(G47:G52)</f>
        <v>47368</v>
      </c>
      <c r="H53" s="348"/>
      <c r="I53" s="251"/>
      <c r="J53" s="250"/>
      <c r="K53" s="252"/>
      <c r="L53" s="253"/>
      <c r="M53" s="257"/>
      <c r="N53" s="254"/>
      <c r="O53" s="281"/>
      <c r="R53" s="347"/>
    </row>
    <row r="54" spans="1:29" ht="23.1" customHeight="1">
      <c r="W54" s="33"/>
    </row>
    <row r="55" spans="1:29" ht="17.25" customHeight="1"/>
    <row r="66" spans="16:18">
      <c r="R66" s="347"/>
    </row>
    <row r="71" spans="16:18">
      <c r="P71" s="347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zoomScale="60" zoomScaleNormal="60" workbookViewId="0">
      <selection activeCell="L44" sqref="L44:M44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8.42578125" style="345" customWidth="1"/>
    <col min="19" max="19" width="1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85546875" style="345" customWidth="1"/>
    <col min="25" max="25" width="14.42578125" style="345" bestFit="1" customWidth="1"/>
    <col min="26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526</v>
      </c>
      <c r="F1" s="235"/>
      <c r="G1" s="235"/>
      <c r="H1" s="235"/>
      <c r="I1" s="235"/>
    </row>
    <row r="2" spans="1:29" ht="19.5" customHeight="1">
      <c r="E2" s="235" t="s">
        <v>527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  <c r="X5" s="33"/>
    </row>
    <row r="6" spans="1:29" ht="19.5">
      <c r="A6" s="393"/>
      <c r="B6" s="393"/>
      <c r="C6" s="390"/>
      <c r="D6" s="237" t="s">
        <v>524</v>
      </c>
      <c r="E6" s="237" t="s">
        <v>511</v>
      </c>
      <c r="F6" s="390"/>
      <c r="G6" s="390" t="s">
        <v>524</v>
      </c>
      <c r="H6" s="390"/>
      <c r="I6" s="390"/>
      <c r="J6" s="390"/>
      <c r="K6" s="390"/>
      <c r="L6" s="390"/>
      <c r="M6" s="390"/>
      <c r="N6" s="390"/>
      <c r="O6" s="390"/>
    </row>
    <row r="7" spans="1:29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9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  <c r="X8" s="33"/>
    </row>
    <row r="9" spans="1:29" ht="15" customHeight="1">
      <c r="A9" s="392"/>
      <c r="B9" s="392"/>
      <c r="C9" s="389" t="s">
        <v>13</v>
      </c>
      <c r="D9" s="366"/>
      <c r="E9" s="366"/>
      <c r="F9" s="389" t="s">
        <v>15</v>
      </c>
      <c r="G9" s="366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</row>
    <row r="10" spans="1:29" ht="19.5">
      <c r="A10" s="393"/>
      <c r="B10" s="393"/>
      <c r="C10" s="390"/>
      <c r="D10" s="367" t="s">
        <v>525</v>
      </c>
      <c r="E10" s="367" t="s">
        <v>512</v>
      </c>
      <c r="F10" s="390"/>
      <c r="G10" s="367" t="s">
        <v>525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</row>
    <row r="11" spans="1:29">
      <c r="A11" s="393"/>
      <c r="B11" s="393"/>
      <c r="C11" s="390"/>
      <c r="D11" s="367" t="s">
        <v>14</v>
      </c>
      <c r="E11" s="237" t="s">
        <v>14</v>
      </c>
      <c r="F11" s="390"/>
      <c r="G11" s="367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347"/>
      <c r="T11" s="347"/>
      <c r="U11" s="346"/>
      <c r="X11" s="33"/>
    </row>
    <row r="12" spans="1:29" ht="15.6" customHeight="1" thickBot="1">
      <c r="A12" s="393"/>
      <c r="B12" s="394"/>
      <c r="C12" s="391"/>
      <c r="D12" s="368"/>
      <c r="E12" s="238" t="s">
        <v>2</v>
      </c>
      <c r="F12" s="391"/>
      <c r="G12" s="368" t="s">
        <v>17</v>
      </c>
      <c r="H12" s="263"/>
      <c r="I12" s="391"/>
      <c r="J12" s="263"/>
      <c r="K12" s="263"/>
      <c r="L12" s="263"/>
      <c r="M12" s="263"/>
      <c r="N12" s="263"/>
      <c r="O12" s="391"/>
      <c r="R12" s="347"/>
      <c r="T12" s="347"/>
      <c r="U12" s="346"/>
      <c r="V12" s="346"/>
      <c r="W12" s="346"/>
      <c r="X12" s="33"/>
      <c r="Y12" s="8"/>
      <c r="Z12" s="346"/>
    </row>
    <row r="13" spans="1:29" ht="25.35" customHeight="1">
      <c r="A13" s="349">
        <v>1</v>
      </c>
      <c r="B13" s="349" t="s">
        <v>67</v>
      </c>
      <c r="C13" s="354" t="s">
        <v>515</v>
      </c>
      <c r="D13" s="353">
        <v>128525.15</v>
      </c>
      <c r="E13" s="352" t="s">
        <v>30</v>
      </c>
      <c r="F13" s="352" t="s">
        <v>30</v>
      </c>
      <c r="G13" s="353">
        <v>18357</v>
      </c>
      <c r="H13" s="352">
        <v>351</v>
      </c>
      <c r="I13" s="352">
        <f>G13/H13</f>
        <v>52.299145299145302</v>
      </c>
      <c r="J13" s="352">
        <v>19</v>
      </c>
      <c r="K13" s="352">
        <v>1</v>
      </c>
      <c r="L13" s="353">
        <v>139897.68</v>
      </c>
      <c r="M13" s="353">
        <v>20031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46"/>
      <c r="Y13" s="361"/>
      <c r="Z13" s="361"/>
      <c r="AA13" s="346"/>
    </row>
    <row r="14" spans="1:29" ht="25.35" customHeight="1">
      <c r="A14" s="349">
        <v>2</v>
      </c>
      <c r="B14" s="362">
        <v>1</v>
      </c>
      <c r="C14" s="354" t="s">
        <v>496</v>
      </c>
      <c r="D14" s="353">
        <v>31200.51</v>
      </c>
      <c r="E14" s="352">
        <v>45366.7</v>
      </c>
      <c r="F14" s="356">
        <f>(D14-E14)/E14</f>
        <v>-0.31225965300539821</v>
      </c>
      <c r="G14" s="353">
        <v>5049</v>
      </c>
      <c r="H14" s="352">
        <v>194</v>
      </c>
      <c r="I14" s="352">
        <f>G14/H14</f>
        <v>26.02577319587629</v>
      </c>
      <c r="J14" s="352">
        <v>9</v>
      </c>
      <c r="K14" s="352">
        <v>3</v>
      </c>
      <c r="L14" s="353">
        <v>174088.57</v>
      </c>
      <c r="M14" s="353">
        <v>24559</v>
      </c>
      <c r="N14" s="351">
        <v>44610</v>
      </c>
      <c r="O14" s="350" t="s">
        <v>73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>
        <v>15</v>
      </c>
      <c r="C15" s="354" t="s">
        <v>519</v>
      </c>
      <c r="D15" s="353">
        <v>18421.71</v>
      </c>
      <c r="E15" s="352">
        <v>2858.75</v>
      </c>
      <c r="F15" s="356">
        <f>(D15-E15)/E15</f>
        <v>5.4439737647573239</v>
      </c>
      <c r="G15" s="353">
        <v>3598</v>
      </c>
      <c r="H15" s="352">
        <v>94</v>
      </c>
      <c r="I15" s="352">
        <f>G15/H15</f>
        <v>38.276595744680854</v>
      </c>
      <c r="J15" s="352">
        <v>27</v>
      </c>
      <c r="K15" s="352">
        <v>2</v>
      </c>
      <c r="L15" s="353">
        <v>21357.46</v>
      </c>
      <c r="M15" s="353">
        <v>4061</v>
      </c>
      <c r="N15" s="351">
        <v>44617</v>
      </c>
      <c r="O15" s="350" t="s">
        <v>287</v>
      </c>
      <c r="P15" s="347"/>
      <c r="Q15" s="359"/>
      <c r="R15" s="359"/>
      <c r="S15" s="359"/>
      <c r="T15" s="359"/>
      <c r="V15" s="346"/>
      <c r="W15" s="33"/>
      <c r="X15" s="347"/>
      <c r="Y15" s="8"/>
      <c r="Z15" s="346"/>
      <c r="AA15" s="346"/>
      <c r="AC15" s="346"/>
    </row>
    <row r="16" spans="1:29" ht="25.35" customHeight="1">
      <c r="A16" s="349">
        <v>4</v>
      </c>
      <c r="B16" s="349">
        <v>3</v>
      </c>
      <c r="C16" s="354" t="s">
        <v>516</v>
      </c>
      <c r="D16" s="353">
        <v>17679</v>
      </c>
      <c r="E16" s="352">
        <v>19264</v>
      </c>
      <c r="F16" s="356">
        <f>(D16-E16)/E16</f>
        <v>-8.227782392026578E-2</v>
      </c>
      <c r="G16" s="353">
        <v>3630</v>
      </c>
      <c r="H16" s="352" t="s">
        <v>30</v>
      </c>
      <c r="I16" s="352" t="s">
        <v>30</v>
      </c>
      <c r="J16" s="352">
        <v>17</v>
      </c>
      <c r="K16" s="352">
        <v>2</v>
      </c>
      <c r="L16" s="353">
        <v>38770</v>
      </c>
      <c r="M16" s="353">
        <v>7942</v>
      </c>
      <c r="N16" s="351">
        <v>44617</v>
      </c>
      <c r="O16" s="350" t="s">
        <v>31</v>
      </c>
      <c r="P16" s="347"/>
      <c r="Q16" s="359"/>
      <c r="R16" s="359"/>
      <c r="S16" s="335"/>
      <c r="T16" s="359"/>
      <c r="V16" s="360"/>
      <c r="W16" s="360"/>
      <c r="X16" s="361"/>
      <c r="Y16" s="360"/>
      <c r="Z16" s="361"/>
      <c r="AA16" s="8"/>
      <c r="AB16" s="346"/>
      <c r="AC16" s="346"/>
    </row>
    <row r="17" spans="1:29" ht="25.35" customHeight="1">
      <c r="A17" s="349">
        <v>5</v>
      </c>
      <c r="B17" s="349">
        <v>2</v>
      </c>
      <c r="C17" s="354" t="s">
        <v>497</v>
      </c>
      <c r="D17" s="353">
        <v>16752.7</v>
      </c>
      <c r="E17" s="352">
        <v>21354.17</v>
      </c>
      <c r="F17" s="356">
        <f>(D17-E17)/E17</f>
        <v>-0.21548343953429228</v>
      </c>
      <c r="G17" s="353">
        <v>2689</v>
      </c>
      <c r="H17" s="352">
        <v>148</v>
      </c>
      <c r="I17" s="352">
        <f>G17/H17</f>
        <v>18.168918918918919</v>
      </c>
      <c r="J17" s="352">
        <v>21</v>
      </c>
      <c r="K17" s="352">
        <v>3</v>
      </c>
      <c r="L17" s="353">
        <v>115023.34</v>
      </c>
      <c r="M17" s="353">
        <v>19139</v>
      </c>
      <c r="N17" s="351">
        <v>44610</v>
      </c>
      <c r="O17" s="350" t="s">
        <v>183</v>
      </c>
      <c r="P17" s="78"/>
      <c r="Q17" s="359"/>
      <c r="R17" s="359"/>
      <c r="S17" s="335"/>
      <c r="T17" s="359"/>
      <c r="V17" s="360"/>
      <c r="W17" s="360"/>
      <c r="X17" s="8"/>
      <c r="Y17" s="361"/>
      <c r="Z17" s="360"/>
      <c r="AA17" s="361"/>
      <c r="AB17" s="346"/>
      <c r="AC17" s="346"/>
    </row>
    <row r="18" spans="1:29" ht="25.35" customHeight="1">
      <c r="A18" s="349">
        <v>6</v>
      </c>
      <c r="B18" s="349" t="s">
        <v>67</v>
      </c>
      <c r="C18" s="354" t="s">
        <v>520</v>
      </c>
      <c r="D18" s="353">
        <v>14283.22</v>
      </c>
      <c r="E18" s="352" t="s">
        <v>30</v>
      </c>
      <c r="F18" s="352" t="s">
        <v>30</v>
      </c>
      <c r="G18" s="353">
        <v>2949</v>
      </c>
      <c r="H18" s="352">
        <v>156</v>
      </c>
      <c r="I18" s="352">
        <f t="shared" ref="I18:I22" si="0">G18/H18</f>
        <v>18.903846153846153</v>
      </c>
      <c r="J18" s="352">
        <v>17</v>
      </c>
      <c r="K18" s="352">
        <v>1</v>
      </c>
      <c r="L18" s="353">
        <v>14283.22</v>
      </c>
      <c r="M18" s="353">
        <v>2949</v>
      </c>
      <c r="N18" s="351">
        <v>44624</v>
      </c>
      <c r="O18" s="350" t="s">
        <v>56</v>
      </c>
      <c r="P18" s="347"/>
      <c r="Q18" s="359"/>
      <c r="R18" s="359"/>
      <c r="S18" s="359"/>
      <c r="T18" s="359"/>
      <c r="V18" s="347"/>
      <c r="W18" s="346"/>
      <c r="X18" s="8"/>
      <c r="Y18" s="347"/>
      <c r="Z18" s="346"/>
      <c r="AC18" s="346"/>
    </row>
    <row r="19" spans="1:29" ht="25.35" customHeight="1">
      <c r="A19" s="349">
        <v>7</v>
      </c>
      <c r="B19" s="349">
        <v>6</v>
      </c>
      <c r="C19" s="354" t="s">
        <v>508</v>
      </c>
      <c r="D19" s="353">
        <v>9322.59</v>
      </c>
      <c r="E19" s="352">
        <v>10976.06</v>
      </c>
      <c r="F19" s="356">
        <f>(D19-E19)/E19</f>
        <v>-0.15064330916558397</v>
      </c>
      <c r="G19" s="353">
        <v>1498</v>
      </c>
      <c r="H19" s="352">
        <v>79</v>
      </c>
      <c r="I19" s="352">
        <f t="shared" si="0"/>
        <v>18.962025316455698</v>
      </c>
      <c r="J19" s="352">
        <v>12</v>
      </c>
      <c r="K19" s="352">
        <v>2</v>
      </c>
      <c r="L19" s="353">
        <v>20871.25</v>
      </c>
      <c r="M19" s="353">
        <v>3364</v>
      </c>
      <c r="N19" s="351">
        <v>44617</v>
      </c>
      <c r="O19" s="350" t="s">
        <v>34</v>
      </c>
      <c r="P19" s="347"/>
      <c r="Q19" s="359"/>
      <c r="R19" s="359"/>
      <c r="S19" s="359"/>
      <c r="T19" s="359"/>
      <c r="U19" s="360"/>
      <c r="V19" s="360"/>
      <c r="W19" s="360"/>
      <c r="X19" s="8"/>
      <c r="Y19" s="361"/>
      <c r="Z19" s="361"/>
      <c r="AA19" s="346"/>
      <c r="AB19" s="346"/>
    </row>
    <row r="20" spans="1:29" ht="25.35" customHeight="1">
      <c r="A20" s="349">
        <v>8</v>
      </c>
      <c r="B20" s="349">
        <v>4</v>
      </c>
      <c r="C20" s="354" t="s">
        <v>502</v>
      </c>
      <c r="D20" s="353">
        <v>9298.01</v>
      </c>
      <c r="E20" s="352">
        <v>14715.26</v>
      </c>
      <c r="F20" s="356">
        <f>(D20-E20)/E20</f>
        <v>-0.36813824560354352</v>
      </c>
      <c r="G20" s="353">
        <v>1898</v>
      </c>
      <c r="H20" s="352">
        <v>152</v>
      </c>
      <c r="I20" s="352">
        <f t="shared" si="0"/>
        <v>12.486842105263158</v>
      </c>
      <c r="J20" s="352">
        <v>14</v>
      </c>
      <c r="K20" s="352">
        <v>3</v>
      </c>
      <c r="L20" s="353">
        <v>53073.79</v>
      </c>
      <c r="M20" s="353">
        <v>10946</v>
      </c>
      <c r="N20" s="351">
        <v>44610</v>
      </c>
      <c r="O20" s="350" t="s">
        <v>43</v>
      </c>
      <c r="P20" s="347"/>
      <c r="Q20" s="359"/>
      <c r="R20" s="359"/>
      <c r="S20" s="359"/>
      <c r="T20" s="359"/>
      <c r="V20" s="347"/>
      <c r="W20" s="360"/>
      <c r="X20" s="361"/>
      <c r="Y20" s="360"/>
      <c r="Z20" s="361"/>
      <c r="AA20" s="8"/>
      <c r="AB20" s="346"/>
      <c r="AC20" s="346"/>
    </row>
    <row r="21" spans="1:29" ht="25.35" customHeight="1">
      <c r="A21" s="349">
        <v>9</v>
      </c>
      <c r="B21" s="349">
        <v>11</v>
      </c>
      <c r="C21" s="354" t="s">
        <v>466</v>
      </c>
      <c r="D21" s="353">
        <v>6126.42</v>
      </c>
      <c r="E21" s="352">
        <v>5893.95</v>
      </c>
      <c r="F21" s="356">
        <f>(D21-E21)/E21</f>
        <v>3.9442139821342266E-2</v>
      </c>
      <c r="G21" s="353">
        <v>907</v>
      </c>
      <c r="H21" s="352">
        <v>48</v>
      </c>
      <c r="I21" s="352">
        <f t="shared" si="0"/>
        <v>18.895833333333332</v>
      </c>
      <c r="J21" s="352">
        <v>6</v>
      </c>
      <c r="K21" s="352">
        <v>5</v>
      </c>
      <c r="L21" s="353">
        <v>148009.04999999999</v>
      </c>
      <c r="M21" s="353">
        <v>20656</v>
      </c>
      <c r="N21" s="351">
        <v>44596</v>
      </c>
      <c r="O21" s="350" t="s">
        <v>27</v>
      </c>
      <c r="P21" s="347"/>
      <c r="Q21" s="359"/>
      <c r="R21" s="359"/>
      <c r="S21" s="359"/>
      <c r="T21" s="359"/>
      <c r="V21" s="347"/>
      <c r="W21" s="360"/>
      <c r="X21" s="361"/>
      <c r="Y21" s="360"/>
      <c r="Z21" s="361"/>
      <c r="AA21" s="8"/>
      <c r="AB21" s="346"/>
      <c r="AC21" s="346"/>
    </row>
    <row r="22" spans="1:29" ht="25.35" customHeight="1">
      <c r="A22" s="349">
        <v>10</v>
      </c>
      <c r="B22" s="349" t="s">
        <v>40</v>
      </c>
      <c r="C22" s="354" t="s">
        <v>523</v>
      </c>
      <c r="D22" s="353">
        <v>6118.22</v>
      </c>
      <c r="E22" s="352" t="s">
        <v>30</v>
      </c>
      <c r="F22" s="352" t="s">
        <v>30</v>
      </c>
      <c r="G22" s="353">
        <v>839</v>
      </c>
      <c r="H22" s="352">
        <v>14</v>
      </c>
      <c r="I22" s="352">
        <f t="shared" si="0"/>
        <v>59.928571428571431</v>
      </c>
      <c r="J22" s="352">
        <v>11</v>
      </c>
      <c r="K22" s="352">
        <v>0</v>
      </c>
      <c r="L22" s="353">
        <v>6118.22</v>
      </c>
      <c r="M22" s="353">
        <v>839</v>
      </c>
      <c r="N22" s="351" t="s">
        <v>190</v>
      </c>
      <c r="O22" s="350" t="s">
        <v>27</v>
      </c>
      <c r="P22" s="347"/>
      <c r="Q22" s="359"/>
      <c r="R22" s="359"/>
      <c r="S22" s="359"/>
      <c r="T22" s="359"/>
      <c r="U22" s="360"/>
      <c r="V22" s="360"/>
      <c r="W22" s="346"/>
      <c r="X22" s="361"/>
      <c r="Y22" s="8"/>
      <c r="Z22" s="360"/>
      <c r="AA22" s="361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257727.53000000003</v>
      </c>
      <c r="E23" s="348">
        <v>151257.18999999997</v>
      </c>
      <c r="F23" s="108">
        <f t="shared" ref="F23" si="1">(D23-E23)/E23</f>
        <v>0.70390267067634982</v>
      </c>
      <c r="G23" s="348">
        <f>SUM(G13:G22)</f>
        <v>41414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X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X24" s="347"/>
    </row>
    <row r="25" spans="1:29" ht="25.35" customHeight="1">
      <c r="A25" s="349">
        <v>11</v>
      </c>
      <c r="B25" s="349">
        <v>7</v>
      </c>
      <c r="C25" s="354" t="s">
        <v>489</v>
      </c>
      <c r="D25" s="353">
        <v>4809.12</v>
      </c>
      <c r="E25" s="352">
        <v>7453.2</v>
      </c>
      <c r="F25" s="356">
        <f t="shared" ref="F25:F35" si="2">(D25-E25)/E25</f>
        <v>-0.35475768797295121</v>
      </c>
      <c r="G25" s="353">
        <v>776</v>
      </c>
      <c r="H25" s="352">
        <v>40</v>
      </c>
      <c r="I25" s="352">
        <f t="shared" ref="I25:I31" si="3">G25/H25</f>
        <v>19.399999999999999</v>
      </c>
      <c r="J25" s="352">
        <v>5</v>
      </c>
      <c r="K25" s="352">
        <v>4</v>
      </c>
      <c r="L25" s="353">
        <v>88348</v>
      </c>
      <c r="M25" s="353">
        <v>13790</v>
      </c>
      <c r="N25" s="351">
        <v>44603</v>
      </c>
      <c r="O25" s="350" t="s">
        <v>32</v>
      </c>
      <c r="P25" s="347"/>
      <c r="Q25" s="359"/>
      <c r="R25" s="359"/>
      <c r="S25" s="359"/>
      <c r="T25" s="359"/>
      <c r="U25" s="360"/>
      <c r="V25" s="360"/>
      <c r="W25" s="346"/>
      <c r="X25" s="361"/>
      <c r="Y25" s="8"/>
      <c r="Z25" s="361"/>
      <c r="AA25" s="360"/>
      <c r="AB25" s="346"/>
    </row>
    <row r="26" spans="1:29" ht="25.35" customHeight="1">
      <c r="A26" s="349">
        <v>12</v>
      </c>
      <c r="B26" s="349">
        <v>8</v>
      </c>
      <c r="C26" s="354" t="s">
        <v>479</v>
      </c>
      <c r="D26" s="353">
        <v>4784.1899999999996</v>
      </c>
      <c r="E26" s="352">
        <v>7141.22</v>
      </c>
      <c r="F26" s="356">
        <f t="shared" si="2"/>
        <v>-0.33005984971755536</v>
      </c>
      <c r="G26" s="353">
        <v>953</v>
      </c>
      <c r="H26" s="352">
        <v>82</v>
      </c>
      <c r="I26" s="352">
        <f t="shared" si="3"/>
        <v>11.621951219512194</v>
      </c>
      <c r="J26" s="352">
        <v>10</v>
      </c>
      <c r="K26" s="352">
        <v>4</v>
      </c>
      <c r="L26" s="353">
        <v>95943.05</v>
      </c>
      <c r="M26" s="353">
        <v>19677</v>
      </c>
      <c r="N26" s="351">
        <v>44603</v>
      </c>
      <c r="O26" s="350" t="s">
        <v>27</v>
      </c>
      <c r="P26" s="347"/>
      <c r="Q26" s="359"/>
      <c r="R26" s="359"/>
      <c r="S26" s="335"/>
      <c r="T26" s="359"/>
      <c r="V26" s="360"/>
      <c r="W26" s="360"/>
      <c r="X26" s="8"/>
      <c r="Y26" s="361"/>
      <c r="Z26" s="360"/>
      <c r="AA26" s="361"/>
      <c r="AB26" s="346"/>
      <c r="AC26" s="346"/>
    </row>
    <row r="27" spans="1:29" ht="25.35" customHeight="1">
      <c r="A27" s="349">
        <v>13</v>
      </c>
      <c r="B27" s="349">
        <v>14</v>
      </c>
      <c r="C27" s="354" t="s">
        <v>368</v>
      </c>
      <c r="D27" s="353">
        <v>3209.51</v>
      </c>
      <c r="E27" s="353">
        <v>3736.81</v>
      </c>
      <c r="F27" s="356">
        <f t="shared" si="2"/>
        <v>-0.14110966305485154</v>
      </c>
      <c r="G27" s="353">
        <v>602</v>
      </c>
      <c r="H27" s="352">
        <v>31</v>
      </c>
      <c r="I27" s="352">
        <f t="shared" si="3"/>
        <v>19.419354838709676</v>
      </c>
      <c r="J27" s="352">
        <v>5</v>
      </c>
      <c r="K27" s="352">
        <v>15</v>
      </c>
      <c r="L27" s="353">
        <v>212715</v>
      </c>
      <c r="M27" s="353">
        <v>42291</v>
      </c>
      <c r="N27" s="351">
        <v>44526</v>
      </c>
      <c r="O27" s="350" t="s">
        <v>32</v>
      </c>
      <c r="P27" s="347"/>
      <c r="Q27" s="359"/>
      <c r="R27" s="359"/>
      <c r="S27" s="335"/>
      <c r="T27" s="359"/>
      <c r="V27" s="360"/>
      <c r="W27" s="360"/>
      <c r="X27" s="8"/>
      <c r="Y27" s="361"/>
      <c r="Z27" s="360"/>
      <c r="AA27" s="361"/>
      <c r="AB27" s="346"/>
      <c r="AC27" s="346"/>
    </row>
    <row r="28" spans="1:29" ht="25.35" customHeight="1">
      <c r="A28" s="349">
        <v>14</v>
      </c>
      <c r="B28" s="349">
        <v>10</v>
      </c>
      <c r="C28" s="354" t="s">
        <v>490</v>
      </c>
      <c r="D28" s="353">
        <v>2737.81</v>
      </c>
      <c r="E28" s="352">
        <v>6664.93</v>
      </c>
      <c r="F28" s="356">
        <f t="shared" si="2"/>
        <v>-0.58922149219871778</v>
      </c>
      <c r="G28" s="353">
        <v>396</v>
      </c>
      <c r="H28" s="352">
        <v>21</v>
      </c>
      <c r="I28" s="352">
        <f t="shared" si="3"/>
        <v>18.857142857142858</v>
      </c>
      <c r="J28" s="352">
        <v>4</v>
      </c>
      <c r="K28" s="352">
        <v>4</v>
      </c>
      <c r="L28" s="353">
        <v>110517</v>
      </c>
      <c r="M28" s="353">
        <v>15499</v>
      </c>
      <c r="N28" s="351">
        <v>44603</v>
      </c>
      <c r="O28" s="350" t="s">
        <v>52</v>
      </c>
      <c r="P28" s="347"/>
      <c r="Q28" s="359"/>
      <c r="R28" s="359"/>
      <c r="S28" s="335"/>
      <c r="T28" s="359"/>
      <c r="V28" s="360"/>
      <c r="W28" s="360"/>
      <c r="X28" s="8"/>
      <c r="Y28" s="361"/>
      <c r="Z28" s="360"/>
      <c r="AA28" s="361"/>
      <c r="AB28" s="346"/>
      <c r="AC28" s="346"/>
    </row>
    <row r="29" spans="1:29" ht="25.35" customHeight="1">
      <c r="A29" s="349">
        <v>15</v>
      </c>
      <c r="B29" s="349">
        <v>12</v>
      </c>
      <c r="C29" s="354" t="s">
        <v>510</v>
      </c>
      <c r="D29" s="353">
        <v>2593.4699999999998</v>
      </c>
      <c r="E29" s="352">
        <v>4909.17</v>
      </c>
      <c r="F29" s="356">
        <f t="shared" si="2"/>
        <v>-0.47170906690947761</v>
      </c>
      <c r="G29" s="353">
        <v>412</v>
      </c>
      <c r="H29" s="352">
        <v>31</v>
      </c>
      <c r="I29" s="352">
        <f t="shared" si="3"/>
        <v>13.290322580645162</v>
      </c>
      <c r="J29" s="352">
        <v>7</v>
      </c>
      <c r="K29" s="352">
        <v>2</v>
      </c>
      <c r="L29" s="353">
        <v>7890</v>
      </c>
      <c r="M29" s="353">
        <v>1352</v>
      </c>
      <c r="N29" s="351">
        <v>44617</v>
      </c>
      <c r="O29" s="350" t="s">
        <v>52</v>
      </c>
      <c r="P29" s="347"/>
      <c r="Q29" s="359"/>
      <c r="R29" s="359"/>
      <c r="S29" s="359"/>
      <c r="T29" s="359"/>
      <c r="V29" s="330"/>
      <c r="W29" s="330"/>
      <c r="X29" s="8"/>
      <c r="Y29" s="330"/>
      <c r="Z29" s="360"/>
      <c r="AA29" s="361"/>
      <c r="AB29" s="346"/>
      <c r="AC29" s="346"/>
    </row>
    <row r="30" spans="1:29" ht="25.35" customHeight="1">
      <c r="A30" s="349">
        <v>16</v>
      </c>
      <c r="B30" s="349">
        <v>9</v>
      </c>
      <c r="C30" s="354" t="s">
        <v>517</v>
      </c>
      <c r="D30" s="353">
        <v>2005.92</v>
      </c>
      <c r="E30" s="352">
        <v>6949.12</v>
      </c>
      <c r="F30" s="356">
        <f t="shared" si="2"/>
        <v>-0.71134186774728314</v>
      </c>
      <c r="G30" s="353">
        <v>299</v>
      </c>
      <c r="H30" s="352">
        <v>36</v>
      </c>
      <c r="I30" s="352">
        <f t="shared" si="3"/>
        <v>8.3055555555555554</v>
      </c>
      <c r="J30" s="352">
        <v>6</v>
      </c>
      <c r="K30" s="352">
        <v>2</v>
      </c>
      <c r="L30" s="353">
        <v>8955</v>
      </c>
      <c r="M30" s="353">
        <v>1373</v>
      </c>
      <c r="N30" s="351">
        <v>44617</v>
      </c>
      <c r="O30" s="350" t="s">
        <v>33</v>
      </c>
      <c r="P30" s="347"/>
      <c r="Q30" s="359"/>
      <c r="R30" s="359"/>
      <c r="S30" s="359"/>
      <c r="T30" s="359"/>
      <c r="W30" s="360"/>
      <c r="X30" s="8"/>
      <c r="Y30" s="361"/>
      <c r="Z30" s="360"/>
      <c r="AA30" s="361"/>
      <c r="AB30" s="346"/>
      <c r="AC30" s="346"/>
    </row>
    <row r="31" spans="1:29" ht="25.35" customHeight="1">
      <c r="A31" s="349">
        <v>17</v>
      </c>
      <c r="B31" s="349">
        <v>19</v>
      </c>
      <c r="C31" s="354" t="s">
        <v>427</v>
      </c>
      <c r="D31" s="353">
        <v>1775.49</v>
      </c>
      <c r="E31" s="352">
        <v>2256.75</v>
      </c>
      <c r="F31" s="356">
        <f t="shared" si="2"/>
        <v>-0.21325357261548686</v>
      </c>
      <c r="G31" s="353">
        <v>344</v>
      </c>
      <c r="H31" s="352">
        <v>18</v>
      </c>
      <c r="I31" s="352">
        <f t="shared" si="3"/>
        <v>19.111111111111111</v>
      </c>
      <c r="J31" s="352">
        <v>3</v>
      </c>
      <c r="K31" s="352">
        <v>9</v>
      </c>
      <c r="L31" s="353">
        <v>180088</v>
      </c>
      <c r="M31" s="353">
        <v>35268</v>
      </c>
      <c r="N31" s="351">
        <v>44568</v>
      </c>
      <c r="O31" s="350" t="s">
        <v>113</v>
      </c>
      <c r="P31" s="347"/>
      <c r="Q31" s="359"/>
      <c r="R31" s="359"/>
      <c r="S31" s="359"/>
      <c r="T31" s="359"/>
      <c r="V31" s="360"/>
      <c r="W31" s="360"/>
      <c r="X31" s="8"/>
      <c r="Y31" s="361"/>
      <c r="Z31" s="360"/>
      <c r="AA31" s="361"/>
      <c r="AB31" s="346"/>
      <c r="AC31" s="346"/>
    </row>
    <row r="32" spans="1:29" ht="25.35" customHeight="1">
      <c r="A32" s="349">
        <v>18</v>
      </c>
      <c r="B32" s="349">
        <v>13</v>
      </c>
      <c r="C32" s="354" t="s">
        <v>429</v>
      </c>
      <c r="D32" s="353">
        <v>1672.13</v>
      </c>
      <c r="E32" s="352">
        <v>3853.21</v>
      </c>
      <c r="F32" s="356">
        <f t="shared" si="2"/>
        <v>-0.56604233872537435</v>
      </c>
      <c r="G32" s="353">
        <v>316</v>
      </c>
      <c r="H32" s="352" t="s">
        <v>30</v>
      </c>
      <c r="I32" s="352" t="s">
        <v>30</v>
      </c>
      <c r="J32" s="352">
        <v>3</v>
      </c>
      <c r="K32" s="352">
        <v>10</v>
      </c>
      <c r="L32" s="353">
        <v>618098.84</v>
      </c>
      <c r="M32" s="353">
        <v>87062</v>
      </c>
      <c r="N32" s="351">
        <v>44561</v>
      </c>
      <c r="O32" s="350" t="s">
        <v>430</v>
      </c>
      <c r="P32" s="347"/>
      <c r="Q32" s="359"/>
      <c r="R32" s="359"/>
      <c r="S32" s="359"/>
      <c r="T32" s="359"/>
      <c r="U32" s="347"/>
      <c r="V32" s="347"/>
      <c r="W32" s="347"/>
      <c r="X32" s="346"/>
      <c r="Y32" s="8"/>
      <c r="Z32" s="347"/>
      <c r="AC32" s="346"/>
    </row>
    <row r="33" spans="1:29" ht="25.35" customHeight="1">
      <c r="A33" s="349">
        <v>19</v>
      </c>
      <c r="B33" s="349">
        <v>16</v>
      </c>
      <c r="C33" s="354" t="s">
        <v>509</v>
      </c>
      <c r="D33" s="353">
        <v>1533.04</v>
      </c>
      <c r="E33" s="352">
        <v>2833.01</v>
      </c>
      <c r="F33" s="356">
        <f t="shared" si="2"/>
        <v>-0.45886530580548607</v>
      </c>
      <c r="G33" s="353">
        <v>250</v>
      </c>
      <c r="H33" s="352">
        <v>13</v>
      </c>
      <c r="I33" s="352">
        <f>G33/H33</f>
        <v>19.23076923076923</v>
      </c>
      <c r="J33" s="352">
        <v>3</v>
      </c>
      <c r="K33" s="352">
        <v>3</v>
      </c>
      <c r="L33" s="353">
        <v>14415</v>
      </c>
      <c r="M33" s="353">
        <v>2170</v>
      </c>
      <c r="N33" s="351">
        <v>44610</v>
      </c>
      <c r="O33" s="350" t="s">
        <v>113</v>
      </c>
      <c r="P33" s="347"/>
      <c r="Q33" s="359"/>
      <c r="R33" s="359"/>
      <c r="S33" s="359"/>
      <c r="T33" s="359"/>
      <c r="V33" s="360"/>
      <c r="W33" s="360"/>
      <c r="X33" s="361"/>
      <c r="Y33" s="360"/>
      <c r="Z33" s="361"/>
      <c r="AA33" s="8"/>
      <c r="AB33" s="346"/>
      <c r="AC33" s="346"/>
    </row>
    <row r="34" spans="1:29" ht="25.35" customHeight="1">
      <c r="A34" s="349">
        <v>20</v>
      </c>
      <c r="B34" s="349">
        <v>17</v>
      </c>
      <c r="C34" s="354" t="s">
        <v>467</v>
      </c>
      <c r="D34" s="353">
        <v>1488</v>
      </c>
      <c r="E34" s="352">
        <v>2375</v>
      </c>
      <c r="F34" s="356">
        <f t="shared" si="2"/>
        <v>-0.37347368421052629</v>
      </c>
      <c r="G34" s="353">
        <v>294</v>
      </c>
      <c r="H34" s="352" t="s">
        <v>30</v>
      </c>
      <c r="I34" s="352" t="s">
        <v>30</v>
      </c>
      <c r="J34" s="352">
        <v>4</v>
      </c>
      <c r="K34" s="352">
        <v>5</v>
      </c>
      <c r="L34" s="353">
        <v>45844</v>
      </c>
      <c r="M34" s="353">
        <v>9273</v>
      </c>
      <c r="N34" s="351">
        <v>44596</v>
      </c>
      <c r="O34" s="350" t="s">
        <v>31</v>
      </c>
      <c r="P34" s="347"/>
      <c r="Q34" s="359"/>
      <c r="R34" s="359"/>
      <c r="S34" s="359"/>
      <c r="T34" s="359"/>
      <c r="V34" s="347"/>
      <c r="W34" s="360"/>
      <c r="X34" s="361"/>
      <c r="Y34" s="360"/>
      <c r="Z34" s="361"/>
      <c r="AA34" s="8"/>
      <c r="AB34" s="346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284336.20999999996</v>
      </c>
      <c r="E35" s="348">
        <v>184072.35</v>
      </c>
      <c r="F35" s="108">
        <f t="shared" si="2"/>
        <v>0.5446981037619173</v>
      </c>
      <c r="G35" s="348">
        <f t="shared" ref="G35" si="4">SUM(G23:G34)</f>
        <v>46056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9" ht="25.35" customHeight="1">
      <c r="A37" s="349">
        <v>21</v>
      </c>
      <c r="B37" s="349" t="s">
        <v>40</v>
      </c>
      <c r="C37" s="354" t="s">
        <v>522</v>
      </c>
      <c r="D37" s="353">
        <v>1331.67</v>
      </c>
      <c r="E37" s="352" t="s">
        <v>30</v>
      </c>
      <c r="F37" s="352" t="s">
        <v>30</v>
      </c>
      <c r="G37" s="353">
        <v>279</v>
      </c>
      <c r="H37" s="352">
        <v>4</v>
      </c>
      <c r="I37" s="352">
        <f>G37/H37</f>
        <v>69.75</v>
      </c>
      <c r="J37" s="352">
        <v>4</v>
      </c>
      <c r="K37" s="352">
        <v>0</v>
      </c>
      <c r="L37" s="353">
        <v>1332</v>
      </c>
      <c r="M37" s="353">
        <v>279</v>
      </c>
      <c r="N37" s="351" t="s">
        <v>190</v>
      </c>
      <c r="O37" s="350" t="s">
        <v>32</v>
      </c>
      <c r="P37" s="347"/>
      <c r="Q37" s="359"/>
      <c r="R37" s="359"/>
      <c r="S37" s="359"/>
      <c r="T37" s="359"/>
      <c r="U37" s="359"/>
      <c r="V37" s="359"/>
      <c r="W37" s="359"/>
      <c r="X37" s="8"/>
      <c r="Y37" s="361"/>
      <c r="Z37" s="361"/>
      <c r="AA37" s="346"/>
      <c r="AB37" s="346"/>
    </row>
    <row r="38" spans="1:29" ht="25.35" customHeight="1">
      <c r="A38" s="349">
        <v>22</v>
      </c>
      <c r="B38" s="349">
        <v>18</v>
      </c>
      <c r="C38" s="354" t="s">
        <v>412</v>
      </c>
      <c r="D38" s="353">
        <v>633.48</v>
      </c>
      <c r="E38" s="353">
        <v>2335.4499999999998</v>
      </c>
      <c r="F38" s="356">
        <f>(D38-E38)/E38</f>
        <v>-0.72875462972874605</v>
      </c>
      <c r="G38" s="353">
        <v>112</v>
      </c>
      <c r="H38" s="352">
        <v>8</v>
      </c>
      <c r="I38" s="352">
        <f>G38/H38</f>
        <v>14</v>
      </c>
      <c r="J38" s="352">
        <v>2</v>
      </c>
      <c r="K38" s="352">
        <v>12</v>
      </c>
      <c r="L38" s="353">
        <v>797093.03</v>
      </c>
      <c r="M38" s="353">
        <v>115869</v>
      </c>
      <c r="N38" s="351">
        <v>44547</v>
      </c>
      <c r="O38" s="350" t="s">
        <v>73</v>
      </c>
      <c r="P38" s="347"/>
      <c r="Q38" s="359"/>
      <c r="R38" s="359"/>
      <c r="S38" s="359"/>
      <c r="T38" s="359"/>
      <c r="U38" s="359"/>
      <c r="V38" s="359"/>
      <c r="W38" s="359"/>
      <c r="X38" s="8"/>
      <c r="Y38" s="361"/>
      <c r="Z38" s="361"/>
      <c r="AA38" s="346"/>
      <c r="AB38" s="346"/>
    </row>
    <row r="39" spans="1:29" ht="25.35" customHeight="1">
      <c r="A39" s="349">
        <v>23</v>
      </c>
      <c r="B39" s="349" t="s">
        <v>67</v>
      </c>
      <c r="C39" s="354" t="s">
        <v>521</v>
      </c>
      <c r="D39" s="353">
        <v>614.9</v>
      </c>
      <c r="E39" s="352" t="s">
        <v>30</v>
      </c>
      <c r="F39" s="352" t="s">
        <v>30</v>
      </c>
      <c r="G39" s="353">
        <v>81</v>
      </c>
      <c r="H39" s="352" t="s">
        <v>30</v>
      </c>
      <c r="I39" s="352" t="s">
        <v>30</v>
      </c>
      <c r="J39" s="352" t="s">
        <v>30</v>
      </c>
      <c r="K39" s="352">
        <v>1</v>
      </c>
      <c r="L39" s="353">
        <v>614.9</v>
      </c>
      <c r="M39" s="353">
        <v>81</v>
      </c>
      <c r="N39" s="351">
        <v>44624</v>
      </c>
      <c r="O39" s="350" t="s">
        <v>366</v>
      </c>
      <c r="P39" s="347"/>
      <c r="Q39" s="359"/>
      <c r="R39" s="359"/>
      <c r="S39" s="359"/>
      <c r="T39" s="360"/>
      <c r="U39" s="360"/>
      <c r="V39" s="360"/>
      <c r="W39" s="360"/>
      <c r="X39" s="8"/>
      <c r="Y39" s="361"/>
      <c r="Z39" s="360"/>
      <c r="AA39" s="346"/>
      <c r="AB39" s="346"/>
    </row>
    <row r="40" spans="1:29" ht="25.35" customHeight="1">
      <c r="A40" s="349">
        <v>24</v>
      </c>
      <c r="B40" s="349">
        <v>23</v>
      </c>
      <c r="C40" s="354" t="s">
        <v>447</v>
      </c>
      <c r="D40" s="353">
        <v>512</v>
      </c>
      <c r="E40" s="352">
        <v>1498</v>
      </c>
      <c r="F40" s="356">
        <f t="shared" ref="F40:F45" si="5">(D40-E40)/E40</f>
        <v>-0.65821094793057411</v>
      </c>
      <c r="G40" s="353">
        <v>74</v>
      </c>
      <c r="H40" s="352" t="s">
        <v>30</v>
      </c>
      <c r="I40" s="352" t="s">
        <v>30</v>
      </c>
      <c r="J40" s="352">
        <v>2</v>
      </c>
      <c r="K40" s="352">
        <v>8</v>
      </c>
      <c r="L40" s="353">
        <v>50442</v>
      </c>
      <c r="M40" s="353">
        <v>8896</v>
      </c>
      <c r="N40" s="351">
        <v>44575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60"/>
      <c r="X40" s="8"/>
      <c r="Y40" s="361"/>
      <c r="Z40" s="361"/>
      <c r="AA40" s="346"/>
      <c r="AB40" s="346"/>
    </row>
    <row r="41" spans="1:29" ht="25.35" customHeight="1">
      <c r="A41" s="349">
        <v>25</v>
      </c>
      <c r="B41" s="349">
        <v>24</v>
      </c>
      <c r="C41" s="354" t="s">
        <v>465</v>
      </c>
      <c r="D41" s="353">
        <v>454</v>
      </c>
      <c r="E41" s="352">
        <v>1322</v>
      </c>
      <c r="F41" s="356">
        <f t="shared" si="5"/>
        <v>-0.65658093797276851</v>
      </c>
      <c r="G41" s="353">
        <v>79</v>
      </c>
      <c r="H41" s="352">
        <v>4</v>
      </c>
      <c r="I41" s="352">
        <f>G41/H41</f>
        <v>19.75</v>
      </c>
      <c r="J41" s="352">
        <v>2</v>
      </c>
      <c r="K41" s="352">
        <v>6</v>
      </c>
      <c r="L41" s="353">
        <v>25478.78</v>
      </c>
      <c r="M41" s="353">
        <v>4244</v>
      </c>
      <c r="N41" s="351">
        <v>44589</v>
      </c>
      <c r="O41" s="350" t="s">
        <v>59</v>
      </c>
      <c r="P41" s="347"/>
      <c r="Q41" s="359"/>
      <c r="R41" s="359"/>
      <c r="S41" s="359"/>
      <c r="T41" s="359"/>
      <c r="U41" s="360"/>
      <c r="V41" s="360"/>
      <c r="W41" s="360"/>
      <c r="X41" s="8"/>
      <c r="Y41" s="361"/>
      <c r="Z41" s="361"/>
      <c r="AA41" s="346"/>
      <c r="AB41" s="346"/>
    </row>
    <row r="42" spans="1:29" ht="25.35" customHeight="1">
      <c r="A42" s="349">
        <v>26</v>
      </c>
      <c r="B42" s="349">
        <v>26</v>
      </c>
      <c r="C42" s="354" t="s">
        <v>491</v>
      </c>
      <c r="D42" s="353">
        <v>344</v>
      </c>
      <c r="E42" s="352">
        <v>661</v>
      </c>
      <c r="F42" s="356">
        <f t="shared" si="5"/>
        <v>-0.4795763993948563</v>
      </c>
      <c r="G42" s="353">
        <v>69</v>
      </c>
      <c r="H42" s="352" t="s">
        <v>30</v>
      </c>
      <c r="I42" s="352" t="s">
        <v>30</v>
      </c>
      <c r="J42" s="352">
        <v>3</v>
      </c>
      <c r="K42" s="352">
        <v>4</v>
      </c>
      <c r="L42" s="353">
        <v>15221</v>
      </c>
      <c r="M42" s="353">
        <v>2484</v>
      </c>
      <c r="N42" s="351">
        <v>44603</v>
      </c>
      <c r="O42" s="350" t="s">
        <v>31</v>
      </c>
      <c r="P42" s="347"/>
      <c r="Q42" s="359"/>
      <c r="R42" s="359"/>
      <c r="S42" s="359"/>
      <c r="T42" s="359"/>
      <c r="U42" s="335"/>
      <c r="V42" s="360"/>
      <c r="W42" s="360"/>
      <c r="X42" s="361"/>
      <c r="Y42" s="346"/>
      <c r="Z42" s="361"/>
      <c r="AA42" s="8"/>
      <c r="AB42" s="346"/>
      <c r="AC42" s="346"/>
    </row>
    <row r="43" spans="1:29" ht="25.35" customHeight="1">
      <c r="A43" s="349">
        <v>27</v>
      </c>
      <c r="B43" s="349">
        <v>20</v>
      </c>
      <c r="C43" s="354" t="s">
        <v>411</v>
      </c>
      <c r="D43" s="353">
        <v>263.39999999999998</v>
      </c>
      <c r="E43" s="353">
        <v>1763.06</v>
      </c>
      <c r="F43" s="356">
        <f t="shared" si="5"/>
        <v>-0.8506006602157612</v>
      </c>
      <c r="G43" s="353">
        <v>55</v>
      </c>
      <c r="H43" s="352">
        <v>14</v>
      </c>
      <c r="I43" s="352">
        <f>G43/H43</f>
        <v>3.9285714285714284</v>
      </c>
      <c r="J43" s="352">
        <v>2</v>
      </c>
      <c r="K43" s="352">
        <v>11</v>
      </c>
      <c r="L43" s="353">
        <v>317078</v>
      </c>
      <c r="M43" s="353">
        <v>64345</v>
      </c>
      <c r="N43" s="351">
        <v>44554</v>
      </c>
      <c r="O43" s="350" t="s">
        <v>52</v>
      </c>
      <c r="P43" s="347"/>
      <c r="Q43" s="359"/>
      <c r="R43" s="359"/>
      <c r="S43" s="359"/>
      <c r="T43" s="359"/>
      <c r="U43" s="359"/>
      <c r="V43" s="359"/>
      <c r="W43" s="360"/>
      <c r="X43" s="361"/>
      <c r="Y43" s="346"/>
      <c r="Z43" s="361"/>
      <c r="AA43" s="8"/>
      <c r="AB43" s="346"/>
    </row>
    <row r="44" spans="1:29" ht="25.35" customHeight="1">
      <c r="A44" s="349">
        <v>28</v>
      </c>
      <c r="B44" s="362">
        <v>22</v>
      </c>
      <c r="C44" s="354" t="s">
        <v>518</v>
      </c>
      <c r="D44" s="353">
        <v>171</v>
      </c>
      <c r="E44" s="352">
        <v>1506</v>
      </c>
      <c r="F44" s="356">
        <f t="shared" si="5"/>
        <v>-0.88645418326693226</v>
      </c>
      <c r="G44" s="353">
        <v>42</v>
      </c>
      <c r="H44" s="352">
        <v>3</v>
      </c>
      <c r="I44" s="352">
        <f>G44/H44</f>
        <v>14</v>
      </c>
      <c r="J44" s="352">
        <v>2</v>
      </c>
      <c r="K44" s="352">
        <v>2</v>
      </c>
      <c r="L44" s="353">
        <v>1677</v>
      </c>
      <c r="M44" s="353">
        <v>323</v>
      </c>
      <c r="N44" s="351">
        <v>44617</v>
      </c>
      <c r="O44" s="350" t="s">
        <v>59</v>
      </c>
      <c r="P44" s="347"/>
      <c r="Q44" s="359"/>
      <c r="R44" s="359"/>
      <c r="S44" s="359"/>
      <c r="T44" s="359"/>
      <c r="U44" s="360"/>
      <c r="V44" s="360"/>
      <c r="W44" s="361"/>
      <c r="X44" s="8"/>
      <c r="Y44" s="361"/>
      <c r="Z44" s="360"/>
      <c r="AA44" s="346"/>
      <c r="AB44" s="346"/>
    </row>
    <row r="45" spans="1:29" ht="25.35" customHeight="1">
      <c r="A45" s="349">
        <v>29</v>
      </c>
      <c r="B45" s="349">
        <v>21</v>
      </c>
      <c r="C45" s="354" t="s">
        <v>454</v>
      </c>
      <c r="D45" s="353">
        <v>93</v>
      </c>
      <c r="E45" s="352">
        <v>1573.2</v>
      </c>
      <c r="F45" s="356">
        <f t="shared" si="5"/>
        <v>-0.940884820747521</v>
      </c>
      <c r="G45" s="353">
        <v>20</v>
      </c>
      <c r="H45" s="352">
        <v>1</v>
      </c>
      <c r="I45" s="352">
        <f>G45/H45</f>
        <v>20</v>
      </c>
      <c r="J45" s="352">
        <v>1</v>
      </c>
      <c r="K45" s="352">
        <v>7</v>
      </c>
      <c r="L45" s="353">
        <v>67149</v>
      </c>
      <c r="M45" s="353">
        <v>10317</v>
      </c>
      <c r="N45" s="351">
        <v>44582</v>
      </c>
      <c r="O45" s="350" t="s">
        <v>32</v>
      </c>
      <c r="P45" s="347"/>
      <c r="Q45" s="359"/>
      <c r="R45" s="359"/>
      <c r="S45" s="359"/>
      <c r="T45" s="359"/>
      <c r="U45" s="360"/>
      <c r="V45" s="360"/>
      <c r="W45" s="360"/>
      <c r="X45" s="361"/>
      <c r="Y45" s="346"/>
      <c r="Z45" s="361"/>
      <c r="AA45" s="8"/>
      <c r="AB45" s="346"/>
      <c r="AC45" s="346"/>
    </row>
    <row r="46" spans="1:29" ht="25.35" customHeight="1">
      <c r="A46" s="349">
        <v>30</v>
      </c>
      <c r="B46" s="355" t="s">
        <v>30</v>
      </c>
      <c r="C46" s="354" t="s">
        <v>244</v>
      </c>
      <c r="D46" s="353">
        <v>89</v>
      </c>
      <c r="E46" s="352" t="s">
        <v>30</v>
      </c>
      <c r="F46" s="352" t="s">
        <v>30</v>
      </c>
      <c r="G46" s="353">
        <v>13</v>
      </c>
      <c r="H46" s="352">
        <v>1</v>
      </c>
      <c r="I46" s="352">
        <f>G46/H46</f>
        <v>13</v>
      </c>
      <c r="J46" s="352">
        <v>1</v>
      </c>
      <c r="K46" s="352" t="s">
        <v>30</v>
      </c>
      <c r="L46" s="353">
        <v>11824.86</v>
      </c>
      <c r="M46" s="353">
        <v>2487</v>
      </c>
      <c r="N46" s="351">
        <v>44421</v>
      </c>
      <c r="O46" s="350" t="s">
        <v>43</v>
      </c>
      <c r="P46" s="78"/>
      <c r="Q46" s="359"/>
      <c r="R46" s="359"/>
      <c r="S46" s="361"/>
      <c r="T46" s="361"/>
      <c r="U46" s="361"/>
      <c r="V46" s="361"/>
      <c r="W46" s="360"/>
      <c r="X46" s="8"/>
      <c r="Y46" s="361"/>
      <c r="Z46" s="361"/>
      <c r="AA46" s="346"/>
      <c r="AB46" s="346"/>
    </row>
    <row r="47" spans="1:29" ht="25.15" customHeight="1">
      <c r="A47" s="248"/>
      <c r="B47" s="248"/>
      <c r="C47" s="266" t="s">
        <v>116</v>
      </c>
      <c r="D47" s="348">
        <f>SUM(D35:D46)</f>
        <v>288842.65999999997</v>
      </c>
      <c r="E47" s="348">
        <v>192795.54000000004</v>
      </c>
      <c r="F47" s="108">
        <f t="shared" ref="F47" si="6">(D47-E47)/E47</f>
        <v>0.4981812338604924</v>
      </c>
      <c r="G47" s="348">
        <f t="shared" ref="G47" si="7">SUM(G35:G46)</f>
        <v>46880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120">
        <v>36</v>
      </c>
      <c r="C49" s="354" t="s">
        <v>481</v>
      </c>
      <c r="D49" s="353">
        <v>61</v>
      </c>
      <c r="E49" s="352">
        <v>14</v>
      </c>
      <c r="F49" s="356">
        <f>(D49-E49)/E49</f>
        <v>3.3571428571428572</v>
      </c>
      <c r="G49" s="353">
        <v>9</v>
      </c>
      <c r="H49" s="352">
        <v>11</v>
      </c>
      <c r="I49" s="352">
        <f>G49/H49</f>
        <v>0.81818181818181823</v>
      </c>
      <c r="J49" s="352">
        <v>1</v>
      </c>
      <c r="K49" s="352" t="s">
        <v>30</v>
      </c>
      <c r="L49" s="353">
        <v>50160</v>
      </c>
      <c r="M49" s="353">
        <v>8590</v>
      </c>
      <c r="N49" s="351">
        <v>44512</v>
      </c>
      <c r="O49" s="350" t="s">
        <v>33</v>
      </c>
      <c r="P49" s="347"/>
      <c r="Q49" s="359"/>
      <c r="R49" s="359"/>
      <c r="S49" s="359"/>
      <c r="T49" s="359"/>
      <c r="U49" s="360"/>
      <c r="V49" s="360"/>
      <c r="W49" s="360"/>
      <c r="X49" s="361"/>
      <c r="Y49" s="346"/>
      <c r="Z49" s="361"/>
      <c r="AA49" s="8"/>
      <c r="AB49" s="346"/>
    </row>
    <row r="50" spans="1:28" ht="25.35" customHeight="1">
      <c r="A50" s="248"/>
      <c r="B50" s="248"/>
      <c r="C50" s="266" t="s">
        <v>117</v>
      </c>
      <c r="D50" s="348">
        <f>SUM(D47:D49)</f>
        <v>288903.65999999997</v>
      </c>
      <c r="E50" s="348">
        <v>193118.54000000004</v>
      </c>
      <c r="F50" s="108">
        <f>(D50-E50)/E50</f>
        <v>0.49599132222105613</v>
      </c>
      <c r="G50" s="348">
        <f t="shared" ref="G50" si="8">SUM(G47:G49)</f>
        <v>46889</v>
      </c>
      <c r="H50" s="348"/>
      <c r="I50" s="251"/>
      <c r="J50" s="250"/>
      <c r="K50" s="252"/>
      <c r="L50" s="253"/>
      <c r="M50" s="257"/>
      <c r="N50" s="254"/>
      <c r="O50" s="281"/>
      <c r="R50" s="347"/>
    </row>
    <row r="51" spans="1:28" ht="23.1" customHeight="1">
      <c r="W51" s="33"/>
    </row>
    <row r="52" spans="1:28" ht="17.25" customHeight="1"/>
    <row r="63" spans="1:28">
      <c r="R63" s="347"/>
    </row>
    <row r="68" spans="16:16">
      <c r="P68" s="347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24" zoomScale="60" zoomScaleNormal="60" workbookViewId="0">
      <selection activeCell="O44" sqref="O44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7.28515625" style="345" customWidth="1"/>
    <col min="19" max="19" width="1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4.85546875" style="345" customWidth="1"/>
    <col min="26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513</v>
      </c>
      <c r="F1" s="235"/>
      <c r="G1" s="235"/>
      <c r="H1" s="235"/>
      <c r="I1" s="235"/>
    </row>
    <row r="2" spans="1:29" ht="19.5" customHeight="1">
      <c r="E2" s="235" t="s">
        <v>514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  <c r="Y5" s="33"/>
    </row>
    <row r="6" spans="1:29" ht="19.5">
      <c r="A6" s="393"/>
      <c r="B6" s="393"/>
      <c r="C6" s="390"/>
      <c r="D6" s="237" t="s">
        <v>511</v>
      </c>
      <c r="E6" s="237" t="s">
        <v>504</v>
      </c>
      <c r="F6" s="390"/>
      <c r="G6" s="390" t="s">
        <v>511</v>
      </c>
      <c r="H6" s="390"/>
      <c r="I6" s="390"/>
      <c r="J6" s="390"/>
      <c r="K6" s="390"/>
      <c r="L6" s="390"/>
      <c r="M6" s="390"/>
      <c r="N6" s="390"/>
      <c r="O6" s="390"/>
    </row>
    <row r="7" spans="1:29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1:29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  <c r="Y8" s="33"/>
    </row>
    <row r="9" spans="1:29" ht="15" customHeight="1">
      <c r="A9" s="392"/>
      <c r="B9" s="392"/>
      <c r="C9" s="389" t="s">
        <v>13</v>
      </c>
      <c r="D9" s="342"/>
      <c r="E9" s="342"/>
      <c r="F9" s="389" t="s">
        <v>15</v>
      </c>
      <c r="G9" s="342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</row>
    <row r="10" spans="1:29" ht="19.5">
      <c r="A10" s="393"/>
      <c r="B10" s="393"/>
      <c r="C10" s="390"/>
      <c r="D10" s="343" t="s">
        <v>512</v>
      </c>
      <c r="E10" s="343" t="s">
        <v>505</v>
      </c>
      <c r="F10" s="390"/>
      <c r="G10" s="343" t="s">
        <v>512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</row>
    <row r="11" spans="1:29">
      <c r="A11" s="393"/>
      <c r="B11" s="393"/>
      <c r="C11" s="390"/>
      <c r="D11" s="343" t="s">
        <v>14</v>
      </c>
      <c r="E11" s="237" t="s">
        <v>14</v>
      </c>
      <c r="F11" s="390"/>
      <c r="G11" s="343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347"/>
      <c r="T11" s="347"/>
      <c r="U11" s="346"/>
      <c r="Y11" s="33"/>
    </row>
    <row r="12" spans="1:29" ht="15.6" customHeight="1" thickBot="1">
      <c r="A12" s="393"/>
      <c r="B12" s="394"/>
      <c r="C12" s="391"/>
      <c r="D12" s="344"/>
      <c r="E12" s="238" t="s">
        <v>2</v>
      </c>
      <c r="F12" s="391"/>
      <c r="G12" s="344" t="s">
        <v>17</v>
      </c>
      <c r="H12" s="263"/>
      <c r="I12" s="391"/>
      <c r="J12" s="263"/>
      <c r="K12" s="263"/>
      <c r="L12" s="263"/>
      <c r="M12" s="263"/>
      <c r="N12" s="263"/>
      <c r="O12" s="391"/>
      <c r="R12" s="347"/>
      <c r="T12" s="347"/>
      <c r="U12" s="346"/>
      <c r="V12" s="346"/>
      <c r="W12" s="346"/>
      <c r="X12" s="8"/>
      <c r="Y12" s="33"/>
      <c r="Z12" s="346"/>
    </row>
    <row r="13" spans="1:29" ht="25.35" customHeight="1">
      <c r="A13" s="349">
        <v>1</v>
      </c>
      <c r="B13" s="349">
        <v>1</v>
      </c>
      <c r="C13" s="354" t="s">
        <v>496</v>
      </c>
      <c r="D13" s="353">
        <v>45366.7</v>
      </c>
      <c r="E13" s="352">
        <v>87617.64</v>
      </c>
      <c r="F13" s="356">
        <f t="shared" ref="F13" si="0">(D13-E13)/E13</f>
        <v>-0.48221956217948808</v>
      </c>
      <c r="G13" s="353">
        <v>6070</v>
      </c>
      <c r="H13" s="352">
        <v>225</v>
      </c>
      <c r="I13" s="352">
        <f t="shared" ref="I13" si="1">G13/H13</f>
        <v>26.977777777777778</v>
      </c>
      <c r="J13" s="352">
        <v>11</v>
      </c>
      <c r="K13" s="352">
        <v>2</v>
      </c>
      <c r="L13" s="353">
        <v>142888.06</v>
      </c>
      <c r="M13" s="353">
        <v>19510</v>
      </c>
      <c r="N13" s="351">
        <v>44610</v>
      </c>
      <c r="O13" s="350" t="s">
        <v>73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2">
        <v>2</v>
      </c>
      <c r="C14" s="354" t="s">
        <v>497</v>
      </c>
      <c r="D14" s="353">
        <v>21354.17</v>
      </c>
      <c r="E14" s="352">
        <v>55675.77</v>
      </c>
      <c r="F14" s="356">
        <f>(D14-E14)/E14</f>
        <v>-0.61645487794780385</v>
      </c>
      <c r="G14" s="353">
        <v>3568</v>
      </c>
      <c r="H14" s="352">
        <v>176</v>
      </c>
      <c r="I14" s="352">
        <f>G14/H14</f>
        <v>20.272727272727273</v>
      </c>
      <c r="J14" s="352">
        <v>21</v>
      </c>
      <c r="K14" s="352">
        <v>2</v>
      </c>
      <c r="L14" s="353">
        <v>98270.64</v>
      </c>
      <c r="M14" s="353">
        <v>16450</v>
      </c>
      <c r="N14" s="351">
        <v>44610</v>
      </c>
      <c r="O14" s="350" t="s">
        <v>183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 t="s">
        <v>67</v>
      </c>
      <c r="C15" s="354" t="s">
        <v>516</v>
      </c>
      <c r="D15" s="353">
        <v>19264</v>
      </c>
      <c r="E15" s="352" t="s">
        <v>30</v>
      </c>
      <c r="F15" s="352" t="s">
        <v>30</v>
      </c>
      <c r="G15" s="353">
        <v>3885</v>
      </c>
      <c r="H15" s="352" t="s">
        <v>30</v>
      </c>
      <c r="I15" s="352" t="s">
        <v>30</v>
      </c>
      <c r="J15" s="352">
        <v>19</v>
      </c>
      <c r="K15" s="352">
        <v>1</v>
      </c>
      <c r="L15" s="353">
        <v>19264</v>
      </c>
      <c r="M15" s="353">
        <v>3885</v>
      </c>
      <c r="N15" s="351">
        <v>44617</v>
      </c>
      <c r="O15" s="350" t="s">
        <v>31</v>
      </c>
      <c r="P15" s="347"/>
      <c r="Q15" s="359"/>
      <c r="R15" s="359"/>
      <c r="S15" s="359"/>
      <c r="T15" s="359"/>
      <c r="V15" s="346"/>
      <c r="W15" s="33"/>
      <c r="X15" s="8"/>
      <c r="Y15" s="347"/>
      <c r="Z15" s="346"/>
      <c r="AA15" s="346"/>
      <c r="AC15" s="346"/>
    </row>
    <row r="16" spans="1:29" ht="25.35" customHeight="1">
      <c r="A16" s="349">
        <v>4</v>
      </c>
      <c r="B16" s="349">
        <v>3</v>
      </c>
      <c r="C16" s="354" t="s">
        <v>502</v>
      </c>
      <c r="D16" s="353">
        <v>14715.26</v>
      </c>
      <c r="E16" s="352">
        <v>29038.579999999998</v>
      </c>
      <c r="F16" s="356">
        <f>(D16-E16)/E16</f>
        <v>-0.49325139176915672</v>
      </c>
      <c r="G16" s="353">
        <v>2947</v>
      </c>
      <c r="H16" s="352">
        <v>181</v>
      </c>
      <c r="I16" s="352">
        <f t="shared" ref="I16:I22" si="2">G16/H16</f>
        <v>16.281767955801104</v>
      </c>
      <c r="J16" s="352">
        <v>16</v>
      </c>
      <c r="K16" s="352">
        <v>2</v>
      </c>
      <c r="L16" s="353">
        <v>44930.09</v>
      </c>
      <c r="M16" s="353">
        <v>9307</v>
      </c>
      <c r="N16" s="351">
        <v>44610</v>
      </c>
      <c r="O16" s="350" t="s">
        <v>43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ht="25.35" customHeight="1">
      <c r="A17" s="349">
        <v>5</v>
      </c>
      <c r="B17" s="349" t="s">
        <v>40</v>
      </c>
      <c r="C17" s="354" t="s">
        <v>515</v>
      </c>
      <c r="D17" s="353">
        <v>11372.53</v>
      </c>
      <c r="E17" s="352" t="s">
        <v>30</v>
      </c>
      <c r="F17" s="352" t="s">
        <v>30</v>
      </c>
      <c r="G17" s="353">
        <v>1674</v>
      </c>
      <c r="H17" s="352">
        <v>16</v>
      </c>
      <c r="I17" s="352">
        <f t="shared" si="2"/>
        <v>104.625</v>
      </c>
      <c r="J17" s="352">
        <v>10</v>
      </c>
      <c r="K17" s="352">
        <v>0</v>
      </c>
      <c r="L17" s="353">
        <v>11372.53</v>
      </c>
      <c r="M17" s="353">
        <v>1674</v>
      </c>
      <c r="N17" s="351" t="s">
        <v>190</v>
      </c>
      <c r="O17" s="350" t="s">
        <v>34</v>
      </c>
      <c r="P17" s="347"/>
      <c r="Q17" s="359"/>
      <c r="R17" s="359"/>
      <c r="S17" s="359"/>
      <c r="T17" s="359"/>
      <c r="V17" s="347"/>
      <c r="W17" s="360"/>
      <c r="X17" s="360"/>
      <c r="Y17" s="361"/>
      <c r="Z17" s="361"/>
      <c r="AA17" s="8"/>
      <c r="AB17" s="346"/>
      <c r="AC17" s="346"/>
    </row>
    <row r="18" spans="1:29" ht="25.35" customHeight="1">
      <c r="A18" s="349">
        <v>6</v>
      </c>
      <c r="B18" s="349" t="s">
        <v>67</v>
      </c>
      <c r="C18" s="354" t="s">
        <v>508</v>
      </c>
      <c r="D18" s="353">
        <v>10976.06</v>
      </c>
      <c r="E18" s="352" t="s">
        <v>30</v>
      </c>
      <c r="F18" s="352" t="s">
        <v>30</v>
      </c>
      <c r="G18" s="353">
        <v>1771</v>
      </c>
      <c r="H18" s="352">
        <v>147</v>
      </c>
      <c r="I18" s="352">
        <f t="shared" si="2"/>
        <v>12.047619047619047</v>
      </c>
      <c r="J18" s="352">
        <v>18</v>
      </c>
      <c r="K18" s="352">
        <v>1</v>
      </c>
      <c r="L18" s="353">
        <v>11548.66</v>
      </c>
      <c r="M18" s="353">
        <v>1866</v>
      </c>
      <c r="N18" s="351">
        <v>44617</v>
      </c>
      <c r="O18" s="350" t="s">
        <v>34</v>
      </c>
      <c r="P18" s="347"/>
      <c r="Q18" s="359"/>
      <c r="R18" s="359"/>
      <c r="S18" s="359"/>
      <c r="T18" s="359"/>
      <c r="U18" s="360"/>
      <c r="V18" s="360"/>
      <c r="W18" s="346"/>
      <c r="X18" s="8"/>
      <c r="Y18" s="361"/>
      <c r="Z18" s="360"/>
      <c r="AA18" s="361"/>
      <c r="AB18" s="346"/>
    </row>
    <row r="19" spans="1:29" ht="25.35" customHeight="1">
      <c r="A19" s="349">
        <v>7</v>
      </c>
      <c r="B19" s="349">
        <v>5</v>
      </c>
      <c r="C19" s="354" t="s">
        <v>489</v>
      </c>
      <c r="D19" s="353">
        <v>7453.2</v>
      </c>
      <c r="E19" s="352">
        <v>20729.38</v>
      </c>
      <c r="F19" s="356">
        <f>(D19-E19)/E19</f>
        <v>-0.64045234348542979</v>
      </c>
      <c r="G19" s="353">
        <v>1155</v>
      </c>
      <c r="H19" s="352">
        <v>80</v>
      </c>
      <c r="I19" s="352">
        <f t="shared" si="2"/>
        <v>14.4375</v>
      </c>
      <c r="J19" s="352">
        <v>10</v>
      </c>
      <c r="K19" s="352">
        <v>3</v>
      </c>
      <c r="L19" s="353">
        <v>83539</v>
      </c>
      <c r="M19" s="353">
        <v>13014</v>
      </c>
      <c r="N19" s="351">
        <v>44603</v>
      </c>
      <c r="O19" s="350" t="s">
        <v>32</v>
      </c>
      <c r="P19" s="347"/>
      <c r="Q19" s="359"/>
      <c r="R19" s="359"/>
      <c r="S19" s="359"/>
      <c r="T19" s="359"/>
      <c r="U19" s="360"/>
      <c r="V19" s="360"/>
      <c r="W19" s="346"/>
      <c r="X19" s="8"/>
      <c r="Y19" s="361"/>
      <c r="Z19" s="361"/>
      <c r="AA19" s="360"/>
      <c r="AB19" s="346"/>
    </row>
    <row r="20" spans="1:29" ht="25.35" customHeight="1">
      <c r="A20" s="349">
        <v>8</v>
      </c>
      <c r="B20" s="349">
        <v>4</v>
      </c>
      <c r="C20" s="354" t="s">
        <v>479</v>
      </c>
      <c r="D20" s="353">
        <v>7141.22</v>
      </c>
      <c r="E20" s="352">
        <v>24629.06</v>
      </c>
      <c r="F20" s="356">
        <f>(D20-E20)/E20</f>
        <v>-0.7100490233894432</v>
      </c>
      <c r="G20" s="353">
        <v>1452</v>
      </c>
      <c r="H20" s="352">
        <v>135</v>
      </c>
      <c r="I20" s="352">
        <f t="shared" si="2"/>
        <v>10.755555555555556</v>
      </c>
      <c r="J20" s="352">
        <v>11</v>
      </c>
      <c r="K20" s="352">
        <v>3</v>
      </c>
      <c r="L20" s="353">
        <v>91158.86</v>
      </c>
      <c r="M20" s="353">
        <v>18724</v>
      </c>
      <c r="N20" s="351">
        <v>44603</v>
      </c>
      <c r="O20" s="350" t="s">
        <v>27</v>
      </c>
      <c r="P20" s="347"/>
      <c r="Q20" s="359"/>
      <c r="R20" s="359"/>
      <c r="S20" s="335"/>
      <c r="T20" s="359"/>
      <c r="V20" s="360"/>
      <c r="W20" s="360"/>
      <c r="X20" s="361"/>
      <c r="Y20" s="8"/>
      <c r="Z20" s="360"/>
      <c r="AA20" s="361"/>
      <c r="AB20" s="346"/>
      <c r="AC20" s="346"/>
    </row>
    <row r="21" spans="1:29" ht="25.35" customHeight="1">
      <c r="A21" s="349">
        <v>9</v>
      </c>
      <c r="B21" s="349" t="s">
        <v>67</v>
      </c>
      <c r="C21" s="354" t="s">
        <v>517</v>
      </c>
      <c r="D21" s="353">
        <v>6949.12</v>
      </c>
      <c r="E21" s="352" t="s">
        <v>30</v>
      </c>
      <c r="F21" s="352" t="s">
        <v>30</v>
      </c>
      <c r="G21" s="353">
        <v>1074</v>
      </c>
      <c r="H21" s="352">
        <v>144</v>
      </c>
      <c r="I21" s="352">
        <f t="shared" si="2"/>
        <v>7.458333333333333</v>
      </c>
      <c r="J21" s="352">
        <v>16</v>
      </c>
      <c r="K21" s="352">
        <v>1</v>
      </c>
      <c r="L21" s="353">
        <v>6949</v>
      </c>
      <c r="M21" s="353">
        <v>1074</v>
      </c>
      <c r="N21" s="351">
        <v>44617</v>
      </c>
      <c r="O21" s="350" t="s">
        <v>33</v>
      </c>
      <c r="P21" s="347"/>
      <c r="Q21" s="359"/>
      <c r="R21" s="359"/>
      <c r="S21" s="335"/>
      <c r="T21" s="359"/>
      <c r="V21" s="360"/>
      <c r="W21" s="360"/>
      <c r="X21" s="361"/>
      <c r="Y21" s="8"/>
      <c r="Z21" s="360"/>
      <c r="AA21" s="361"/>
      <c r="AB21" s="346"/>
      <c r="AC21" s="346"/>
    </row>
    <row r="22" spans="1:29" ht="25.35" customHeight="1">
      <c r="A22" s="349">
        <v>10</v>
      </c>
      <c r="B22" s="349">
        <v>6</v>
      </c>
      <c r="C22" s="354" t="s">
        <v>490</v>
      </c>
      <c r="D22" s="353">
        <v>6664.93</v>
      </c>
      <c r="E22" s="352">
        <v>19391.88</v>
      </c>
      <c r="F22" s="356">
        <f>(D22-E22)/E22</f>
        <v>-0.65630305055518079</v>
      </c>
      <c r="G22" s="353">
        <v>1092</v>
      </c>
      <c r="H22" s="352">
        <v>74</v>
      </c>
      <c r="I22" s="352">
        <f t="shared" si="2"/>
        <v>14.756756756756756</v>
      </c>
      <c r="J22" s="352">
        <v>9</v>
      </c>
      <c r="K22" s="352">
        <v>3</v>
      </c>
      <c r="L22" s="353">
        <v>107779</v>
      </c>
      <c r="M22" s="353">
        <v>15103</v>
      </c>
      <c r="N22" s="351">
        <v>44603</v>
      </c>
      <c r="O22" s="350" t="s">
        <v>52</v>
      </c>
      <c r="P22" s="347"/>
      <c r="Q22" s="359"/>
      <c r="R22" s="359"/>
      <c r="S22" s="335"/>
      <c r="T22" s="359"/>
      <c r="V22" s="360"/>
      <c r="W22" s="360"/>
      <c r="X22" s="361"/>
      <c r="Y22" s="8"/>
      <c r="Z22" s="360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151257.18999999997</v>
      </c>
      <c r="E23" s="348">
        <v>284045.58</v>
      </c>
      <c r="F23" s="108">
        <f>(D23-E23)/E23</f>
        <v>-0.46748972471249167</v>
      </c>
      <c r="G23" s="348">
        <f t="shared" ref="G23" si="3">SUM(G13:G22)</f>
        <v>24688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7</v>
      </c>
      <c r="C25" s="354" t="s">
        <v>466</v>
      </c>
      <c r="D25" s="353">
        <v>5893.95</v>
      </c>
      <c r="E25" s="352">
        <v>19014.330000000002</v>
      </c>
      <c r="F25" s="356">
        <f>(D25-E25)/E25</f>
        <v>-0.69002589099905176</v>
      </c>
      <c r="G25" s="353">
        <v>896</v>
      </c>
      <c r="H25" s="352">
        <v>69</v>
      </c>
      <c r="I25" s="352">
        <f>G25/H25</f>
        <v>12.985507246376812</v>
      </c>
      <c r="J25" s="352">
        <v>8</v>
      </c>
      <c r="K25" s="352">
        <v>4</v>
      </c>
      <c r="L25" s="353">
        <v>141882.63</v>
      </c>
      <c r="M25" s="353">
        <v>19749</v>
      </c>
      <c r="N25" s="351">
        <v>44596</v>
      </c>
      <c r="O25" s="350" t="s">
        <v>27</v>
      </c>
      <c r="P25" s="347"/>
      <c r="Q25" s="359"/>
      <c r="R25" s="359"/>
      <c r="S25" s="359"/>
      <c r="T25" s="359"/>
      <c r="V25" s="330"/>
      <c r="W25" s="330"/>
      <c r="X25" s="330"/>
      <c r="Y25" s="8"/>
      <c r="Z25" s="360"/>
      <c r="AA25" s="361"/>
      <c r="AB25" s="346"/>
      <c r="AC25" s="346"/>
    </row>
    <row r="26" spans="1:29" ht="25.35" customHeight="1">
      <c r="A26" s="349">
        <v>12</v>
      </c>
      <c r="B26" s="349" t="s">
        <v>67</v>
      </c>
      <c r="C26" s="354" t="s">
        <v>510</v>
      </c>
      <c r="D26" s="353">
        <v>4909.17</v>
      </c>
      <c r="E26" s="352" t="s">
        <v>30</v>
      </c>
      <c r="F26" s="352" t="s">
        <v>30</v>
      </c>
      <c r="G26" s="353">
        <v>848</v>
      </c>
      <c r="H26" s="352">
        <v>130</v>
      </c>
      <c r="I26" s="352">
        <f>G26/H26</f>
        <v>6.523076923076923</v>
      </c>
      <c r="J26" s="352">
        <v>17</v>
      </c>
      <c r="K26" s="352">
        <v>1</v>
      </c>
      <c r="L26" s="353">
        <v>5297</v>
      </c>
      <c r="M26" s="353">
        <v>940</v>
      </c>
      <c r="N26" s="351">
        <v>44617</v>
      </c>
      <c r="O26" s="350" t="s">
        <v>52</v>
      </c>
      <c r="P26" s="347"/>
      <c r="Q26" s="359"/>
      <c r="R26" s="359"/>
      <c r="S26" s="359"/>
      <c r="T26" s="359"/>
      <c r="W26" s="360"/>
      <c r="X26" s="361"/>
      <c r="Y26" s="8"/>
      <c r="Z26" s="360"/>
      <c r="AA26" s="361"/>
      <c r="AB26" s="346"/>
      <c r="AC26" s="346"/>
    </row>
    <row r="27" spans="1:29" ht="25.35" customHeight="1">
      <c r="A27" s="349">
        <v>13</v>
      </c>
      <c r="B27" s="349">
        <v>9</v>
      </c>
      <c r="C27" s="354" t="s">
        <v>429</v>
      </c>
      <c r="D27" s="353">
        <v>3853.21</v>
      </c>
      <c r="E27" s="352">
        <v>9517.0800000000017</v>
      </c>
      <c r="F27" s="356">
        <f>(D27-E27)/E27</f>
        <v>-0.59512686664397074</v>
      </c>
      <c r="G27" s="353">
        <v>577</v>
      </c>
      <c r="H27" s="352" t="s">
        <v>30</v>
      </c>
      <c r="I27" s="352" t="s">
        <v>30</v>
      </c>
      <c r="J27" s="352">
        <v>9</v>
      </c>
      <c r="K27" s="352">
        <v>9</v>
      </c>
      <c r="L27" s="353">
        <v>616426.71</v>
      </c>
      <c r="M27" s="353">
        <v>86746</v>
      </c>
      <c r="N27" s="351">
        <v>44561</v>
      </c>
      <c r="O27" s="350" t="s">
        <v>430</v>
      </c>
      <c r="P27" s="347"/>
      <c r="Q27" s="359"/>
      <c r="R27" s="359"/>
      <c r="S27" s="359"/>
      <c r="T27" s="359"/>
      <c r="V27" s="360"/>
      <c r="W27" s="360"/>
      <c r="X27" s="361"/>
      <c r="Y27" s="8"/>
      <c r="Z27" s="360"/>
      <c r="AA27" s="361"/>
      <c r="AB27" s="346"/>
      <c r="AC27" s="346"/>
    </row>
    <row r="28" spans="1:29" ht="25.35" customHeight="1">
      <c r="A28" s="349">
        <v>14</v>
      </c>
      <c r="B28" s="349">
        <v>11</v>
      </c>
      <c r="C28" s="354" t="s">
        <v>368</v>
      </c>
      <c r="D28" s="353">
        <v>3736.81</v>
      </c>
      <c r="E28" s="353">
        <v>7911.88</v>
      </c>
      <c r="F28" s="356">
        <f>(D28-E28)/E28</f>
        <v>-0.52769632502009634</v>
      </c>
      <c r="G28" s="353">
        <v>725</v>
      </c>
      <c r="H28" s="352">
        <v>34</v>
      </c>
      <c r="I28" s="352">
        <f>G28/H28</f>
        <v>21.323529411764707</v>
      </c>
      <c r="J28" s="352">
        <v>5</v>
      </c>
      <c r="K28" s="352">
        <v>14</v>
      </c>
      <c r="L28" s="353">
        <v>209505</v>
      </c>
      <c r="M28" s="353">
        <v>41689</v>
      </c>
      <c r="N28" s="351">
        <v>44526</v>
      </c>
      <c r="O28" s="350" t="s">
        <v>32</v>
      </c>
      <c r="P28" s="347"/>
      <c r="Q28" s="359"/>
      <c r="R28" s="359"/>
      <c r="S28" s="359"/>
      <c r="T28" s="359"/>
      <c r="U28" s="347"/>
      <c r="V28" s="347"/>
      <c r="W28" s="346"/>
      <c r="X28" s="8"/>
      <c r="Y28" s="346"/>
      <c r="Z28" s="347"/>
      <c r="AC28" s="346"/>
    </row>
    <row r="29" spans="1:29" ht="25.35" customHeight="1">
      <c r="A29" s="349">
        <v>15</v>
      </c>
      <c r="B29" s="349" t="s">
        <v>67</v>
      </c>
      <c r="C29" s="354" t="s">
        <v>519</v>
      </c>
      <c r="D29" s="353">
        <v>2858.75</v>
      </c>
      <c r="E29" s="352" t="s">
        <v>30</v>
      </c>
      <c r="F29" s="352" t="s">
        <v>30</v>
      </c>
      <c r="G29" s="353">
        <v>447</v>
      </c>
      <c r="H29" s="352">
        <v>40</v>
      </c>
      <c r="I29" s="352">
        <f>G29/H29</f>
        <v>11.175000000000001</v>
      </c>
      <c r="J29" s="352">
        <v>13</v>
      </c>
      <c r="K29" s="352">
        <v>1</v>
      </c>
      <c r="L29" s="353">
        <v>2858.75</v>
      </c>
      <c r="M29" s="353">
        <v>447</v>
      </c>
      <c r="N29" s="351">
        <v>44617</v>
      </c>
      <c r="O29" s="350" t="s">
        <v>287</v>
      </c>
      <c r="P29" s="347"/>
      <c r="Q29" s="359"/>
      <c r="R29" s="359"/>
      <c r="S29" s="359"/>
      <c r="T29" s="359"/>
      <c r="V29" s="360"/>
      <c r="W29" s="360"/>
      <c r="X29" s="360"/>
      <c r="Y29" s="361"/>
      <c r="Z29" s="361"/>
      <c r="AA29" s="8"/>
      <c r="AB29" s="346"/>
      <c r="AC29" s="346"/>
    </row>
    <row r="30" spans="1:29" ht="25.35" customHeight="1">
      <c r="A30" s="349">
        <v>16</v>
      </c>
      <c r="B30" s="349">
        <v>8</v>
      </c>
      <c r="C30" s="354" t="s">
        <v>509</v>
      </c>
      <c r="D30" s="353">
        <v>2833.01</v>
      </c>
      <c r="E30" s="352">
        <v>10048.86</v>
      </c>
      <c r="F30" s="356">
        <f t="shared" ref="F30:F35" si="4">(D30-E30)/E30</f>
        <v>-0.71807647832689481</v>
      </c>
      <c r="G30" s="353">
        <v>443</v>
      </c>
      <c r="H30" s="352">
        <v>27</v>
      </c>
      <c r="I30" s="352">
        <f>G30/H30</f>
        <v>16.407407407407408</v>
      </c>
      <c r="J30" s="352">
        <v>6</v>
      </c>
      <c r="K30" s="352">
        <v>2</v>
      </c>
      <c r="L30" s="353">
        <v>12882</v>
      </c>
      <c r="M30" s="353">
        <v>1920</v>
      </c>
      <c r="N30" s="351">
        <v>44610</v>
      </c>
      <c r="O30" s="350" t="s">
        <v>113</v>
      </c>
      <c r="P30" s="347"/>
      <c r="Q30" s="359"/>
      <c r="R30" s="359"/>
      <c r="S30" s="359"/>
      <c r="T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49">
        <v>10</v>
      </c>
      <c r="C31" s="354" t="s">
        <v>467</v>
      </c>
      <c r="D31" s="353">
        <v>2375</v>
      </c>
      <c r="E31" s="352">
        <v>8383</v>
      </c>
      <c r="F31" s="356">
        <f t="shared" si="4"/>
        <v>-0.71668853632351182</v>
      </c>
      <c r="G31" s="353">
        <v>449</v>
      </c>
      <c r="H31" s="352" t="s">
        <v>30</v>
      </c>
      <c r="I31" s="352" t="s">
        <v>30</v>
      </c>
      <c r="J31" s="352">
        <v>8</v>
      </c>
      <c r="K31" s="352">
        <v>4</v>
      </c>
      <c r="L31" s="353">
        <v>44348</v>
      </c>
      <c r="M31" s="353">
        <v>8977</v>
      </c>
      <c r="N31" s="351">
        <v>44596</v>
      </c>
      <c r="O31" s="350" t="s">
        <v>31</v>
      </c>
      <c r="P31" s="347"/>
      <c r="Q31" s="359"/>
      <c r="R31" s="359"/>
      <c r="S31" s="359"/>
      <c r="T31" s="359"/>
      <c r="U31" s="359"/>
      <c r="V31" s="359"/>
      <c r="W31" s="359"/>
      <c r="X31" s="361"/>
      <c r="Y31" s="8"/>
      <c r="Z31" s="361"/>
      <c r="AA31" s="346"/>
      <c r="AB31" s="346"/>
    </row>
    <row r="32" spans="1:29" ht="25.35" customHeight="1">
      <c r="A32" s="349">
        <v>18</v>
      </c>
      <c r="B32" s="349">
        <v>13</v>
      </c>
      <c r="C32" s="354" t="s">
        <v>412</v>
      </c>
      <c r="D32" s="353">
        <v>2335.4499999999998</v>
      </c>
      <c r="E32" s="353">
        <v>6356.1</v>
      </c>
      <c r="F32" s="356">
        <f t="shared" si="4"/>
        <v>-0.63256556693569965</v>
      </c>
      <c r="G32" s="353">
        <v>380</v>
      </c>
      <c r="H32" s="352">
        <v>22</v>
      </c>
      <c r="I32" s="352">
        <f>G32/H32</f>
        <v>17.272727272727273</v>
      </c>
      <c r="J32" s="352">
        <v>5</v>
      </c>
      <c r="K32" s="352">
        <v>11</v>
      </c>
      <c r="L32" s="353">
        <v>796501.55</v>
      </c>
      <c r="M32" s="353">
        <v>115765</v>
      </c>
      <c r="N32" s="351">
        <v>44547</v>
      </c>
      <c r="O32" s="350" t="s">
        <v>73</v>
      </c>
      <c r="P32" s="347"/>
      <c r="Q32" s="359"/>
      <c r="R32" s="359"/>
      <c r="S32" s="359"/>
      <c r="T32" s="359"/>
      <c r="U32" s="359"/>
      <c r="V32" s="359"/>
      <c r="W32" s="359"/>
      <c r="X32" s="361"/>
      <c r="Y32" s="8"/>
      <c r="Z32" s="361"/>
      <c r="AA32" s="346"/>
      <c r="AB32" s="346"/>
    </row>
    <row r="33" spans="1:29" ht="25.35" customHeight="1">
      <c r="A33" s="349">
        <v>19</v>
      </c>
      <c r="B33" s="349">
        <v>12</v>
      </c>
      <c r="C33" s="354" t="s">
        <v>427</v>
      </c>
      <c r="D33" s="353">
        <v>2256.75</v>
      </c>
      <c r="E33" s="352">
        <v>7346.54</v>
      </c>
      <c r="F33" s="356">
        <f t="shared" si="4"/>
        <v>-0.69281457665785529</v>
      </c>
      <c r="G33" s="353">
        <v>451</v>
      </c>
      <c r="H33" s="352">
        <v>43</v>
      </c>
      <c r="I33" s="352">
        <f>G33/H33</f>
        <v>10.488372093023257</v>
      </c>
      <c r="J33" s="352">
        <v>7</v>
      </c>
      <c r="K33" s="352">
        <v>8</v>
      </c>
      <c r="L33" s="353">
        <v>178312</v>
      </c>
      <c r="M33" s="353">
        <v>34924</v>
      </c>
      <c r="N33" s="351">
        <v>44568</v>
      </c>
      <c r="O33" s="350" t="s">
        <v>113</v>
      </c>
      <c r="P33" s="347"/>
      <c r="Q33" s="359"/>
      <c r="R33" s="359"/>
      <c r="S33" s="359"/>
      <c r="T33" s="360"/>
      <c r="U33" s="360"/>
      <c r="V33" s="360"/>
      <c r="W33" s="360"/>
      <c r="X33" s="361"/>
      <c r="Y33" s="8"/>
      <c r="Z33" s="360"/>
      <c r="AA33" s="346"/>
      <c r="AB33" s="346"/>
    </row>
    <row r="34" spans="1:29" ht="25.35" customHeight="1">
      <c r="A34" s="349">
        <v>20</v>
      </c>
      <c r="B34" s="349">
        <v>16</v>
      </c>
      <c r="C34" s="354" t="s">
        <v>411</v>
      </c>
      <c r="D34" s="353">
        <v>1763.06</v>
      </c>
      <c r="E34" s="353">
        <v>3873.2</v>
      </c>
      <c r="F34" s="356">
        <f t="shared" si="4"/>
        <v>-0.54480532892698541</v>
      </c>
      <c r="G34" s="353">
        <v>355</v>
      </c>
      <c r="H34" s="352">
        <v>24</v>
      </c>
      <c r="I34" s="352">
        <f>G34/H34</f>
        <v>14.791666666666666</v>
      </c>
      <c r="J34" s="352">
        <v>4</v>
      </c>
      <c r="K34" s="352">
        <v>10</v>
      </c>
      <c r="L34" s="353">
        <v>316815</v>
      </c>
      <c r="M34" s="353">
        <v>64290</v>
      </c>
      <c r="N34" s="351">
        <v>44554</v>
      </c>
      <c r="O34" s="350" t="s">
        <v>52</v>
      </c>
      <c r="P34" s="347"/>
      <c r="Q34" s="359"/>
      <c r="R34" s="359"/>
      <c r="S34" s="359"/>
      <c r="T34" s="359"/>
      <c r="U34" s="360"/>
      <c r="V34" s="360"/>
      <c r="W34" s="360"/>
      <c r="X34" s="361"/>
      <c r="Y34" s="8"/>
      <c r="Z34" s="361"/>
      <c r="AA34" s="346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184072.35</v>
      </c>
      <c r="E35" s="348">
        <v>328379.96000000002</v>
      </c>
      <c r="F35" s="108">
        <f t="shared" si="4"/>
        <v>-0.43945315664208012</v>
      </c>
      <c r="G35" s="348">
        <f t="shared" ref="G35" si="5">SUM(G23:G34)</f>
        <v>30259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9" ht="25.35" customHeight="1">
      <c r="A37" s="349">
        <v>21</v>
      </c>
      <c r="B37" s="349">
        <v>15</v>
      </c>
      <c r="C37" s="354" t="s">
        <v>454</v>
      </c>
      <c r="D37" s="353">
        <v>1573.2</v>
      </c>
      <c r="E37" s="352">
        <v>3883.34</v>
      </c>
      <c r="F37" s="356">
        <f>(D37-E37)/E37</f>
        <v>-0.59488481564838525</v>
      </c>
      <c r="G37" s="353">
        <v>224</v>
      </c>
      <c r="H37" s="352">
        <v>12</v>
      </c>
      <c r="I37" s="352">
        <f>G37/H37</f>
        <v>18.666666666666668</v>
      </c>
      <c r="J37" s="352">
        <v>5</v>
      </c>
      <c r="K37" s="352">
        <v>6</v>
      </c>
      <c r="L37" s="353">
        <v>67056</v>
      </c>
      <c r="M37" s="353">
        <v>10297</v>
      </c>
      <c r="N37" s="351">
        <v>44582</v>
      </c>
      <c r="O37" s="350" t="s">
        <v>32</v>
      </c>
      <c r="P37" s="347"/>
      <c r="Q37" s="359"/>
      <c r="R37" s="359"/>
      <c r="S37" s="359"/>
      <c r="T37" s="359"/>
      <c r="U37" s="360"/>
      <c r="V37" s="360"/>
      <c r="W37" s="360"/>
      <c r="X37" s="361"/>
      <c r="Y37" s="8"/>
      <c r="Z37" s="361"/>
      <c r="AA37" s="346"/>
      <c r="AB37" s="346"/>
    </row>
    <row r="38" spans="1:29" ht="25.35" customHeight="1">
      <c r="A38" s="349">
        <v>22</v>
      </c>
      <c r="B38" s="349" t="s">
        <v>67</v>
      </c>
      <c r="C38" s="354" t="s">
        <v>518</v>
      </c>
      <c r="D38" s="353">
        <v>1506</v>
      </c>
      <c r="E38" s="352" t="s">
        <v>30</v>
      </c>
      <c r="F38" s="352" t="s">
        <v>30</v>
      </c>
      <c r="G38" s="353">
        <v>281</v>
      </c>
      <c r="H38" s="352">
        <v>11</v>
      </c>
      <c r="I38" s="352">
        <f>G38/H38</f>
        <v>25.545454545454547</v>
      </c>
      <c r="J38" s="352">
        <v>3</v>
      </c>
      <c r="K38" s="352">
        <v>1</v>
      </c>
      <c r="L38" s="353">
        <v>1506</v>
      </c>
      <c r="M38" s="353">
        <v>281</v>
      </c>
      <c r="N38" s="351">
        <v>44617</v>
      </c>
      <c r="O38" s="350" t="s">
        <v>59</v>
      </c>
      <c r="P38" s="347"/>
      <c r="Q38" s="359"/>
      <c r="R38" s="359"/>
      <c r="S38" s="359"/>
      <c r="T38" s="359"/>
      <c r="U38" s="335"/>
      <c r="V38" s="360"/>
      <c r="W38" s="360"/>
      <c r="X38" s="346"/>
      <c r="Y38" s="361"/>
      <c r="Z38" s="361"/>
      <c r="AA38" s="8"/>
      <c r="AB38" s="346"/>
      <c r="AC38" s="346"/>
    </row>
    <row r="39" spans="1:29" ht="25.35" customHeight="1">
      <c r="A39" s="349">
        <v>23</v>
      </c>
      <c r="B39" s="349">
        <v>23</v>
      </c>
      <c r="C39" s="354" t="s">
        <v>447</v>
      </c>
      <c r="D39" s="353">
        <v>1498</v>
      </c>
      <c r="E39" s="352">
        <v>1153</v>
      </c>
      <c r="F39" s="356">
        <f t="shared" ref="F39:F47" si="6">(D39-E39)/E39</f>
        <v>0.29921942758022552</v>
      </c>
      <c r="G39" s="353">
        <v>379</v>
      </c>
      <c r="H39" s="352" t="s">
        <v>30</v>
      </c>
      <c r="I39" s="352" t="s">
        <v>30</v>
      </c>
      <c r="J39" s="352">
        <v>2</v>
      </c>
      <c r="K39" s="352">
        <v>7</v>
      </c>
      <c r="L39" s="353">
        <v>49930</v>
      </c>
      <c r="M39" s="353">
        <v>8822</v>
      </c>
      <c r="N39" s="351">
        <v>44575</v>
      </c>
      <c r="O39" s="350" t="s">
        <v>31</v>
      </c>
      <c r="P39" s="347"/>
      <c r="Q39" s="359"/>
      <c r="R39" s="359"/>
      <c r="S39" s="359"/>
      <c r="T39" s="359"/>
      <c r="U39" s="359"/>
      <c r="V39" s="359"/>
      <c r="W39" s="360"/>
      <c r="X39" s="346"/>
      <c r="Y39" s="361"/>
      <c r="Z39" s="361"/>
      <c r="AA39" s="8"/>
      <c r="AB39" s="346"/>
    </row>
    <row r="40" spans="1:29" ht="25.35" customHeight="1">
      <c r="A40" s="349">
        <v>24</v>
      </c>
      <c r="B40" s="349">
        <v>17</v>
      </c>
      <c r="C40" s="354" t="s">
        <v>465</v>
      </c>
      <c r="D40" s="353">
        <v>1322</v>
      </c>
      <c r="E40" s="352">
        <v>3070.7799999999997</v>
      </c>
      <c r="F40" s="356">
        <f t="shared" si="6"/>
        <v>-0.56949048775881039</v>
      </c>
      <c r="G40" s="353">
        <v>211</v>
      </c>
      <c r="H40" s="352">
        <v>10</v>
      </c>
      <c r="I40" s="352">
        <f>G40/H40</f>
        <v>21.1</v>
      </c>
      <c r="J40" s="352">
        <v>3</v>
      </c>
      <c r="K40" s="352">
        <v>5</v>
      </c>
      <c r="L40" s="353">
        <v>25024.78</v>
      </c>
      <c r="M40" s="353">
        <v>4165</v>
      </c>
      <c r="N40" s="351">
        <v>44589</v>
      </c>
      <c r="O40" s="350" t="s">
        <v>59</v>
      </c>
      <c r="P40" s="347"/>
      <c r="Q40" s="359"/>
      <c r="R40" s="359"/>
      <c r="S40" s="359"/>
      <c r="T40" s="359"/>
      <c r="U40" s="360"/>
      <c r="V40" s="360"/>
      <c r="W40" s="360"/>
      <c r="X40" s="346"/>
      <c r="Y40" s="361"/>
      <c r="Z40" s="361"/>
      <c r="AA40" s="8"/>
      <c r="AB40" s="346"/>
      <c r="AC40" s="346"/>
    </row>
    <row r="41" spans="1:29" ht="25.35" customHeight="1">
      <c r="A41" s="349">
        <v>25</v>
      </c>
      <c r="B41" s="349">
        <v>22</v>
      </c>
      <c r="C41" s="354" t="s">
        <v>367</v>
      </c>
      <c r="D41" s="353">
        <v>673.23</v>
      </c>
      <c r="E41" s="353">
        <v>1473.52</v>
      </c>
      <c r="F41" s="356">
        <f t="shared" si="6"/>
        <v>-0.5431144470383843</v>
      </c>
      <c r="G41" s="353">
        <v>98</v>
      </c>
      <c r="H41" s="352">
        <v>7</v>
      </c>
      <c r="I41" s="352">
        <f>G41/H41</f>
        <v>14</v>
      </c>
      <c r="J41" s="352">
        <v>3</v>
      </c>
      <c r="K41" s="352">
        <v>14</v>
      </c>
      <c r="L41" s="353">
        <v>639164</v>
      </c>
      <c r="M41" s="353">
        <v>92145</v>
      </c>
      <c r="N41" s="351">
        <v>44526</v>
      </c>
      <c r="O41" s="350" t="s">
        <v>52</v>
      </c>
      <c r="P41" s="347"/>
      <c r="Q41" s="359"/>
      <c r="R41" s="359"/>
      <c r="S41" s="359"/>
      <c r="T41" s="359"/>
      <c r="U41" s="360"/>
      <c r="V41" s="360"/>
      <c r="W41" s="360"/>
      <c r="X41" s="361"/>
      <c r="Y41" s="8"/>
      <c r="Z41" s="361"/>
      <c r="AA41" s="346"/>
      <c r="AB41" s="346"/>
    </row>
    <row r="42" spans="1:29" ht="25.35" customHeight="1">
      <c r="A42" s="349">
        <v>26</v>
      </c>
      <c r="B42" s="349">
        <v>21</v>
      </c>
      <c r="C42" s="354" t="s">
        <v>491</v>
      </c>
      <c r="D42" s="353">
        <v>661</v>
      </c>
      <c r="E42" s="352">
        <v>1706</v>
      </c>
      <c r="F42" s="356">
        <f t="shared" si="6"/>
        <v>-0.61254396248534582</v>
      </c>
      <c r="G42" s="353">
        <v>103</v>
      </c>
      <c r="H42" s="352" t="s">
        <v>30</v>
      </c>
      <c r="I42" s="352" t="s">
        <v>30</v>
      </c>
      <c r="J42" s="352">
        <v>3</v>
      </c>
      <c r="K42" s="352">
        <v>3</v>
      </c>
      <c r="L42" s="353">
        <v>14892</v>
      </c>
      <c r="M42" s="353">
        <v>2417</v>
      </c>
      <c r="N42" s="351">
        <v>44603</v>
      </c>
      <c r="O42" s="350" t="s">
        <v>31</v>
      </c>
      <c r="P42" s="347"/>
      <c r="Q42" s="359"/>
      <c r="R42" s="359"/>
      <c r="S42" s="361"/>
      <c r="T42" s="361"/>
      <c r="U42" s="361"/>
      <c r="V42" s="361"/>
      <c r="W42" s="360"/>
      <c r="X42" s="361"/>
      <c r="Y42" s="8"/>
      <c r="Z42" s="361"/>
      <c r="AA42" s="346"/>
      <c r="AB42" s="346"/>
    </row>
    <row r="43" spans="1:29" ht="25.35" customHeight="1">
      <c r="A43" s="349">
        <v>27</v>
      </c>
      <c r="B43" s="362">
        <v>20</v>
      </c>
      <c r="C43" s="354" t="s">
        <v>463</v>
      </c>
      <c r="D43" s="353">
        <v>546.95000000000005</v>
      </c>
      <c r="E43" s="352">
        <v>1894.72</v>
      </c>
      <c r="F43" s="356">
        <f t="shared" si="6"/>
        <v>-0.71132937848336431</v>
      </c>
      <c r="G43" s="353">
        <v>106</v>
      </c>
      <c r="H43" s="352">
        <v>7</v>
      </c>
      <c r="I43" s="352">
        <f>G43/H43</f>
        <v>15.142857142857142</v>
      </c>
      <c r="J43" s="352">
        <v>4</v>
      </c>
      <c r="K43" s="352">
        <v>5</v>
      </c>
      <c r="L43" s="353">
        <v>35850</v>
      </c>
      <c r="M43" s="353">
        <v>6907</v>
      </c>
      <c r="N43" s="351">
        <v>44589</v>
      </c>
      <c r="O43" s="350" t="s">
        <v>33</v>
      </c>
      <c r="P43" s="347"/>
      <c r="Q43" s="359"/>
      <c r="R43" s="359"/>
      <c r="S43" s="359"/>
      <c r="T43" s="359"/>
      <c r="U43" s="360"/>
      <c r="V43" s="360"/>
      <c r="W43" s="360"/>
      <c r="X43" s="361"/>
      <c r="Y43" s="361"/>
      <c r="Z43" s="8"/>
      <c r="AA43" s="346"/>
      <c r="AB43" s="346"/>
    </row>
    <row r="44" spans="1:29" ht="25.35" customHeight="1">
      <c r="A44" s="349">
        <v>28</v>
      </c>
      <c r="B44" s="362">
        <v>18</v>
      </c>
      <c r="C44" s="354" t="s">
        <v>455</v>
      </c>
      <c r="D44" s="353">
        <v>533.80999999999995</v>
      </c>
      <c r="E44" s="352">
        <v>2088.4699999999998</v>
      </c>
      <c r="F44" s="356">
        <f t="shared" si="6"/>
        <v>-0.7444014038985477</v>
      </c>
      <c r="G44" s="353">
        <v>97</v>
      </c>
      <c r="H44" s="352">
        <v>6</v>
      </c>
      <c r="I44" s="352">
        <f>G44/H44</f>
        <v>16.166666666666668</v>
      </c>
      <c r="J44" s="352">
        <v>3</v>
      </c>
      <c r="K44" s="352">
        <v>6</v>
      </c>
      <c r="L44" s="353">
        <v>47378.28</v>
      </c>
      <c r="M44" s="353">
        <v>8927</v>
      </c>
      <c r="N44" s="351">
        <v>44582</v>
      </c>
      <c r="O44" s="350" t="s">
        <v>265</v>
      </c>
      <c r="P44" s="347"/>
      <c r="Q44" s="359"/>
      <c r="R44" s="359"/>
      <c r="S44" s="359"/>
      <c r="T44" s="359"/>
      <c r="U44" s="360"/>
      <c r="V44" s="360"/>
      <c r="W44" s="8"/>
      <c r="X44" s="346"/>
      <c r="Y44" s="361"/>
      <c r="Z44" s="360"/>
      <c r="AA44" s="361"/>
      <c r="AB44" s="346"/>
    </row>
    <row r="45" spans="1:29" ht="25.35" customHeight="1">
      <c r="A45" s="349">
        <v>29</v>
      </c>
      <c r="B45" s="362">
        <v>25</v>
      </c>
      <c r="C45" s="354" t="s">
        <v>453</v>
      </c>
      <c r="D45" s="353">
        <v>211</v>
      </c>
      <c r="E45" s="352">
        <v>459</v>
      </c>
      <c r="F45" s="356">
        <f t="shared" si="6"/>
        <v>-0.54030501089324623</v>
      </c>
      <c r="G45" s="353">
        <v>39</v>
      </c>
      <c r="H45" s="352" t="s">
        <v>30</v>
      </c>
      <c r="I45" s="352" t="s">
        <v>30</v>
      </c>
      <c r="J45" s="352">
        <v>1</v>
      </c>
      <c r="K45" s="352">
        <v>7</v>
      </c>
      <c r="L45" s="353">
        <v>26036</v>
      </c>
      <c r="M45" s="353">
        <v>5573</v>
      </c>
      <c r="N45" s="351">
        <v>44575</v>
      </c>
      <c r="O45" s="350" t="s">
        <v>31</v>
      </c>
      <c r="P45" s="347"/>
      <c r="Q45" s="359"/>
      <c r="R45" s="359"/>
      <c r="S45" s="359"/>
      <c r="T45" s="359"/>
      <c r="U45" s="360"/>
      <c r="V45" s="360"/>
      <c r="W45" s="360"/>
      <c r="X45" s="361"/>
      <c r="Y45" s="8"/>
      <c r="Z45" s="346"/>
      <c r="AA45" s="361"/>
      <c r="AB45" s="346"/>
    </row>
    <row r="46" spans="1:29" ht="25.35" customHeight="1">
      <c r="A46" s="349">
        <v>30</v>
      </c>
      <c r="B46" s="349">
        <v>19</v>
      </c>
      <c r="C46" s="354" t="s">
        <v>478</v>
      </c>
      <c r="D46" s="353">
        <v>198</v>
      </c>
      <c r="E46" s="352">
        <v>1958.84</v>
      </c>
      <c r="F46" s="356">
        <f t="shared" si="6"/>
        <v>-0.89891976884278446</v>
      </c>
      <c r="G46" s="353">
        <v>35</v>
      </c>
      <c r="H46" s="352">
        <v>7</v>
      </c>
      <c r="I46" s="352">
        <f>G46/H46</f>
        <v>5</v>
      </c>
      <c r="J46" s="352">
        <v>2</v>
      </c>
      <c r="K46" s="352">
        <v>4</v>
      </c>
      <c r="L46" s="353">
        <v>25886.52</v>
      </c>
      <c r="M46" s="353">
        <v>5032</v>
      </c>
      <c r="N46" s="351">
        <v>44596</v>
      </c>
      <c r="O46" s="350" t="s">
        <v>303</v>
      </c>
      <c r="P46" s="347"/>
      <c r="Q46" s="359"/>
      <c r="R46" s="359"/>
      <c r="S46" s="359"/>
      <c r="T46" s="359"/>
      <c r="U46" s="360"/>
      <c r="V46" s="360"/>
      <c r="W46" s="360"/>
      <c r="X46" s="346"/>
      <c r="Y46" s="361"/>
      <c r="Z46" s="361"/>
      <c r="AA46" s="8"/>
      <c r="AB46" s="346"/>
    </row>
    <row r="47" spans="1:29" ht="25.15" customHeight="1">
      <c r="A47" s="248"/>
      <c r="B47" s="248"/>
      <c r="C47" s="266" t="s">
        <v>116</v>
      </c>
      <c r="D47" s="348">
        <f>SUM(D35:D46)</f>
        <v>192795.54000000004</v>
      </c>
      <c r="E47" s="348">
        <v>334942.08000000002</v>
      </c>
      <c r="F47" s="108">
        <f t="shared" si="6"/>
        <v>-0.42439140522444946</v>
      </c>
      <c r="G47" s="348">
        <f t="shared" ref="G47" si="7">SUM(G35:G46)</f>
        <v>31832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35" ht="25.35" customHeight="1">
      <c r="A49" s="349">
        <v>31</v>
      </c>
      <c r="B49" s="349">
        <v>26</v>
      </c>
      <c r="C49" s="354" t="s">
        <v>390</v>
      </c>
      <c r="D49" s="353">
        <v>125</v>
      </c>
      <c r="E49" s="352">
        <v>416.5</v>
      </c>
      <c r="F49" s="356">
        <f>(D49-E49)/E49</f>
        <v>-0.69987995198079234</v>
      </c>
      <c r="G49" s="353">
        <v>22</v>
      </c>
      <c r="H49" s="352">
        <v>2</v>
      </c>
      <c r="I49" s="352">
        <f t="shared" ref="I49:I54" si="8">G49/H49</f>
        <v>11</v>
      </c>
      <c r="J49" s="352">
        <v>1</v>
      </c>
      <c r="K49" s="352">
        <v>13</v>
      </c>
      <c r="L49" s="353">
        <v>11887.5</v>
      </c>
      <c r="M49" s="353">
        <v>2426</v>
      </c>
      <c r="N49" s="351">
        <v>44533</v>
      </c>
      <c r="O49" s="350" t="s">
        <v>59</v>
      </c>
      <c r="P49" s="347"/>
      <c r="Q49" s="359"/>
      <c r="R49" s="359"/>
      <c r="S49" s="359"/>
      <c r="T49" s="359"/>
      <c r="U49" s="360"/>
      <c r="V49" s="360"/>
      <c r="W49" s="360"/>
      <c r="X49" s="361"/>
      <c r="Y49" s="8"/>
      <c r="Z49" s="346"/>
      <c r="AA49" s="361"/>
      <c r="AB49" s="346"/>
      <c r="AE49" s="359"/>
      <c r="AF49" s="330"/>
      <c r="AG49" s="330"/>
      <c r="AH49" s="330"/>
      <c r="AI49" s="330"/>
    </row>
    <row r="50" spans="1:35" ht="25.35" customHeight="1">
      <c r="A50" s="349">
        <v>32</v>
      </c>
      <c r="B50" s="349">
        <v>28</v>
      </c>
      <c r="C50" s="354" t="s">
        <v>482</v>
      </c>
      <c r="D50" s="353">
        <v>94</v>
      </c>
      <c r="E50" s="352">
        <v>178</v>
      </c>
      <c r="F50" s="356">
        <f>(D50-E50)/E50</f>
        <v>-0.47191011235955055</v>
      </c>
      <c r="G50" s="353">
        <v>14</v>
      </c>
      <c r="H50" s="352">
        <v>2</v>
      </c>
      <c r="I50" s="352">
        <f t="shared" si="8"/>
        <v>7</v>
      </c>
      <c r="J50" s="352">
        <v>1</v>
      </c>
      <c r="K50" s="352">
        <v>9</v>
      </c>
      <c r="L50" s="353">
        <v>8733</v>
      </c>
      <c r="M50" s="353">
        <v>1608</v>
      </c>
      <c r="N50" s="351">
        <v>44561</v>
      </c>
      <c r="O50" s="350" t="s">
        <v>59</v>
      </c>
      <c r="P50" s="347"/>
      <c r="Q50" s="359"/>
      <c r="R50" s="359"/>
      <c r="S50" s="359"/>
      <c r="T50" s="359"/>
      <c r="U50" s="360"/>
      <c r="V50" s="360"/>
      <c r="W50" s="360"/>
      <c r="X50" s="361"/>
      <c r="Y50" s="8"/>
      <c r="Z50" s="346"/>
      <c r="AA50" s="361"/>
      <c r="AB50" s="346"/>
    </row>
    <row r="51" spans="1:35" ht="25.35" customHeight="1">
      <c r="A51" s="349">
        <v>33</v>
      </c>
      <c r="B51" s="349">
        <v>14</v>
      </c>
      <c r="C51" s="354" t="s">
        <v>492</v>
      </c>
      <c r="D51" s="353">
        <v>35</v>
      </c>
      <c r="E51" s="352">
        <v>5950.51</v>
      </c>
      <c r="F51" s="356">
        <f>(D51-E51)/E51</f>
        <v>-0.99411815121729064</v>
      </c>
      <c r="G51" s="353">
        <v>7</v>
      </c>
      <c r="H51" s="352">
        <v>1</v>
      </c>
      <c r="I51" s="352">
        <f t="shared" si="8"/>
        <v>7</v>
      </c>
      <c r="J51" s="352">
        <v>1</v>
      </c>
      <c r="K51" s="352">
        <v>3</v>
      </c>
      <c r="L51" s="353">
        <v>15277</v>
      </c>
      <c r="M51" s="353">
        <v>2229</v>
      </c>
      <c r="N51" s="351">
        <v>44603</v>
      </c>
      <c r="O51" s="350" t="s">
        <v>33</v>
      </c>
      <c r="P51" s="347"/>
      <c r="Q51" s="359"/>
      <c r="R51" s="359"/>
      <c r="S51" s="359"/>
      <c r="T51" s="359"/>
      <c r="U51" s="360"/>
      <c r="V51" s="360"/>
      <c r="W51" s="360"/>
      <c r="X51" s="8"/>
      <c r="Y51" s="361"/>
      <c r="Z51" s="361"/>
      <c r="AA51" s="346"/>
      <c r="AB51" s="346"/>
      <c r="AE51" s="359"/>
      <c r="AF51" s="331"/>
      <c r="AG51" s="331"/>
      <c r="AH51" s="331"/>
      <c r="AI51" s="331"/>
    </row>
    <row r="52" spans="1:35" ht="25.35" customHeight="1">
      <c r="A52" s="349">
        <v>34</v>
      </c>
      <c r="B52" s="355" t="s">
        <v>30</v>
      </c>
      <c r="C52" s="354" t="s">
        <v>452</v>
      </c>
      <c r="D52" s="353">
        <v>30</v>
      </c>
      <c r="E52" s="352" t="s">
        <v>30</v>
      </c>
      <c r="F52" s="352" t="s">
        <v>30</v>
      </c>
      <c r="G52" s="353">
        <v>6</v>
      </c>
      <c r="H52" s="352">
        <v>1</v>
      </c>
      <c r="I52" s="352">
        <f t="shared" si="8"/>
        <v>6</v>
      </c>
      <c r="J52" s="352">
        <v>1</v>
      </c>
      <c r="K52" s="352" t="s">
        <v>30</v>
      </c>
      <c r="L52" s="353">
        <v>72713</v>
      </c>
      <c r="M52" s="353">
        <v>10328</v>
      </c>
      <c r="N52" s="351">
        <v>44575</v>
      </c>
      <c r="O52" s="350" t="s">
        <v>113</v>
      </c>
      <c r="P52" s="347"/>
      <c r="Q52" s="359"/>
      <c r="R52" s="359"/>
      <c r="S52" s="359"/>
      <c r="T52" s="359"/>
      <c r="U52" s="360"/>
      <c r="V52" s="360"/>
      <c r="W52" s="360"/>
      <c r="X52" s="8"/>
      <c r="Y52" s="361"/>
      <c r="Z52" s="361"/>
      <c r="AA52" s="346"/>
      <c r="AB52" s="346"/>
      <c r="AE52" s="359"/>
      <c r="AF52" s="331"/>
      <c r="AG52" s="331"/>
      <c r="AH52" s="331"/>
      <c r="AI52" s="331"/>
    </row>
    <row r="53" spans="1:35" ht="25.35" customHeight="1">
      <c r="A53" s="349">
        <v>35</v>
      </c>
      <c r="B53" s="355" t="s">
        <v>30</v>
      </c>
      <c r="C53" s="354" t="s">
        <v>464</v>
      </c>
      <c r="D53" s="353">
        <v>25</v>
      </c>
      <c r="E53" s="352" t="s">
        <v>30</v>
      </c>
      <c r="F53" s="352" t="s">
        <v>30</v>
      </c>
      <c r="G53" s="353">
        <v>5</v>
      </c>
      <c r="H53" s="352">
        <v>1</v>
      </c>
      <c r="I53" s="352">
        <f t="shared" si="8"/>
        <v>5</v>
      </c>
      <c r="J53" s="352">
        <v>1</v>
      </c>
      <c r="K53" s="352" t="s">
        <v>30</v>
      </c>
      <c r="L53" s="353">
        <v>16304</v>
      </c>
      <c r="M53" s="353">
        <v>2228</v>
      </c>
      <c r="N53" s="351">
        <v>44589</v>
      </c>
      <c r="O53" s="350" t="s">
        <v>33</v>
      </c>
      <c r="P53" s="347"/>
      <c r="Q53" s="359"/>
      <c r="R53" s="359"/>
      <c r="S53" s="359"/>
      <c r="T53" s="359"/>
      <c r="U53" s="360"/>
      <c r="V53" s="360"/>
      <c r="W53" s="360"/>
      <c r="X53" s="346"/>
      <c r="Y53" s="361"/>
      <c r="Z53" s="8"/>
      <c r="AA53" s="361"/>
      <c r="AB53" s="346"/>
    </row>
    <row r="54" spans="1:35" ht="25.35" customHeight="1">
      <c r="A54" s="349">
        <v>36</v>
      </c>
      <c r="B54" s="355" t="s">
        <v>30</v>
      </c>
      <c r="C54" s="354" t="s">
        <v>481</v>
      </c>
      <c r="D54" s="353">
        <v>14</v>
      </c>
      <c r="E54" s="352" t="s">
        <v>30</v>
      </c>
      <c r="F54" s="352" t="s">
        <v>30</v>
      </c>
      <c r="G54" s="353">
        <v>2</v>
      </c>
      <c r="H54" s="352">
        <v>1</v>
      </c>
      <c r="I54" s="352">
        <f t="shared" si="8"/>
        <v>2</v>
      </c>
      <c r="J54" s="352">
        <v>1</v>
      </c>
      <c r="K54" s="352" t="s">
        <v>30</v>
      </c>
      <c r="L54" s="353">
        <v>50099</v>
      </c>
      <c r="M54" s="353">
        <v>8581</v>
      </c>
      <c r="N54" s="351">
        <v>44512</v>
      </c>
      <c r="O54" s="350" t="s">
        <v>33</v>
      </c>
      <c r="P54" s="347"/>
      <c r="Q54" s="359"/>
      <c r="R54" s="359"/>
      <c r="S54" s="359"/>
      <c r="T54" s="359"/>
      <c r="U54" s="360"/>
      <c r="V54" s="360"/>
      <c r="W54" s="360"/>
      <c r="X54" s="346"/>
      <c r="Y54" s="361"/>
      <c r="Z54" s="361"/>
      <c r="AA54" s="8"/>
      <c r="AB54" s="346"/>
    </row>
    <row r="55" spans="1:35" ht="25.35" customHeight="1">
      <c r="A55" s="248"/>
      <c r="B55" s="248"/>
      <c r="C55" s="266" t="s">
        <v>268</v>
      </c>
      <c r="D55" s="348">
        <f>SUM(D47:D54)</f>
        <v>193118.54000000004</v>
      </c>
      <c r="E55" s="348">
        <v>335082.08</v>
      </c>
      <c r="F55" s="108">
        <f t="shared" ref="F55" si="9">(D55-E55)/E55</f>
        <v>-0.42366795622135323</v>
      </c>
      <c r="G55" s="348">
        <f t="shared" ref="G55" si="10">SUM(G47:G54)</f>
        <v>31888</v>
      </c>
      <c r="H55" s="348"/>
      <c r="I55" s="251"/>
      <c r="J55" s="250"/>
      <c r="K55" s="252"/>
      <c r="L55" s="253"/>
      <c r="M55" s="257"/>
      <c r="N55" s="254"/>
      <c r="O55" s="281"/>
      <c r="R55" s="347"/>
    </row>
    <row r="56" spans="1:35" ht="23.1" customHeight="1">
      <c r="W56" s="33"/>
    </row>
    <row r="57" spans="1:35" ht="17.25" customHeight="1"/>
    <row r="68" spans="16:18">
      <c r="R68" s="347"/>
    </row>
    <row r="73" spans="16:18">
      <c r="P73" s="347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U44" sqref="U44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8" width="2.7109375" style="277" customWidth="1"/>
    <col min="19" max="19" width="22.85546875" style="277" customWidth="1"/>
    <col min="20" max="20" width="20.570312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.5703125" style="277" bestFit="1" customWidth="1"/>
    <col min="25" max="25" width="12" style="277" bestFit="1" customWidth="1"/>
    <col min="26" max="26" width="14.85546875" style="277" customWidth="1"/>
    <col min="27" max="27" width="12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29" ht="19.5" customHeight="1">
      <c r="E1" s="235" t="s">
        <v>506</v>
      </c>
      <c r="F1" s="235"/>
      <c r="G1" s="235"/>
      <c r="H1" s="235"/>
      <c r="I1" s="235"/>
    </row>
    <row r="2" spans="1:29" ht="19.5" customHeight="1">
      <c r="E2" s="235" t="s">
        <v>507</v>
      </c>
      <c r="F2" s="235"/>
      <c r="G2" s="235"/>
      <c r="H2" s="235"/>
      <c r="I2" s="235"/>
      <c r="J2" s="235"/>
      <c r="K2" s="235"/>
    </row>
    <row r="3" spans="1:29">
      <c r="S3" s="345"/>
      <c r="T3" s="345"/>
      <c r="U3" s="345"/>
      <c r="V3" s="345"/>
      <c r="W3" s="345"/>
      <c r="X3" s="345"/>
      <c r="Y3" s="345"/>
      <c r="Z3" s="345"/>
      <c r="AA3" s="345"/>
    </row>
    <row r="4" spans="1:29" ht="15.75" customHeight="1" thickBot="1">
      <c r="S4" s="345"/>
      <c r="T4" s="345"/>
      <c r="U4" s="345"/>
      <c r="V4" s="345"/>
      <c r="W4" s="345"/>
      <c r="X4" s="345"/>
      <c r="Y4" s="345"/>
      <c r="Z4" s="345"/>
      <c r="AA4" s="345"/>
    </row>
    <row r="5" spans="1:29" ht="15" customHeight="1">
      <c r="A5" s="392"/>
      <c r="B5" s="392"/>
      <c r="C5" s="389" t="s">
        <v>0</v>
      </c>
      <c r="D5" s="236"/>
      <c r="E5" s="236"/>
      <c r="F5" s="389" t="s">
        <v>3</v>
      </c>
      <c r="G5" s="236"/>
      <c r="H5" s="389" t="s">
        <v>5</v>
      </c>
      <c r="I5" s="389" t="s">
        <v>6</v>
      </c>
      <c r="J5" s="389" t="s">
        <v>7</v>
      </c>
      <c r="K5" s="389" t="s">
        <v>8</v>
      </c>
      <c r="L5" s="389" t="s">
        <v>10</v>
      </c>
      <c r="M5" s="389" t="s">
        <v>9</v>
      </c>
      <c r="N5" s="389" t="s">
        <v>11</v>
      </c>
      <c r="O5" s="389" t="s">
        <v>12</v>
      </c>
      <c r="S5" s="345"/>
      <c r="T5" s="345"/>
      <c r="U5" s="345"/>
      <c r="V5" s="345"/>
      <c r="W5" s="345"/>
      <c r="X5" s="345"/>
      <c r="Y5" s="345"/>
      <c r="Z5" s="33"/>
      <c r="AA5" s="345"/>
    </row>
    <row r="6" spans="1:29">
      <c r="A6" s="393"/>
      <c r="B6" s="393"/>
      <c r="C6" s="390"/>
      <c r="D6" s="237" t="s">
        <v>504</v>
      </c>
      <c r="E6" s="237" t="s">
        <v>498</v>
      </c>
      <c r="F6" s="390"/>
      <c r="G6" s="390" t="s">
        <v>504</v>
      </c>
      <c r="H6" s="390"/>
      <c r="I6" s="390"/>
      <c r="J6" s="390"/>
      <c r="K6" s="390"/>
      <c r="L6" s="390"/>
      <c r="M6" s="390"/>
      <c r="N6" s="390"/>
      <c r="O6" s="390"/>
      <c r="S6" s="345"/>
      <c r="T6" s="345"/>
      <c r="U6" s="345"/>
      <c r="V6" s="345"/>
      <c r="W6" s="345"/>
      <c r="X6" s="345"/>
      <c r="Y6" s="345"/>
      <c r="Z6" s="345"/>
      <c r="AA6" s="345"/>
    </row>
    <row r="7" spans="1:29">
      <c r="A7" s="393"/>
      <c r="B7" s="393"/>
      <c r="C7" s="390"/>
      <c r="D7" s="237" t="s">
        <v>1</v>
      </c>
      <c r="E7" s="237" t="s">
        <v>1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  <c r="S7" s="345"/>
      <c r="T7" s="345"/>
      <c r="U7" s="345"/>
      <c r="V7" s="345"/>
      <c r="W7" s="345"/>
      <c r="X7" s="345"/>
      <c r="Y7" s="345"/>
      <c r="Z7" s="345"/>
      <c r="AA7" s="345"/>
    </row>
    <row r="8" spans="1:29" ht="18" customHeight="1" thickBot="1">
      <c r="A8" s="394"/>
      <c r="B8" s="394"/>
      <c r="C8" s="391"/>
      <c r="D8" s="238" t="s">
        <v>2</v>
      </c>
      <c r="E8" s="238" t="s">
        <v>2</v>
      </c>
      <c r="F8" s="391"/>
      <c r="G8" s="237" t="s">
        <v>4</v>
      </c>
      <c r="H8" s="391"/>
      <c r="I8" s="391"/>
      <c r="J8" s="391"/>
      <c r="K8" s="391"/>
      <c r="L8" s="391"/>
      <c r="M8" s="391"/>
      <c r="N8" s="391"/>
      <c r="O8" s="391"/>
      <c r="R8" s="8"/>
      <c r="S8" s="345"/>
      <c r="T8" s="345"/>
      <c r="U8" s="345"/>
      <c r="V8" s="345"/>
      <c r="W8" s="345"/>
      <c r="X8" s="345"/>
      <c r="Y8" s="345"/>
      <c r="Z8" s="33"/>
      <c r="AA8" s="345"/>
    </row>
    <row r="9" spans="1:29" ht="15" customHeight="1">
      <c r="A9" s="392"/>
      <c r="B9" s="392"/>
      <c r="C9" s="389" t="s">
        <v>13</v>
      </c>
      <c r="D9" s="339"/>
      <c r="E9" s="339"/>
      <c r="F9" s="389" t="s">
        <v>15</v>
      </c>
      <c r="G9" s="339"/>
      <c r="H9" s="241" t="s">
        <v>18</v>
      </c>
      <c r="I9" s="38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9" t="s">
        <v>26</v>
      </c>
      <c r="R9" s="8"/>
      <c r="S9" s="345"/>
      <c r="T9" s="345"/>
      <c r="U9" s="345"/>
      <c r="V9" s="345"/>
      <c r="W9" s="345"/>
      <c r="X9" s="345"/>
      <c r="Y9" s="345"/>
      <c r="Z9" s="345"/>
      <c r="AA9" s="345"/>
    </row>
    <row r="10" spans="1:29">
      <c r="A10" s="393"/>
      <c r="B10" s="393"/>
      <c r="C10" s="390"/>
      <c r="D10" s="340" t="s">
        <v>505</v>
      </c>
      <c r="E10" s="340" t="s">
        <v>501</v>
      </c>
      <c r="F10" s="390"/>
      <c r="G10" s="340" t="s">
        <v>505</v>
      </c>
      <c r="H10" s="237" t="s">
        <v>17</v>
      </c>
      <c r="I10" s="39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0"/>
      <c r="R10" s="8"/>
      <c r="S10" s="345"/>
      <c r="T10" s="345"/>
      <c r="U10" s="345"/>
      <c r="V10" s="345"/>
      <c r="W10" s="345"/>
      <c r="X10" s="345"/>
      <c r="Y10" s="345"/>
      <c r="Z10" s="345"/>
      <c r="AA10" s="345"/>
    </row>
    <row r="11" spans="1:29">
      <c r="A11" s="393"/>
      <c r="B11" s="393"/>
      <c r="C11" s="390"/>
      <c r="D11" s="340" t="s">
        <v>14</v>
      </c>
      <c r="E11" s="237" t="s">
        <v>14</v>
      </c>
      <c r="F11" s="390"/>
      <c r="G11" s="340" t="s">
        <v>16</v>
      </c>
      <c r="H11" s="239"/>
      <c r="I11" s="390"/>
      <c r="J11" s="239"/>
      <c r="K11" s="239"/>
      <c r="L11" s="244" t="s">
        <v>2</v>
      </c>
      <c r="M11" s="237" t="s">
        <v>17</v>
      </c>
      <c r="N11" s="239"/>
      <c r="O11" s="390"/>
      <c r="R11" s="347"/>
      <c r="S11" s="345"/>
      <c r="T11" s="347"/>
      <c r="U11" s="346"/>
      <c r="V11" s="345"/>
      <c r="W11" s="345"/>
      <c r="X11" s="345"/>
      <c r="Y11" s="345"/>
      <c r="Z11" s="33"/>
      <c r="AA11" s="345"/>
    </row>
    <row r="12" spans="1:29" ht="15.6" customHeight="1" thickBot="1">
      <c r="A12" s="393"/>
      <c r="B12" s="394"/>
      <c r="C12" s="391"/>
      <c r="D12" s="341"/>
      <c r="E12" s="238" t="s">
        <v>2</v>
      </c>
      <c r="F12" s="391"/>
      <c r="G12" s="341" t="s">
        <v>17</v>
      </c>
      <c r="H12" s="263"/>
      <c r="I12" s="391"/>
      <c r="J12" s="263"/>
      <c r="K12" s="263"/>
      <c r="L12" s="263"/>
      <c r="M12" s="263"/>
      <c r="N12" s="263"/>
      <c r="O12" s="391"/>
      <c r="R12" s="347"/>
      <c r="S12" s="345"/>
      <c r="T12" s="347"/>
      <c r="U12" s="346"/>
      <c r="V12" s="346"/>
      <c r="W12" s="278"/>
      <c r="X12" s="8"/>
      <c r="Y12" s="278"/>
      <c r="Z12" s="33"/>
    </row>
    <row r="13" spans="1:29" ht="25.35" customHeight="1">
      <c r="A13" s="282">
        <v>1</v>
      </c>
      <c r="B13" s="349" t="s">
        <v>67</v>
      </c>
      <c r="C13" s="288" t="s">
        <v>496</v>
      </c>
      <c r="D13" s="287">
        <v>87617.64</v>
      </c>
      <c r="E13" s="286" t="s">
        <v>30</v>
      </c>
      <c r="F13" s="352" t="s">
        <v>30</v>
      </c>
      <c r="G13" s="287">
        <v>11975</v>
      </c>
      <c r="H13" s="286">
        <v>282</v>
      </c>
      <c r="I13" s="286">
        <f t="shared" ref="I13:I20" si="0">G13/H13</f>
        <v>42.464539007092199</v>
      </c>
      <c r="J13" s="286">
        <v>15</v>
      </c>
      <c r="K13" s="286">
        <v>1</v>
      </c>
      <c r="L13" s="287">
        <v>97128.36</v>
      </c>
      <c r="M13" s="287">
        <v>13366</v>
      </c>
      <c r="N13" s="284">
        <v>44610</v>
      </c>
      <c r="O13" s="283" t="s">
        <v>73</v>
      </c>
      <c r="P13" s="279"/>
      <c r="Q13" s="293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s="345" customFormat="1" ht="25.35" customHeight="1">
      <c r="A14" s="349">
        <v>2</v>
      </c>
      <c r="B14" s="362" t="s">
        <v>67</v>
      </c>
      <c r="C14" s="354" t="s">
        <v>497</v>
      </c>
      <c r="D14" s="353">
        <v>55675.77</v>
      </c>
      <c r="E14" s="352" t="s">
        <v>30</v>
      </c>
      <c r="F14" s="352" t="s">
        <v>30</v>
      </c>
      <c r="G14" s="353">
        <v>9426</v>
      </c>
      <c r="H14" s="352">
        <v>271</v>
      </c>
      <c r="I14" s="352">
        <f t="shared" si="0"/>
        <v>34.782287822878232</v>
      </c>
      <c r="J14" s="352">
        <v>21</v>
      </c>
      <c r="K14" s="352">
        <v>1</v>
      </c>
      <c r="L14" s="353">
        <v>76665.919999999998</v>
      </c>
      <c r="M14" s="353">
        <v>12840</v>
      </c>
      <c r="N14" s="351">
        <v>44610</v>
      </c>
      <c r="O14" s="350" t="s">
        <v>183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</row>
    <row r="15" spans="1:29" s="345" customFormat="1" ht="25.35" customHeight="1">
      <c r="A15" s="349">
        <v>3</v>
      </c>
      <c r="B15" s="349" t="s">
        <v>67</v>
      </c>
      <c r="C15" s="354" t="s">
        <v>502</v>
      </c>
      <c r="D15" s="353">
        <v>29038.579999999998</v>
      </c>
      <c r="E15" s="352" t="s">
        <v>30</v>
      </c>
      <c r="F15" s="352" t="s">
        <v>30</v>
      </c>
      <c r="G15" s="353">
        <v>6159</v>
      </c>
      <c r="H15" s="352">
        <v>226</v>
      </c>
      <c r="I15" s="352">
        <f t="shared" si="0"/>
        <v>27.252212389380531</v>
      </c>
      <c r="J15" s="352">
        <v>23</v>
      </c>
      <c r="K15" s="352">
        <v>1</v>
      </c>
      <c r="L15" s="353">
        <v>30237.83</v>
      </c>
      <c r="M15" s="353">
        <v>6397</v>
      </c>
      <c r="N15" s="351">
        <v>44610</v>
      </c>
      <c r="O15" s="350" t="s">
        <v>43</v>
      </c>
      <c r="P15" s="347"/>
      <c r="Q15" s="359"/>
      <c r="R15" s="359"/>
      <c r="S15" s="359"/>
      <c r="T15" s="359"/>
      <c r="V15" s="346"/>
      <c r="W15" s="33"/>
      <c r="X15" s="8"/>
      <c r="Y15" s="346"/>
      <c r="AC15" s="346"/>
    </row>
    <row r="16" spans="1:29" s="345" customFormat="1" ht="25.35" customHeight="1">
      <c r="A16" s="349">
        <v>4</v>
      </c>
      <c r="B16" s="363">
        <v>2</v>
      </c>
      <c r="C16" s="354" t="s">
        <v>479</v>
      </c>
      <c r="D16" s="353">
        <v>24629.06</v>
      </c>
      <c r="E16" s="352">
        <v>56639.519999999997</v>
      </c>
      <c r="F16" s="356">
        <f>(D16-E16)/E16</f>
        <v>-0.56516121605550329</v>
      </c>
      <c r="G16" s="353">
        <v>4924</v>
      </c>
      <c r="H16" s="352">
        <v>206</v>
      </c>
      <c r="I16" s="352">
        <f t="shared" si="0"/>
        <v>23.902912621359224</v>
      </c>
      <c r="J16" s="352">
        <v>16</v>
      </c>
      <c r="K16" s="352">
        <v>2</v>
      </c>
      <c r="L16" s="353">
        <v>84017.63</v>
      </c>
      <c r="M16" s="353">
        <v>17272</v>
      </c>
      <c r="N16" s="351">
        <v>44603</v>
      </c>
      <c r="O16" s="350" t="s">
        <v>27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s="345" customFormat="1" ht="25.35" customHeight="1">
      <c r="A17" s="349">
        <v>5</v>
      </c>
      <c r="B17" s="363">
        <v>3</v>
      </c>
      <c r="C17" s="354" t="s">
        <v>489</v>
      </c>
      <c r="D17" s="353">
        <v>20729.38</v>
      </c>
      <c r="E17" s="352">
        <v>54767.31</v>
      </c>
      <c r="F17" s="356">
        <f>(D17-E17)/E17</f>
        <v>-0.62150085516341769</v>
      </c>
      <c r="G17" s="353">
        <v>3225</v>
      </c>
      <c r="H17" s="352">
        <v>168</v>
      </c>
      <c r="I17" s="352">
        <f t="shared" si="0"/>
        <v>19.196428571428573</v>
      </c>
      <c r="J17" s="352">
        <v>14</v>
      </c>
      <c r="K17" s="352">
        <v>2</v>
      </c>
      <c r="L17" s="353">
        <v>76086</v>
      </c>
      <c r="M17" s="353">
        <v>11859</v>
      </c>
      <c r="N17" s="351">
        <v>44603</v>
      </c>
      <c r="O17" s="350" t="s">
        <v>32</v>
      </c>
      <c r="P17" s="347"/>
      <c r="Q17" s="359"/>
      <c r="R17" s="359"/>
      <c r="S17" s="359"/>
      <c r="T17" s="359"/>
      <c r="V17" s="347"/>
      <c r="W17" s="360"/>
      <c r="X17" s="360"/>
      <c r="Y17" s="361"/>
      <c r="Z17" s="361"/>
      <c r="AA17" s="8"/>
      <c r="AB17" s="346"/>
      <c r="AC17" s="346"/>
    </row>
    <row r="18" spans="1:29" ht="25.35" customHeight="1">
      <c r="A18" s="349">
        <v>6</v>
      </c>
      <c r="B18" s="296">
        <v>1</v>
      </c>
      <c r="C18" s="288" t="s">
        <v>490</v>
      </c>
      <c r="D18" s="287">
        <v>19391.88</v>
      </c>
      <c r="E18" s="286">
        <v>77296.69</v>
      </c>
      <c r="F18" s="291">
        <f>(D18-E18)/E18</f>
        <v>-0.74912405692921646</v>
      </c>
      <c r="G18" s="287">
        <v>2916</v>
      </c>
      <c r="H18" s="286">
        <v>161</v>
      </c>
      <c r="I18" s="286">
        <f t="shared" si="0"/>
        <v>18.111801242236027</v>
      </c>
      <c r="J18" s="286">
        <v>14</v>
      </c>
      <c r="K18" s="286">
        <v>2</v>
      </c>
      <c r="L18" s="287">
        <v>101114</v>
      </c>
      <c r="M18" s="287">
        <v>14011</v>
      </c>
      <c r="N18" s="284">
        <v>44603</v>
      </c>
      <c r="O18" s="283" t="s">
        <v>52</v>
      </c>
      <c r="P18" s="279"/>
      <c r="Q18" s="359"/>
      <c r="R18" s="359"/>
      <c r="S18" s="359"/>
      <c r="T18" s="359"/>
      <c r="U18" s="360"/>
      <c r="V18" s="360"/>
      <c r="W18" s="346"/>
      <c r="X18" s="8"/>
      <c r="Y18" s="360"/>
      <c r="Z18" s="361"/>
      <c r="AA18" s="361"/>
      <c r="AB18" s="278"/>
    </row>
    <row r="19" spans="1:29" ht="25.35" customHeight="1">
      <c r="A19" s="349">
        <v>7</v>
      </c>
      <c r="B19" s="296">
        <v>4</v>
      </c>
      <c r="C19" s="288" t="s">
        <v>466</v>
      </c>
      <c r="D19" s="287">
        <v>19014.330000000002</v>
      </c>
      <c r="E19" s="286">
        <v>48676.160000000003</v>
      </c>
      <c r="F19" s="291">
        <f>(D19-E19)/E19</f>
        <v>-0.60937078849276527</v>
      </c>
      <c r="G19" s="287">
        <v>2828</v>
      </c>
      <c r="H19" s="286">
        <v>136</v>
      </c>
      <c r="I19" s="286">
        <f t="shared" si="0"/>
        <v>20.794117647058822</v>
      </c>
      <c r="J19" s="286">
        <v>8</v>
      </c>
      <c r="K19" s="286">
        <v>3</v>
      </c>
      <c r="L19" s="287">
        <v>136004.07</v>
      </c>
      <c r="M19" s="287">
        <v>18855</v>
      </c>
      <c r="N19" s="284">
        <v>44596</v>
      </c>
      <c r="O19" s="283" t="s">
        <v>27</v>
      </c>
      <c r="P19" s="279"/>
      <c r="Q19" s="359"/>
      <c r="R19" s="359"/>
      <c r="S19" s="359"/>
      <c r="T19" s="359"/>
      <c r="U19" s="360"/>
      <c r="V19" s="360"/>
      <c r="W19" s="346"/>
      <c r="X19" s="8"/>
      <c r="Y19" s="361"/>
      <c r="Z19" s="361"/>
      <c r="AA19" s="360"/>
      <c r="AB19" s="278"/>
    </row>
    <row r="20" spans="1:29" ht="25.35" customHeight="1">
      <c r="A20" s="349">
        <v>8</v>
      </c>
      <c r="B20" s="349" t="s">
        <v>67</v>
      </c>
      <c r="C20" s="288" t="s">
        <v>509</v>
      </c>
      <c r="D20" s="287">
        <v>10048.86</v>
      </c>
      <c r="E20" s="286" t="s">
        <v>30</v>
      </c>
      <c r="F20" s="352" t="s">
        <v>30</v>
      </c>
      <c r="G20" s="287">
        <v>1477</v>
      </c>
      <c r="H20" s="286">
        <v>48</v>
      </c>
      <c r="I20" s="286">
        <f t="shared" si="0"/>
        <v>30.770833333333332</v>
      </c>
      <c r="J20" s="286">
        <v>10</v>
      </c>
      <c r="K20" s="286">
        <v>1</v>
      </c>
      <c r="L20" s="287">
        <v>10049</v>
      </c>
      <c r="M20" s="287">
        <v>1477</v>
      </c>
      <c r="N20" s="284">
        <v>44610</v>
      </c>
      <c r="O20" s="283" t="s">
        <v>113</v>
      </c>
      <c r="P20" s="279"/>
      <c r="Q20" s="359"/>
      <c r="R20" s="359"/>
      <c r="S20" s="359"/>
      <c r="T20" s="359"/>
      <c r="U20" s="347"/>
      <c r="V20" s="347"/>
      <c r="W20" s="346"/>
      <c r="X20" s="8"/>
      <c r="Y20" s="347"/>
      <c r="Z20" s="346"/>
      <c r="AA20" s="345"/>
      <c r="AC20" s="278"/>
    </row>
    <row r="21" spans="1:29" ht="25.35" customHeight="1">
      <c r="A21" s="349">
        <v>9</v>
      </c>
      <c r="B21" s="296">
        <v>5</v>
      </c>
      <c r="C21" s="288" t="s">
        <v>429</v>
      </c>
      <c r="D21" s="287">
        <v>9517.0800000000017</v>
      </c>
      <c r="E21" s="286">
        <v>22423.679999999997</v>
      </c>
      <c r="F21" s="291">
        <f>(D21-E21)/E21</f>
        <v>-0.57557903073893302</v>
      </c>
      <c r="G21" s="287">
        <v>1404</v>
      </c>
      <c r="H21" s="352" t="s">
        <v>30</v>
      </c>
      <c r="I21" s="286" t="s">
        <v>30</v>
      </c>
      <c r="J21" s="286">
        <v>9</v>
      </c>
      <c r="K21" s="286">
        <v>8</v>
      </c>
      <c r="L21" s="287">
        <v>612738.69999999995</v>
      </c>
      <c r="M21" s="287">
        <v>86169</v>
      </c>
      <c r="N21" s="284">
        <v>44561</v>
      </c>
      <c r="O21" s="283" t="s">
        <v>430</v>
      </c>
      <c r="P21" s="279"/>
      <c r="Q21" s="359"/>
      <c r="R21" s="359"/>
      <c r="S21" s="359"/>
      <c r="T21" s="359"/>
      <c r="U21" s="345"/>
      <c r="V21" s="360"/>
      <c r="W21" s="360"/>
      <c r="X21" s="360"/>
      <c r="Y21" s="361"/>
      <c r="Z21" s="295"/>
      <c r="AA21" s="8"/>
      <c r="AB21" s="278"/>
      <c r="AC21" s="278"/>
    </row>
    <row r="22" spans="1:29" ht="25.35" customHeight="1">
      <c r="A22" s="349">
        <v>10</v>
      </c>
      <c r="B22" s="296">
        <v>7</v>
      </c>
      <c r="C22" s="288" t="s">
        <v>467</v>
      </c>
      <c r="D22" s="353">
        <v>8383</v>
      </c>
      <c r="E22" s="286">
        <v>17855</v>
      </c>
      <c r="F22" s="291">
        <f>(D22-E22)/E22</f>
        <v>-0.53049565947913746</v>
      </c>
      <c r="G22" s="287">
        <v>1691</v>
      </c>
      <c r="H22" s="352" t="s">
        <v>30</v>
      </c>
      <c r="I22" s="286" t="s">
        <v>30</v>
      </c>
      <c r="J22" s="286">
        <v>13</v>
      </c>
      <c r="K22" s="286">
        <v>3</v>
      </c>
      <c r="L22" s="353">
        <v>41973</v>
      </c>
      <c r="M22" s="287">
        <v>8528</v>
      </c>
      <c r="N22" s="284">
        <v>44596</v>
      </c>
      <c r="O22" s="283" t="s">
        <v>31</v>
      </c>
      <c r="P22" s="279"/>
      <c r="Q22" s="359"/>
      <c r="R22" s="359"/>
      <c r="S22" s="359"/>
      <c r="T22" s="359"/>
      <c r="U22" s="345"/>
      <c r="V22" s="347"/>
      <c r="W22" s="360"/>
      <c r="X22" s="360"/>
      <c r="Y22" s="361"/>
      <c r="Z22" s="295"/>
      <c r="AA22" s="8"/>
      <c r="AB22" s="278"/>
      <c r="AC22" s="278"/>
    </row>
    <row r="23" spans="1:29" ht="25.35" customHeight="1">
      <c r="A23" s="248"/>
      <c r="B23" s="248"/>
      <c r="C23" s="266" t="s">
        <v>29</v>
      </c>
      <c r="D23" s="280">
        <f>SUM(D13:D22)</f>
        <v>284045.58</v>
      </c>
      <c r="E23" s="348">
        <v>340767.2</v>
      </c>
      <c r="F23" s="358">
        <f>(D23-E23)/E23</f>
        <v>-0.16645269849915131</v>
      </c>
      <c r="G23" s="348">
        <f t="shared" ref="G23" si="1">SUM(G13:G22)</f>
        <v>46025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29" ht="25.35" customHeight="1">
      <c r="A25" s="349">
        <v>11</v>
      </c>
      <c r="B25" s="296">
        <v>13</v>
      </c>
      <c r="C25" s="288" t="s">
        <v>368</v>
      </c>
      <c r="D25" s="287">
        <v>7911.88</v>
      </c>
      <c r="E25" s="353">
        <v>11045.1</v>
      </c>
      <c r="F25" s="291">
        <f t="shared" ref="F25:F35" si="2">(D25-E25)/E25</f>
        <v>-0.2836751138513911</v>
      </c>
      <c r="G25" s="287">
        <v>1514</v>
      </c>
      <c r="H25" s="286">
        <v>32</v>
      </c>
      <c r="I25" s="286">
        <f t="shared" ref="I25:I34" si="3">G25/H25</f>
        <v>47.3125</v>
      </c>
      <c r="J25" s="286">
        <v>4</v>
      </c>
      <c r="K25" s="286">
        <v>13</v>
      </c>
      <c r="L25" s="287">
        <v>205769</v>
      </c>
      <c r="M25" s="287">
        <v>40964</v>
      </c>
      <c r="N25" s="284">
        <v>44526</v>
      </c>
      <c r="O25" s="283" t="s">
        <v>32</v>
      </c>
      <c r="P25" s="279"/>
      <c r="Q25" s="359"/>
      <c r="R25" s="359"/>
      <c r="S25" s="359"/>
      <c r="T25" s="359"/>
      <c r="U25" s="359"/>
      <c r="V25" s="359"/>
      <c r="W25" s="359"/>
      <c r="X25" s="361"/>
      <c r="Y25" s="361"/>
      <c r="Z25" s="8"/>
      <c r="AA25" s="278"/>
      <c r="AB25" s="278"/>
    </row>
    <row r="26" spans="1:29" ht="25.35" customHeight="1">
      <c r="A26" s="349">
        <v>12</v>
      </c>
      <c r="B26" s="296">
        <v>8</v>
      </c>
      <c r="C26" s="288" t="s">
        <v>427</v>
      </c>
      <c r="D26" s="287">
        <v>7346.54</v>
      </c>
      <c r="E26" s="352">
        <v>17757.45</v>
      </c>
      <c r="F26" s="291">
        <f t="shared" si="2"/>
        <v>-0.58628406668750299</v>
      </c>
      <c r="G26" s="287">
        <v>1407</v>
      </c>
      <c r="H26" s="286">
        <v>63</v>
      </c>
      <c r="I26" s="286">
        <f t="shared" si="3"/>
        <v>22.333333333333332</v>
      </c>
      <c r="J26" s="286">
        <v>8</v>
      </c>
      <c r="K26" s="286">
        <v>7</v>
      </c>
      <c r="L26" s="287">
        <v>176056</v>
      </c>
      <c r="M26" s="287">
        <v>34473</v>
      </c>
      <c r="N26" s="284">
        <v>44568</v>
      </c>
      <c r="O26" s="283" t="s">
        <v>113</v>
      </c>
      <c r="P26" s="279"/>
      <c r="Q26" s="359"/>
      <c r="R26" s="359"/>
      <c r="S26" s="359"/>
      <c r="T26" s="359"/>
      <c r="U26" s="359"/>
      <c r="V26" s="359"/>
      <c r="W26" s="359"/>
      <c r="X26" s="361"/>
      <c r="Y26" s="361"/>
      <c r="Z26" s="8"/>
      <c r="AA26" s="278"/>
      <c r="AB26" s="278"/>
    </row>
    <row r="27" spans="1:29" ht="25.35" customHeight="1">
      <c r="A27" s="349">
        <v>13</v>
      </c>
      <c r="B27" s="296">
        <v>11</v>
      </c>
      <c r="C27" s="288" t="s">
        <v>412</v>
      </c>
      <c r="D27" s="353">
        <v>6356.1</v>
      </c>
      <c r="E27" s="353">
        <v>11948.32</v>
      </c>
      <c r="F27" s="291">
        <f t="shared" si="2"/>
        <v>-0.46803399975896187</v>
      </c>
      <c r="G27" s="287">
        <v>1004</v>
      </c>
      <c r="H27" s="352">
        <v>36</v>
      </c>
      <c r="I27" s="286">
        <f t="shared" si="3"/>
        <v>27.888888888888889</v>
      </c>
      <c r="J27" s="286">
        <v>6</v>
      </c>
      <c r="K27" s="286">
        <v>10</v>
      </c>
      <c r="L27" s="353">
        <v>794166.1</v>
      </c>
      <c r="M27" s="287">
        <v>115385</v>
      </c>
      <c r="N27" s="284">
        <v>44547</v>
      </c>
      <c r="O27" s="283" t="s">
        <v>73</v>
      </c>
      <c r="P27" s="279"/>
      <c r="Q27" s="359"/>
      <c r="R27" s="359"/>
      <c r="S27" s="359"/>
      <c r="T27" s="360"/>
      <c r="U27" s="360"/>
      <c r="V27" s="360"/>
      <c r="W27" s="360"/>
      <c r="X27" s="361"/>
      <c r="Y27" s="360"/>
      <c r="Z27" s="8"/>
      <c r="AA27" s="278"/>
      <c r="AB27" s="278"/>
    </row>
    <row r="28" spans="1:29" ht="25.35" customHeight="1">
      <c r="A28" s="349">
        <v>14</v>
      </c>
      <c r="B28" s="296">
        <v>15</v>
      </c>
      <c r="C28" s="288" t="s">
        <v>492</v>
      </c>
      <c r="D28" s="287">
        <v>5950.51</v>
      </c>
      <c r="E28" s="352">
        <v>9291.69</v>
      </c>
      <c r="F28" s="291">
        <f t="shared" si="2"/>
        <v>-0.35958797592257169</v>
      </c>
      <c r="G28" s="287">
        <v>856</v>
      </c>
      <c r="H28" s="286">
        <v>35</v>
      </c>
      <c r="I28" s="286">
        <f t="shared" si="3"/>
        <v>24.457142857142856</v>
      </c>
      <c r="J28" s="286">
        <v>5</v>
      </c>
      <c r="K28" s="286">
        <v>2</v>
      </c>
      <c r="L28" s="287">
        <v>15242</v>
      </c>
      <c r="M28" s="287">
        <v>2222</v>
      </c>
      <c r="N28" s="284">
        <v>44603</v>
      </c>
      <c r="O28" s="283" t="s">
        <v>33</v>
      </c>
      <c r="P28" s="279"/>
      <c r="Q28" s="293"/>
      <c r="R28" s="359"/>
      <c r="S28" s="359"/>
      <c r="T28" s="359"/>
      <c r="U28" s="360"/>
      <c r="V28" s="360"/>
      <c r="W28" s="294"/>
      <c r="X28" s="295"/>
      <c r="Y28" s="295"/>
      <c r="Z28" s="8"/>
      <c r="AA28" s="278"/>
      <c r="AB28" s="278"/>
    </row>
    <row r="29" spans="1:29" s="345" customFormat="1" ht="25.35" customHeight="1">
      <c r="A29" s="349">
        <v>15</v>
      </c>
      <c r="B29" s="363">
        <v>16</v>
      </c>
      <c r="C29" s="354" t="s">
        <v>454</v>
      </c>
      <c r="D29" s="353">
        <v>3883.34</v>
      </c>
      <c r="E29" s="352">
        <v>8909.33</v>
      </c>
      <c r="F29" s="356">
        <f t="shared" si="2"/>
        <v>-0.56412659537810361</v>
      </c>
      <c r="G29" s="353">
        <v>580</v>
      </c>
      <c r="H29" s="352">
        <v>27</v>
      </c>
      <c r="I29" s="352">
        <f t="shared" si="3"/>
        <v>21.481481481481481</v>
      </c>
      <c r="J29" s="352">
        <v>5</v>
      </c>
      <c r="K29" s="352">
        <v>5</v>
      </c>
      <c r="L29" s="353">
        <v>65482</v>
      </c>
      <c r="M29" s="353">
        <v>10073</v>
      </c>
      <c r="N29" s="351">
        <v>44582</v>
      </c>
      <c r="O29" s="350" t="s">
        <v>32</v>
      </c>
      <c r="P29" s="347"/>
      <c r="Q29" s="359"/>
      <c r="R29" s="359"/>
      <c r="S29" s="359"/>
      <c r="T29" s="359"/>
      <c r="U29" s="360"/>
      <c r="V29" s="360"/>
      <c r="W29" s="360"/>
      <c r="X29" s="361"/>
      <c r="Y29" s="361"/>
      <c r="Z29" s="8"/>
      <c r="AA29" s="346"/>
      <c r="AB29" s="346"/>
    </row>
    <row r="30" spans="1:29" ht="25.35" customHeight="1">
      <c r="A30" s="349">
        <v>16</v>
      </c>
      <c r="B30" s="296">
        <v>9</v>
      </c>
      <c r="C30" s="288" t="s">
        <v>411</v>
      </c>
      <c r="D30" s="353">
        <v>3873.2</v>
      </c>
      <c r="E30" s="353">
        <v>12891.65</v>
      </c>
      <c r="F30" s="291">
        <f t="shared" si="2"/>
        <v>-0.69955746549122888</v>
      </c>
      <c r="G30" s="287">
        <v>743</v>
      </c>
      <c r="H30" s="286">
        <v>38</v>
      </c>
      <c r="I30" s="286">
        <f t="shared" si="3"/>
        <v>19.55263157894737</v>
      </c>
      <c r="J30" s="286">
        <v>5</v>
      </c>
      <c r="K30" s="286">
        <v>9</v>
      </c>
      <c r="L30" s="353">
        <v>315052</v>
      </c>
      <c r="M30" s="287">
        <v>63935</v>
      </c>
      <c r="N30" s="284">
        <v>44554</v>
      </c>
      <c r="O30" s="283" t="s">
        <v>52</v>
      </c>
      <c r="P30" s="279"/>
      <c r="Q30" s="293"/>
      <c r="R30" s="359"/>
      <c r="S30" s="359"/>
      <c r="T30" s="359"/>
      <c r="U30" s="335"/>
      <c r="V30" s="360"/>
      <c r="W30" s="294"/>
      <c r="X30" s="278"/>
      <c r="Y30" s="295"/>
      <c r="Z30" s="295"/>
      <c r="AA30" s="8"/>
      <c r="AB30" s="278"/>
      <c r="AC30" s="278"/>
    </row>
    <row r="31" spans="1:29" ht="25.35" customHeight="1">
      <c r="A31" s="349">
        <v>17</v>
      </c>
      <c r="B31" s="363">
        <v>21</v>
      </c>
      <c r="C31" s="288" t="s">
        <v>465</v>
      </c>
      <c r="D31" s="287">
        <v>3070.7799999999997</v>
      </c>
      <c r="E31" s="352">
        <v>3974</v>
      </c>
      <c r="F31" s="291">
        <f t="shared" si="2"/>
        <v>-0.22728233517866137</v>
      </c>
      <c r="G31" s="287">
        <v>519</v>
      </c>
      <c r="H31" s="286">
        <v>14</v>
      </c>
      <c r="I31" s="286">
        <f t="shared" si="3"/>
        <v>37.071428571428569</v>
      </c>
      <c r="J31" s="286">
        <v>3</v>
      </c>
      <c r="K31" s="286">
        <v>4</v>
      </c>
      <c r="L31" s="287">
        <v>23702.78</v>
      </c>
      <c r="M31" s="287">
        <v>3954</v>
      </c>
      <c r="N31" s="284">
        <v>44589</v>
      </c>
      <c r="O31" s="283" t="s">
        <v>59</v>
      </c>
      <c r="P31" s="279"/>
      <c r="Q31" s="293"/>
      <c r="R31" s="359"/>
      <c r="S31" s="359"/>
      <c r="T31" s="359"/>
      <c r="U31" s="360"/>
      <c r="V31" s="360"/>
      <c r="W31" s="294"/>
      <c r="X31" s="278"/>
      <c r="Y31" s="295"/>
      <c r="Z31" s="295"/>
      <c r="AA31" s="8"/>
      <c r="AB31" s="278"/>
    </row>
    <row r="32" spans="1:29" s="345" customFormat="1" ht="25.35" customHeight="1">
      <c r="A32" s="349">
        <v>18</v>
      </c>
      <c r="B32" s="363">
        <v>18</v>
      </c>
      <c r="C32" s="354" t="s">
        <v>455</v>
      </c>
      <c r="D32" s="353">
        <v>2088.4699999999998</v>
      </c>
      <c r="E32" s="352">
        <v>6631.4</v>
      </c>
      <c r="F32" s="356">
        <f t="shared" si="2"/>
        <v>-0.68506348584009413</v>
      </c>
      <c r="G32" s="353">
        <v>436</v>
      </c>
      <c r="H32" s="352">
        <v>30</v>
      </c>
      <c r="I32" s="352">
        <f t="shared" si="3"/>
        <v>14.533333333333333</v>
      </c>
      <c r="J32" s="352">
        <v>4</v>
      </c>
      <c r="K32" s="352">
        <v>5</v>
      </c>
      <c r="L32" s="353">
        <v>46844.47</v>
      </c>
      <c r="M32" s="353">
        <v>8830</v>
      </c>
      <c r="N32" s="351">
        <v>44582</v>
      </c>
      <c r="O32" s="350" t="s">
        <v>265</v>
      </c>
      <c r="P32" s="347"/>
      <c r="Q32" s="359"/>
      <c r="R32" s="359"/>
      <c r="S32" s="359"/>
      <c r="T32" s="359"/>
      <c r="U32" s="360"/>
      <c r="V32" s="360"/>
      <c r="W32" s="360"/>
      <c r="X32" s="346"/>
      <c r="Y32" s="361"/>
      <c r="Z32" s="361"/>
      <c r="AA32" s="8"/>
      <c r="AB32" s="346"/>
      <c r="AC32" s="346"/>
    </row>
    <row r="33" spans="1:35" s="345" customFormat="1" ht="25.35" customHeight="1">
      <c r="A33" s="349">
        <v>19</v>
      </c>
      <c r="B33" s="363">
        <v>12</v>
      </c>
      <c r="C33" s="354" t="s">
        <v>478</v>
      </c>
      <c r="D33" s="353">
        <v>1958.84</v>
      </c>
      <c r="E33" s="352">
        <v>11853.74</v>
      </c>
      <c r="F33" s="356">
        <f t="shared" si="2"/>
        <v>-0.83474920151783316</v>
      </c>
      <c r="G33" s="353">
        <v>380</v>
      </c>
      <c r="H33" s="352">
        <v>32</v>
      </c>
      <c r="I33" s="352">
        <f t="shared" si="3"/>
        <v>11.875</v>
      </c>
      <c r="J33" s="352">
        <v>6</v>
      </c>
      <c r="K33" s="352">
        <v>3</v>
      </c>
      <c r="L33" s="353">
        <v>25688.52</v>
      </c>
      <c r="M33" s="353">
        <v>4997</v>
      </c>
      <c r="N33" s="351">
        <v>44596</v>
      </c>
      <c r="O33" s="350" t="s">
        <v>303</v>
      </c>
      <c r="P33" s="347"/>
      <c r="Q33" s="359"/>
      <c r="R33" s="359"/>
      <c r="S33" s="359"/>
      <c r="T33" s="359"/>
      <c r="U33" s="360"/>
      <c r="V33" s="360"/>
      <c r="W33" s="360"/>
      <c r="X33" s="361"/>
      <c r="Y33" s="361"/>
      <c r="Z33" s="8"/>
      <c r="AA33" s="346"/>
      <c r="AB33" s="346"/>
    </row>
    <row r="34" spans="1:35" s="345" customFormat="1" ht="25.35" customHeight="1">
      <c r="A34" s="349">
        <v>20</v>
      </c>
      <c r="B34" s="363">
        <v>17</v>
      </c>
      <c r="C34" s="354" t="s">
        <v>463</v>
      </c>
      <c r="D34" s="353">
        <v>1894.72</v>
      </c>
      <c r="E34" s="352">
        <v>8538.85</v>
      </c>
      <c r="F34" s="356">
        <f t="shared" si="2"/>
        <v>-0.77810595103556102</v>
      </c>
      <c r="G34" s="353">
        <v>373</v>
      </c>
      <c r="H34" s="352">
        <v>18</v>
      </c>
      <c r="I34" s="352">
        <f t="shared" si="3"/>
        <v>20.722222222222221</v>
      </c>
      <c r="J34" s="352">
        <v>5</v>
      </c>
      <c r="K34" s="352">
        <v>4</v>
      </c>
      <c r="L34" s="353">
        <v>35303</v>
      </c>
      <c r="M34" s="353">
        <v>6801</v>
      </c>
      <c r="N34" s="351">
        <v>44589</v>
      </c>
      <c r="O34" s="350" t="s">
        <v>33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35" ht="25.15" customHeight="1">
      <c r="A35" s="248"/>
      <c r="B35" s="248"/>
      <c r="C35" s="266" t="s">
        <v>85</v>
      </c>
      <c r="D35" s="280">
        <f>SUM(D23:D34)</f>
        <v>328379.96000000002</v>
      </c>
      <c r="E35" s="348">
        <v>429007.98000000004</v>
      </c>
      <c r="F35" s="358">
        <f t="shared" si="2"/>
        <v>-0.23455978604407315</v>
      </c>
      <c r="G35" s="348">
        <f t="shared" ref="G35" si="4">SUM(G23:G34)</f>
        <v>53837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349">
        <v>21</v>
      </c>
      <c r="B37" s="296">
        <v>10</v>
      </c>
      <c r="C37" s="288" t="s">
        <v>491</v>
      </c>
      <c r="D37" s="287">
        <v>1706</v>
      </c>
      <c r="E37" s="286">
        <v>12525</v>
      </c>
      <c r="F37" s="291">
        <f>(D37-E37)/E37</f>
        <v>-0.86379241516966065</v>
      </c>
      <c r="G37" s="287">
        <v>295</v>
      </c>
      <c r="H37" s="286" t="s">
        <v>30</v>
      </c>
      <c r="I37" s="286" t="s">
        <v>30</v>
      </c>
      <c r="J37" s="286">
        <v>8</v>
      </c>
      <c r="K37" s="286">
        <v>2</v>
      </c>
      <c r="L37" s="287">
        <v>14231</v>
      </c>
      <c r="M37" s="287">
        <v>2314</v>
      </c>
      <c r="N37" s="284">
        <v>44603</v>
      </c>
      <c r="O37" s="283" t="s">
        <v>31</v>
      </c>
      <c r="P37" s="279"/>
      <c r="Q37" s="293"/>
      <c r="R37" s="359"/>
      <c r="S37" s="359"/>
      <c r="T37" s="359"/>
      <c r="U37" s="360"/>
      <c r="V37" s="360"/>
      <c r="W37" s="294"/>
      <c r="X37" s="278"/>
      <c r="Y37" s="295"/>
      <c r="Z37" s="295"/>
      <c r="AA37" s="8"/>
      <c r="AB37" s="278"/>
    </row>
    <row r="38" spans="1:35" ht="25.35" customHeight="1">
      <c r="A38" s="349">
        <v>22</v>
      </c>
      <c r="B38" s="296">
        <v>19</v>
      </c>
      <c r="C38" s="288" t="s">
        <v>367</v>
      </c>
      <c r="D38" s="287">
        <v>1473.52</v>
      </c>
      <c r="E38" s="353">
        <v>5601.64</v>
      </c>
      <c r="F38" s="291">
        <f>(D38-E38)/E38</f>
        <v>-0.73694846509236589</v>
      </c>
      <c r="G38" s="287">
        <v>206</v>
      </c>
      <c r="H38" s="286">
        <v>7</v>
      </c>
      <c r="I38" s="286">
        <f>G38/H38</f>
        <v>29.428571428571427</v>
      </c>
      <c r="J38" s="286">
        <v>3</v>
      </c>
      <c r="K38" s="286">
        <v>13</v>
      </c>
      <c r="L38" s="287">
        <v>638491</v>
      </c>
      <c r="M38" s="287">
        <v>92047</v>
      </c>
      <c r="N38" s="284">
        <v>44526</v>
      </c>
      <c r="O38" s="283" t="s">
        <v>52</v>
      </c>
      <c r="P38" s="279"/>
      <c r="Q38" s="293"/>
      <c r="R38" s="359"/>
      <c r="S38" s="359"/>
      <c r="T38" s="359"/>
      <c r="U38" s="360"/>
      <c r="V38" s="360"/>
      <c r="W38" s="294"/>
      <c r="X38" s="295"/>
      <c r="Y38" s="278"/>
      <c r="Z38" s="8"/>
      <c r="AA38" s="295"/>
      <c r="AB38" s="278"/>
      <c r="AE38" s="293"/>
      <c r="AF38" s="330"/>
      <c r="AG38" s="330"/>
      <c r="AH38" s="330"/>
      <c r="AI38" s="330"/>
    </row>
    <row r="39" spans="1:35" ht="25.35" customHeight="1">
      <c r="A39" s="349">
        <v>23</v>
      </c>
      <c r="B39" s="296">
        <v>20</v>
      </c>
      <c r="C39" s="288" t="s">
        <v>447</v>
      </c>
      <c r="D39" s="287">
        <v>1153</v>
      </c>
      <c r="E39" s="286">
        <v>4910</v>
      </c>
      <c r="F39" s="291">
        <f>(D39-E39)/E39</f>
        <v>-0.76517311608961303</v>
      </c>
      <c r="G39" s="287">
        <v>167</v>
      </c>
      <c r="H39" s="286" t="s">
        <v>30</v>
      </c>
      <c r="I39" s="286" t="s">
        <v>30</v>
      </c>
      <c r="J39" s="286">
        <v>2</v>
      </c>
      <c r="K39" s="286">
        <v>6</v>
      </c>
      <c r="L39" s="287">
        <v>48432</v>
      </c>
      <c r="M39" s="287">
        <v>8443</v>
      </c>
      <c r="N39" s="284">
        <v>44575</v>
      </c>
      <c r="O39" s="283" t="s">
        <v>31</v>
      </c>
      <c r="P39" s="279"/>
      <c r="Q39" s="293"/>
      <c r="R39" s="359"/>
      <c r="S39" s="359"/>
      <c r="T39" s="359"/>
      <c r="U39" s="360"/>
      <c r="V39" s="360"/>
      <c r="W39" s="294"/>
      <c r="X39" s="295"/>
      <c r="Y39" s="278"/>
      <c r="Z39" s="8"/>
      <c r="AA39" s="295"/>
      <c r="AB39" s="278"/>
    </row>
    <row r="40" spans="1:35" ht="25.35" customHeight="1">
      <c r="A40" s="349">
        <v>24</v>
      </c>
      <c r="B40" s="296" t="s">
        <v>40</v>
      </c>
      <c r="C40" s="288" t="s">
        <v>508</v>
      </c>
      <c r="D40" s="287">
        <v>572.6</v>
      </c>
      <c r="E40" s="286" t="s">
        <v>30</v>
      </c>
      <c r="F40" s="352" t="s">
        <v>30</v>
      </c>
      <c r="G40" s="287">
        <v>95</v>
      </c>
      <c r="H40" s="286">
        <v>7</v>
      </c>
      <c r="I40" s="286">
        <f>G40/H40</f>
        <v>13.571428571428571</v>
      </c>
      <c r="J40" s="286">
        <v>7</v>
      </c>
      <c r="K40" s="286">
        <v>0</v>
      </c>
      <c r="L40" s="353">
        <v>572.6</v>
      </c>
      <c r="M40" s="287">
        <v>95</v>
      </c>
      <c r="N40" s="284" t="s">
        <v>190</v>
      </c>
      <c r="O40" s="283" t="s">
        <v>34</v>
      </c>
      <c r="P40" s="279"/>
      <c r="Q40" s="293"/>
      <c r="R40" s="359"/>
      <c r="S40" s="359"/>
      <c r="T40" s="359"/>
      <c r="U40" s="360"/>
      <c r="V40" s="360"/>
      <c r="W40" s="294"/>
      <c r="X40" s="8"/>
      <c r="Y40" s="295"/>
      <c r="Z40" s="295"/>
      <c r="AA40" s="278"/>
      <c r="AB40" s="278"/>
      <c r="AE40" s="293"/>
      <c r="AF40" s="331"/>
      <c r="AG40" s="331"/>
      <c r="AH40" s="331"/>
      <c r="AI40" s="331"/>
    </row>
    <row r="41" spans="1:35" ht="25.35" customHeight="1">
      <c r="A41" s="349">
        <v>25</v>
      </c>
      <c r="B41" s="296">
        <v>24</v>
      </c>
      <c r="C41" s="288" t="s">
        <v>453</v>
      </c>
      <c r="D41" s="287">
        <v>459</v>
      </c>
      <c r="E41" s="352">
        <v>1549</v>
      </c>
      <c r="F41" s="291">
        <f>(D41-E41)/E41</f>
        <v>-0.70367979341510656</v>
      </c>
      <c r="G41" s="287">
        <v>132</v>
      </c>
      <c r="H41" s="286" t="s">
        <v>30</v>
      </c>
      <c r="I41" s="286" t="s">
        <v>30</v>
      </c>
      <c r="J41" s="286">
        <v>3</v>
      </c>
      <c r="K41" s="286">
        <v>6</v>
      </c>
      <c r="L41" s="287">
        <v>25825</v>
      </c>
      <c r="M41" s="287">
        <v>5534</v>
      </c>
      <c r="N41" s="284">
        <v>44575</v>
      </c>
      <c r="O41" s="283" t="s">
        <v>31</v>
      </c>
      <c r="P41" s="279"/>
      <c r="Q41" s="293"/>
      <c r="R41" s="359"/>
      <c r="S41" s="359"/>
      <c r="T41" s="359"/>
      <c r="U41" s="360"/>
      <c r="V41" s="360"/>
      <c r="W41" s="294"/>
      <c r="X41" s="8"/>
      <c r="Y41" s="295"/>
      <c r="Z41" s="295"/>
      <c r="AA41" s="278"/>
      <c r="AB41" s="278"/>
      <c r="AE41" s="293"/>
      <c r="AF41" s="331"/>
      <c r="AG41" s="331"/>
      <c r="AH41" s="331"/>
      <c r="AI41" s="331"/>
    </row>
    <row r="42" spans="1:35" ht="25.35" customHeight="1">
      <c r="A42" s="349">
        <v>26</v>
      </c>
      <c r="B42" s="296">
        <v>32</v>
      </c>
      <c r="C42" s="288" t="s">
        <v>390</v>
      </c>
      <c r="D42" s="353">
        <v>416.5</v>
      </c>
      <c r="E42" s="286">
        <v>367</v>
      </c>
      <c r="F42" s="291">
        <f>(D42-E42)/E42</f>
        <v>0.13487738419618528</v>
      </c>
      <c r="G42" s="287">
        <v>85</v>
      </c>
      <c r="H42" s="352">
        <v>4</v>
      </c>
      <c r="I42" s="286">
        <f>G42/H42</f>
        <v>21.25</v>
      </c>
      <c r="J42" s="286">
        <v>3</v>
      </c>
      <c r="K42" s="286">
        <v>12</v>
      </c>
      <c r="L42" s="353">
        <v>11762.5</v>
      </c>
      <c r="M42" s="287">
        <v>2404</v>
      </c>
      <c r="N42" s="284">
        <v>44533</v>
      </c>
      <c r="O42" s="283" t="s">
        <v>59</v>
      </c>
      <c r="P42" s="279"/>
      <c r="Q42" s="293"/>
      <c r="R42" s="359"/>
      <c r="S42" s="359"/>
      <c r="T42" s="359"/>
      <c r="U42" s="360"/>
      <c r="V42" s="360"/>
      <c r="W42" s="294"/>
      <c r="X42" s="278"/>
      <c r="Y42" s="8"/>
      <c r="Z42" s="295"/>
      <c r="AA42" s="295"/>
      <c r="AB42" s="278"/>
    </row>
    <row r="43" spans="1:35" ht="25.35" customHeight="1">
      <c r="A43" s="349">
        <v>27</v>
      </c>
      <c r="B43" s="364" t="s">
        <v>40</v>
      </c>
      <c r="C43" s="288" t="s">
        <v>510</v>
      </c>
      <c r="D43" s="287">
        <v>387.5</v>
      </c>
      <c r="E43" s="286" t="s">
        <v>30</v>
      </c>
      <c r="F43" s="352" t="s">
        <v>30</v>
      </c>
      <c r="G43" s="287">
        <v>92</v>
      </c>
      <c r="H43" s="286">
        <v>2</v>
      </c>
      <c r="I43" s="286">
        <f>G43/H43</f>
        <v>46</v>
      </c>
      <c r="J43" s="286">
        <v>2</v>
      </c>
      <c r="K43" s="286">
        <v>0</v>
      </c>
      <c r="L43" s="287">
        <v>388</v>
      </c>
      <c r="M43" s="287">
        <v>92</v>
      </c>
      <c r="N43" s="284" t="s">
        <v>190</v>
      </c>
      <c r="O43" s="283" t="s">
        <v>52</v>
      </c>
      <c r="P43" s="279"/>
      <c r="Q43" s="293"/>
      <c r="R43" s="359"/>
      <c r="S43" s="359"/>
      <c r="T43" s="359"/>
      <c r="U43" s="360"/>
      <c r="V43" s="360"/>
      <c r="W43" s="294"/>
      <c r="X43" s="278"/>
      <c r="Y43" s="8"/>
      <c r="Z43" s="295"/>
      <c r="AA43" s="295"/>
      <c r="AB43" s="278"/>
    </row>
    <row r="44" spans="1:35" ht="25.35" customHeight="1">
      <c r="A44" s="349">
        <v>28</v>
      </c>
      <c r="B44" s="296">
        <v>28</v>
      </c>
      <c r="C44" s="288" t="s">
        <v>482</v>
      </c>
      <c r="D44" s="353">
        <v>178</v>
      </c>
      <c r="E44" s="286">
        <v>553</v>
      </c>
      <c r="F44" s="291">
        <f>(D44-E44)/E44</f>
        <v>-0.67811934900542492</v>
      </c>
      <c r="G44" s="287">
        <v>29</v>
      </c>
      <c r="H44" s="352">
        <v>3</v>
      </c>
      <c r="I44" s="286">
        <f>G44/H44</f>
        <v>9.6666666666666661</v>
      </c>
      <c r="J44" s="286">
        <v>1</v>
      </c>
      <c r="K44" s="286">
        <v>8</v>
      </c>
      <c r="L44" s="353">
        <v>8639</v>
      </c>
      <c r="M44" s="287">
        <v>1594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360"/>
      <c r="V44" s="294"/>
      <c r="W44" s="294"/>
      <c r="X44" s="278"/>
      <c r="Y44" s="295"/>
      <c r="Z44" s="295"/>
      <c r="AA44" s="8"/>
      <c r="AB44" s="278"/>
    </row>
    <row r="45" spans="1:35" ht="25.35" customHeight="1">
      <c r="A45" s="349">
        <v>29</v>
      </c>
      <c r="B45" s="355" t="s">
        <v>30</v>
      </c>
      <c r="C45" s="288" t="s">
        <v>360</v>
      </c>
      <c r="D45" s="287">
        <v>136</v>
      </c>
      <c r="E45" s="286" t="s">
        <v>30</v>
      </c>
      <c r="F45" s="352" t="s">
        <v>30</v>
      </c>
      <c r="G45" s="287">
        <v>25</v>
      </c>
      <c r="H45" s="286">
        <v>3</v>
      </c>
      <c r="I45" s="286">
        <f>G45/H45</f>
        <v>8.3333333333333339</v>
      </c>
      <c r="J45" s="286">
        <v>1</v>
      </c>
      <c r="K45" s="286" t="s">
        <v>30</v>
      </c>
      <c r="L45" s="287">
        <v>29657.25</v>
      </c>
      <c r="M45" s="287">
        <v>5256</v>
      </c>
      <c r="N45" s="284">
        <v>44519</v>
      </c>
      <c r="O45" s="283" t="s">
        <v>361</v>
      </c>
      <c r="P45" s="279"/>
      <c r="Q45" s="293"/>
      <c r="R45" s="293"/>
      <c r="S45" s="293"/>
      <c r="T45" s="293"/>
      <c r="U45" s="294"/>
      <c r="V45" s="294"/>
      <c r="W45" s="294"/>
      <c r="X45" s="278"/>
      <c r="Y45" s="8"/>
      <c r="Z45" s="295"/>
      <c r="AA45" s="295"/>
      <c r="AB45" s="278"/>
    </row>
    <row r="46" spans="1:35" ht="25.35" customHeight="1">
      <c r="A46" s="349">
        <v>30</v>
      </c>
      <c r="B46" s="296">
        <v>39</v>
      </c>
      <c r="C46" s="288" t="s">
        <v>389</v>
      </c>
      <c r="D46" s="287">
        <v>80</v>
      </c>
      <c r="E46" s="353">
        <v>72</v>
      </c>
      <c r="F46" s="291">
        <f>(D46-E46)/E46</f>
        <v>0.1111111111111111</v>
      </c>
      <c r="G46" s="287">
        <v>12</v>
      </c>
      <c r="H46" s="286">
        <v>1</v>
      </c>
      <c r="I46" s="286">
        <f>G46/H46</f>
        <v>12</v>
      </c>
      <c r="J46" s="286">
        <v>1</v>
      </c>
      <c r="K46" s="286">
        <v>12</v>
      </c>
      <c r="L46" s="287">
        <v>11044.86</v>
      </c>
      <c r="M46" s="287">
        <v>1974</v>
      </c>
      <c r="N46" s="284">
        <v>44533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  <c r="AB46" s="278"/>
    </row>
    <row r="47" spans="1:35" ht="25.15" customHeight="1">
      <c r="A47" s="248"/>
      <c r="B47" s="248"/>
      <c r="C47" s="266" t="s">
        <v>116</v>
      </c>
      <c r="D47" s="280">
        <f>SUM(D35:D46)</f>
        <v>334942.08000000002</v>
      </c>
      <c r="E47" s="348">
        <v>445818.6</v>
      </c>
      <c r="F47" s="358">
        <f>(D47-E47)/E47</f>
        <v>-0.24870321695864633</v>
      </c>
      <c r="G47" s="348">
        <f t="shared" ref="G47" si="5">SUM(G35:G46)</f>
        <v>54975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352" t="s">
        <v>30</v>
      </c>
      <c r="C49" s="354" t="s">
        <v>244</v>
      </c>
      <c r="D49" s="287">
        <v>73</v>
      </c>
      <c r="E49" s="286" t="s">
        <v>30</v>
      </c>
      <c r="F49" s="352" t="s">
        <v>30</v>
      </c>
      <c r="G49" s="287">
        <v>13</v>
      </c>
      <c r="H49" s="286">
        <v>1</v>
      </c>
      <c r="I49" s="286">
        <f>G49/H49</f>
        <v>13</v>
      </c>
      <c r="J49" s="286">
        <v>1</v>
      </c>
      <c r="K49" s="286">
        <v>12</v>
      </c>
      <c r="L49" s="287">
        <v>11735.86</v>
      </c>
      <c r="M49" s="287">
        <v>2474</v>
      </c>
      <c r="N49" s="284">
        <v>44421</v>
      </c>
      <c r="O49" s="283" t="s">
        <v>43</v>
      </c>
      <c r="P49" s="78"/>
      <c r="Q49" s="293"/>
      <c r="R49" s="293"/>
      <c r="S49" s="293"/>
      <c r="T49" s="293"/>
      <c r="U49" s="294"/>
      <c r="V49" s="294"/>
      <c r="W49" s="295"/>
      <c r="X49" s="295"/>
      <c r="Y49" s="8"/>
      <c r="Z49" s="294"/>
      <c r="AA49" s="278"/>
      <c r="AB49" s="278"/>
    </row>
    <row r="50" spans="1:28" ht="25.35" customHeight="1">
      <c r="A50" s="349">
        <v>32</v>
      </c>
      <c r="B50" s="365">
        <v>35</v>
      </c>
      <c r="C50" s="357" t="s">
        <v>75</v>
      </c>
      <c r="D50" s="287">
        <v>67</v>
      </c>
      <c r="E50" s="352">
        <v>120</v>
      </c>
      <c r="F50" s="291">
        <f>(D50-E50)/E50</f>
        <v>-0.44166666666666665</v>
      </c>
      <c r="G50" s="287">
        <v>19</v>
      </c>
      <c r="H50" s="286">
        <v>1</v>
      </c>
      <c r="I50" s="286">
        <f>G50/H50</f>
        <v>19</v>
      </c>
      <c r="J50" s="286">
        <v>1</v>
      </c>
      <c r="K50" s="286" t="s">
        <v>30</v>
      </c>
      <c r="L50" s="287">
        <v>24648</v>
      </c>
      <c r="M50" s="287">
        <v>4377</v>
      </c>
      <c r="N50" s="284">
        <v>44323</v>
      </c>
      <c r="O50" s="283" t="s">
        <v>32</v>
      </c>
      <c r="P50" s="78"/>
      <c r="Q50" s="293"/>
      <c r="R50" s="293"/>
      <c r="S50" s="293"/>
      <c r="T50" s="293"/>
      <c r="U50" s="294"/>
      <c r="V50" s="294"/>
      <c r="W50" s="8"/>
      <c r="X50" s="295"/>
      <c r="Y50" s="278"/>
      <c r="Z50" s="294"/>
      <c r="AA50" s="295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335082.08</v>
      </c>
      <c r="E51" s="348">
        <v>447547.52999999997</v>
      </c>
      <c r="F51" s="358">
        <f>(D51-E51)/E51</f>
        <v>-0.25129275096211562</v>
      </c>
      <c r="G51" s="348">
        <f t="shared" ref="G51" si="6">SUM(G47:G50)</f>
        <v>55007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>
      <c r="W52" s="33"/>
    </row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04.15-04.21</vt:lpstr>
      <vt:lpstr>04.08-04.14</vt:lpstr>
      <vt:lpstr>04.01-04.07</vt:lpstr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2022-04-22T12:22:29Z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