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\Desktop\LKC\Ataskaitos platintojams\2021\Savaitgalio\"/>
    </mc:Choice>
  </mc:AlternateContent>
  <xr:revisionPtr revIDLastSave="0" documentId="13_ncr:1_{D8F90DB2-CB93-4B03-9CEC-EFAB1D2A6D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8.06-08.08" sheetId="15" r:id="rId1"/>
    <sheet name="07.30-08.01" sheetId="14" r:id="rId2"/>
    <sheet name="07.23-07.25" sheetId="13" r:id="rId3"/>
    <sheet name="07.16-07.18" sheetId="12" r:id="rId4"/>
    <sheet name="07.09-07.11" sheetId="11" r:id="rId5"/>
    <sheet name="07.02-07.04" sheetId="10" r:id="rId6"/>
    <sheet name="06.25-06.27" sheetId="9" r:id="rId7"/>
    <sheet name="06.18-06.20" sheetId="8" r:id="rId8"/>
    <sheet name="06.11-06.13" sheetId="7" r:id="rId9"/>
    <sheet name="06.04-06.06" sheetId="6" r:id="rId10"/>
    <sheet name="05.28-05.30" sheetId="5" r:id="rId11"/>
    <sheet name="05.21-05.23" sheetId="4" r:id="rId12"/>
    <sheet name="05.14-05.16" sheetId="3" r:id="rId13"/>
    <sheet name="05.07-05.09" sheetId="2" r:id="rId14"/>
    <sheet name="04.30-05.02" sheetId="1" r:id="rId1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5" l="1"/>
  <c r="E42" i="15"/>
  <c r="G42" i="15"/>
  <c r="D42" i="15"/>
  <c r="F35" i="15"/>
  <c r="E35" i="15"/>
  <c r="G35" i="15"/>
  <c r="D35" i="15"/>
  <c r="F23" i="15"/>
  <c r="E23" i="15"/>
  <c r="G23" i="15"/>
  <c r="D23" i="15"/>
  <c r="I39" i="15"/>
  <c r="I38" i="15"/>
  <c r="I26" i="15"/>
  <c r="I18" i="15"/>
  <c r="I14" i="15"/>
  <c r="I20" i="15"/>
  <c r="I41" i="15"/>
  <c r="I30" i="15"/>
  <c r="F22" i="15"/>
  <c r="F25" i="15"/>
  <c r="F27" i="15"/>
  <c r="F28" i="15"/>
  <c r="F31" i="15"/>
  <c r="F33" i="15"/>
  <c r="F29" i="15"/>
  <c r="F32" i="15"/>
  <c r="F40" i="15"/>
  <c r="F34" i="15"/>
  <c r="F37" i="15"/>
  <c r="F13" i="15"/>
  <c r="F15" i="15"/>
  <c r="F16" i="15"/>
  <c r="F17" i="15"/>
  <c r="F19" i="15"/>
  <c r="I37" i="15"/>
  <c r="I34" i="15"/>
  <c r="I40" i="15"/>
  <c r="I32" i="15"/>
  <c r="I29" i="15"/>
  <c r="I33" i="15"/>
  <c r="I31" i="15"/>
  <c r="I28" i="15"/>
  <c r="I27" i="15"/>
  <c r="I25" i="15"/>
  <c r="I22" i="15"/>
  <c r="I21" i="15"/>
  <c r="F21" i="15"/>
  <c r="I19" i="15"/>
  <c r="I17" i="15"/>
  <c r="I16" i="15"/>
  <c r="I15" i="15"/>
  <c r="I13" i="15"/>
  <c r="E35" i="14"/>
  <c r="E44" i="14" s="1"/>
  <c r="G35" i="14"/>
  <c r="G44" i="14" s="1"/>
  <c r="D35" i="14"/>
  <c r="F35" i="14" s="1"/>
  <c r="E23" i="14"/>
  <c r="G23" i="14"/>
  <c r="D23" i="14"/>
  <c r="F23" i="14" s="1"/>
  <c r="I31" i="14"/>
  <c r="I42" i="14"/>
  <c r="I33" i="14"/>
  <c r="I22" i="14"/>
  <c r="I13" i="14"/>
  <c r="I15" i="14"/>
  <c r="I41" i="14"/>
  <c r="I34" i="14"/>
  <c r="I39" i="14"/>
  <c r="F17" i="14"/>
  <c r="F19" i="14"/>
  <c r="F18" i="14"/>
  <c r="F20" i="14"/>
  <c r="F29" i="14"/>
  <c r="F21" i="14"/>
  <c r="F28" i="14"/>
  <c r="F25" i="14"/>
  <c r="F27" i="14"/>
  <c r="F30" i="14"/>
  <c r="F26" i="14"/>
  <c r="F32" i="14"/>
  <c r="F38" i="14"/>
  <c r="F37" i="14"/>
  <c r="F43" i="14"/>
  <c r="F40" i="14"/>
  <c r="F14" i="14"/>
  <c r="I40" i="14"/>
  <c r="I43" i="14"/>
  <c r="I37" i="14"/>
  <c r="I38" i="14"/>
  <c r="I26" i="14"/>
  <c r="I30" i="14"/>
  <c r="I27" i="14"/>
  <c r="I25" i="14"/>
  <c r="I28" i="14"/>
  <c r="I21" i="14"/>
  <c r="I29" i="14"/>
  <c r="I20" i="14"/>
  <c r="I18" i="14"/>
  <c r="I19" i="14"/>
  <c r="I17" i="14"/>
  <c r="I16" i="14"/>
  <c r="F16" i="14"/>
  <c r="I14" i="14"/>
  <c r="F51" i="13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D44" i="14" l="1"/>
  <c r="F44" i="14" s="1"/>
  <c r="F23" i="12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F35" i="4"/>
  <c r="D35" i="4"/>
  <c r="D44" i="4"/>
  <c r="F44" i="4"/>
  <c r="G44" i="4"/>
  <c r="G35" i="4"/>
  <c r="E44" i="4"/>
  <c r="E35" i="4"/>
</calcChain>
</file>

<file path=xl/sharedStrings.xml><?xml version="1.0" encoding="utf-8"?>
<sst xmlns="http://schemas.openxmlformats.org/spreadsheetml/2006/main" count="2151" uniqueCount="221">
  <si>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</si>
  <si>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</si>
  <si>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</si>
  <si>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</si>
  <si>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</si>
  <si>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</si>
  <si>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</si>
  <si>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</si>
  <si>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</si>
  <si>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</si>
  <si>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</si>
  <si>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</si>
  <si>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</si>
  <si>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</si>
  <si>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</si>
  <si>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</si>
  <si>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</si>
  <si>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</si>
  <si>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</si>
  <si>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</si>
  <si>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</si>
  <si>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</si>
  <si>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</si>
  <si>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</si>
  <si>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</si>
  <si>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</si>
  <si>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</si>
  <si>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</si>
  <si>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</si>
  <si>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</si>
  <si>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</si>
  <si>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</si>
  <si>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</si>
  <si>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</si>
  <si>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</si>
  <si>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</si>
  <si>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</si>
  <si>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</si>
  <si>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</si>
  <si>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</si>
  <si>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</si>
  <si>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</si>
  <si>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</si>
  <si>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</si>
  <si>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</si>
  <si>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</si>
  <si>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</si>
  <si>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</si>
  <si>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</si>
  <si>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</si>
  <si>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</si>
  <si>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</si>
  <si>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</si>
  <si>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</si>
  <si>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</si>
  <si>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</si>
  <si>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</si>
  <si>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</si>
  <si>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</si>
  <si>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</si>
  <si>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</si>
  <si>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</si>
  <si>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</si>
  <si>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</si>
  <si>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</si>
  <si>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</si>
  <si>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</si>
  <si>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</si>
  <si>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</si>
  <si>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</si>
  <si>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</si>
  <si>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</si>
  <si>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</si>
  <si>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</si>
  <si>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</si>
  <si>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</si>
  <si>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</si>
  <si>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</si>
  <si>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</si>
  <si>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</si>
  <si>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</si>
  <si>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</si>
  <si>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</si>
  <si>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</si>
  <si>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</si>
  <si>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</si>
  <si>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</si>
  <si>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</si>
  <si>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</si>
  <si>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</si>
  <si>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</si>
  <si>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</si>
  <si>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</si>
  <si>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</si>
  <si>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</si>
  <si>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</si>
  <si>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</si>
  <si>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</si>
  <si>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</si>
  <si>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</si>
  <si>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</si>
  <si>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</si>
  <si>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</si>
  <si>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</si>
  <si>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</si>
  <si>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</si>
  <si>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</si>
  <si>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</si>
  <si>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</si>
  <si>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</si>
  <si>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</si>
  <si>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</si>
  <si>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</si>
  <si>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</si>
  <si>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</si>
  <si>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</si>
  <si>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</si>
  <si>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</si>
  <si>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</si>
  <si>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</si>
  <si>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</si>
  <si>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</si>
  <si>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</si>
  <si>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</si>
  <si>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</si>
  <si>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</si>
  <si>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</si>
  <si>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</si>
  <si>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</si>
  <si>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</si>
  <si>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</si>
  <si>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</si>
  <si>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</si>
  <si>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</si>
  <si>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</si>
  <si>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</si>
  <si>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</si>
  <si>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</si>
  <si>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</si>
  <si>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</si>
  <si>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</si>
  <si>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</si>
  <si>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</si>
  <si>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</si>
  <si>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</si>
  <si>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</si>
  <si>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</si>
  <si>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</si>
  <si>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</si>
  <si>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</si>
  <si>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</si>
  <si>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</si>
  <si>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</si>
  <si>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</si>
  <si>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</si>
  <si>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</si>
  <si>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</si>
  <si>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</si>
  <si>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</si>
  <si>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</si>
  <si>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</si>
  <si>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</si>
  <si>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</si>
  <si>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</si>
  <si>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</si>
  <si>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</si>
  <si>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</si>
  <si>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</si>
  <si>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</si>
  <si>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</si>
  <si>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</si>
  <si>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</si>
  <si>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</si>
  <si>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</si>
  <si>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</si>
  <si>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</si>
  <si>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</si>
  <si>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</si>
  <si>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</si>
  <si>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</si>
  <si>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</si>
  <si>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</si>
  <si>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</si>
  <si>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</si>
  <si>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</si>
  <si>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</si>
  <si>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</si>
  <si>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</si>
  <si>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</si>
  <si>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</si>
  <si>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</si>
  <si>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</si>
  <si>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</si>
  <si>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</si>
  <si>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</si>
  <si>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</si>
  <si>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</si>
  <si>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</si>
  <si>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</si>
  <si>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</si>
  <si>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</si>
  <si>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</si>
  <si>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</si>
  <si>
    <t>July 30 - August 1</t>
  </si>
  <si>
    <t>Liepos 30 - rugpjūčio 1 d.</t>
  </si>
  <si>
    <t>July 30 - August 1 Lithuanian top</t>
  </si>
  <si>
    <t>Liepos 30 - rugpjūčio 1 d. Lietuvos kino teatruose rodytų filmų topas</t>
  </si>
  <si>
    <t>Stambus planas</t>
  </si>
  <si>
    <t>Naktinė žvejyba</t>
  </si>
  <si>
    <t>Karštakošė gražuolė (Jolt)</t>
  </si>
  <si>
    <t>Džiunglių kruizas (Jungle Cruise)</t>
  </si>
  <si>
    <t>August 6 - 8</t>
  </si>
  <si>
    <t>Rugpjūčio 6 - 8 d.</t>
  </si>
  <si>
    <t>August 6 - 8 Lithuanian top</t>
  </si>
  <si>
    <t>Rugpjūčio 6 - 8 d. Lietuvos kino teatruose rodytų filmų topas</t>
  </si>
  <si>
    <t xml:space="preserve">Liepos 23 - 25 d. </t>
  </si>
  <si>
    <t>Svajoklis Budis 2 (Rock Dog 2)</t>
  </si>
  <si>
    <t>Savižudžių būrys. Mobilizacija (Suicide Squad 2)</t>
  </si>
  <si>
    <t>Supernova</t>
  </si>
  <si>
    <t>Apsėstoji (Demonic)</t>
  </si>
  <si>
    <t>Total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</si>
</sst>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4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0" fontId="18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" xfId="0" builtinId="0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9A15D99-773F-4642-B708-FDE94FB816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D3B656A-4B4A-406C-8641-AF7FFA1A008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F306-3450-4F90-A27E-D2BEC02B1C4B}">
  <dimension ref="A1:Z65"/>
  <sheetViews>
    <sheetView tabSelected="1" zoomScale="60" zoomScaleNormal="60" workbookViewId="0">
      <selection activeCell="F41" sqref="F41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8.88671875" style="55"/>
    <col min="25" max="25" width="13.6640625" style="55" customWidth="1"/>
    <col min="26" max="26" width="14.88671875" style="55" customWidth="1"/>
    <col min="27" max="16384" width="8.88671875" style="55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211</v>
      </c>
      <c r="E6" s="4" t="s">
        <v>203</v>
      </c>
      <c r="F6" s="141"/>
      <c r="G6" s="4" t="s">
        <v>211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134"/>
      <c r="E9" s="134"/>
      <c r="F9" s="140" t="s">
        <v>15</v>
      </c>
      <c r="G9" s="134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Y9" s="56"/>
      <c r="Z9" s="57"/>
    </row>
    <row r="10" spans="1:26" ht="21.6">
      <c r="A10" s="138"/>
      <c r="B10" s="138"/>
      <c r="C10" s="141"/>
      <c r="D10" s="135" t="s">
        <v>212</v>
      </c>
      <c r="E10" s="135" t="s">
        <v>204</v>
      </c>
      <c r="F10" s="141"/>
      <c r="G10" s="135" t="s">
        <v>212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Y10" s="56"/>
      <c r="Z10" s="57"/>
    </row>
    <row r="11" spans="1:26">
      <c r="A11" s="138"/>
      <c r="B11" s="138"/>
      <c r="C11" s="141"/>
      <c r="D11" s="135" t="s">
        <v>14</v>
      </c>
      <c r="E11" s="4" t="s">
        <v>14</v>
      </c>
      <c r="F11" s="141"/>
      <c r="G11" s="135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Y11" s="56"/>
      <c r="Z11" s="57"/>
    </row>
    <row r="12" spans="1:26" ht="15.6" customHeight="1" thickBot="1">
      <c r="A12" s="138"/>
      <c r="B12" s="139"/>
      <c r="C12" s="142"/>
      <c r="D12" s="136"/>
      <c r="E12" s="5" t="s">
        <v>2</v>
      </c>
      <c r="F12" s="142"/>
      <c r="G12" s="136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56"/>
      <c r="Y12" s="90"/>
      <c r="Z12" s="90"/>
    </row>
    <row r="13" spans="1:26" ht="25.35" customHeight="1">
      <c r="A13" s="59">
        <v>1</v>
      </c>
      <c r="B13" s="104">
        <v>1</v>
      </c>
      <c r="C13" s="45" t="s">
        <v>208</v>
      </c>
      <c r="D13" s="65">
        <v>32140.580000000005</v>
      </c>
      <c r="E13" s="63">
        <v>33882.58</v>
      </c>
      <c r="F13" s="76">
        <f>(D13-E13)/E13</f>
        <v>-5.1412849906943218E-2</v>
      </c>
      <c r="G13" s="65">
        <v>4967</v>
      </c>
      <c r="H13" s="63">
        <v>155</v>
      </c>
      <c r="I13" s="63">
        <f>G13/H13</f>
        <v>32.045161290322582</v>
      </c>
      <c r="J13" s="63">
        <v>18</v>
      </c>
      <c r="K13" s="63">
        <v>2</v>
      </c>
      <c r="L13" s="65">
        <v>106608.48999999999</v>
      </c>
      <c r="M13" s="65">
        <v>16447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89"/>
      <c r="X13" s="56"/>
      <c r="Y13" s="90"/>
      <c r="Z13" s="90"/>
    </row>
    <row r="14" spans="1:26" ht="25.35" customHeight="1">
      <c r="A14" s="59">
        <v>2</v>
      </c>
      <c r="B14" s="104" t="s">
        <v>56</v>
      </c>
      <c r="C14" s="45" t="s">
        <v>217</v>
      </c>
      <c r="D14" s="65">
        <v>31045.77</v>
      </c>
      <c r="E14" s="63" t="s">
        <v>30</v>
      </c>
      <c r="F14" s="63" t="s">
        <v>30</v>
      </c>
      <c r="G14" s="65">
        <v>4358</v>
      </c>
      <c r="H14" s="63">
        <v>102</v>
      </c>
      <c r="I14" s="63">
        <f>G14/H14</f>
        <v>42.725490196078432</v>
      </c>
      <c r="J14" s="63">
        <v>15</v>
      </c>
      <c r="K14" s="63">
        <v>1</v>
      </c>
      <c r="L14" s="65">
        <v>35851.11</v>
      </c>
      <c r="M14" s="65">
        <v>5056</v>
      </c>
      <c r="N14" s="61">
        <v>44414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56"/>
      <c r="Y14" s="90"/>
      <c r="Z14" s="90"/>
    </row>
    <row r="15" spans="1:26" ht="25.35" customHeight="1">
      <c r="A15" s="59">
        <v>3</v>
      </c>
      <c r="B15" s="104">
        <v>2</v>
      </c>
      <c r="C15" s="45" t="s">
        <v>199</v>
      </c>
      <c r="D15" s="65">
        <v>25135.64</v>
      </c>
      <c r="E15" s="63">
        <v>21645.94</v>
      </c>
      <c r="F15" s="76">
        <f>(D15-E15)/E15</f>
        <v>0.16121729987240105</v>
      </c>
      <c r="G15" s="65">
        <v>5095</v>
      </c>
      <c r="H15" s="63">
        <v>112</v>
      </c>
      <c r="I15" s="63">
        <f>G15/H15</f>
        <v>45.491071428571431</v>
      </c>
      <c r="J15" s="63">
        <v>18</v>
      </c>
      <c r="K15" s="63">
        <v>3</v>
      </c>
      <c r="L15" s="65">
        <v>126024</v>
      </c>
      <c r="M15" s="65">
        <v>26960</v>
      </c>
      <c r="N15" s="61">
        <v>44400</v>
      </c>
      <c r="O15" s="60" t="s">
        <v>32</v>
      </c>
      <c r="P15" s="57"/>
      <c r="Q15" s="88"/>
      <c r="R15" s="88"/>
      <c r="S15" s="88"/>
      <c r="T15" s="88"/>
      <c r="U15" s="89"/>
      <c r="V15" s="89"/>
      <c r="W15" s="89"/>
      <c r="X15" s="56"/>
      <c r="Y15" s="90"/>
      <c r="Z15" s="90"/>
    </row>
    <row r="16" spans="1:26" ht="25.35" customHeight="1">
      <c r="A16" s="59">
        <v>4</v>
      </c>
      <c r="B16" s="104">
        <v>3</v>
      </c>
      <c r="C16" s="45" t="s">
        <v>210</v>
      </c>
      <c r="D16" s="65">
        <v>10180.209999999999</v>
      </c>
      <c r="E16" s="63">
        <v>10236.58</v>
      </c>
      <c r="F16" s="76">
        <f>(D16-E16)/E16</f>
        <v>-5.5067219715960606E-3</v>
      </c>
      <c r="G16" s="65">
        <v>1675</v>
      </c>
      <c r="H16" s="63">
        <v>79</v>
      </c>
      <c r="I16" s="63">
        <f>G16/H16</f>
        <v>21.202531645569621</v>
      </c>
      <c r="J16" s="63">
        <v>12</v>
      </c>
      <c r="K16" s="63">
        <v>2</v>
      </c>
      <c r="L16" s="65">
        <v>30899</v>
      </c>
      <c r="M16" s="65">
        <v>5364</v>
      </c>
      <c r="N16" s="61">
        <v>44407</v>
      </c>
      <c r="O16" s="60" t="s">
        <v>32</v>
      </c>
      <c r="P16" s="57"/>
      <c r="Q16" s="88"/>
      <c r="R16" s="88"/>
      <c r="S16" s="88"/>
      <c r="T16" s="88"/>
      <c r="U16" s="89"/>
      <c r="V16" s="89"/>
      <c r="W16" s="89"/>
      <c r="X16" s="56"/>
      <c r="Y16" s="90"/>
      <c r="Z16" s="90"/>
    </row>
    <row r="17" spans="1:26" ht="25.35" customHeight="1">
      <c r="A17" s="59">
        <v>5</v>
      </c>
      <c r="B17" s="104">
        <v>4</v>
      </c>
      <c r="C17" s="45" t="s">
        <v>186</v>
      </c>
      <c r="D17" s="65">
        <v>9373.2800000000007</v>
      </c>
      <c r="E17" s="63">
        <v>9345.0400000000009</v>
      </c>
      <c r="F17" s="76">
        <f>(D17-E17)/E17</f>
        <v>3.0219239296995818E-3</v>
      </c>
      <c r="G17" s="65">
        <v>1826</v>
      </c>
      <c r="H17" s="63">
        <v>59</v>
      </c>
      <c r="I17" s="63">
        <f>G17/H17</f>
        <v>30.949152542372882</v>
      </c>
      <c r="J17" s="63">
        <v>9</v>
      </c>
      <c r="K17" s="63">
        <v>4</v>
      </c>
      <c r="L17" s="65">
        <v>122401.06</v>
      </c>
      <c r="M17" s="65">
        <v>24935</v>
      </c>
      <c r="N17" s="61">
        <v>44393</v>
      </c>
      <c r="O17" s="60" t="s">
        <v>34</v>
      </c>
      <c r="P17" s="57"/>
      <c r="Q17" s="88"/>
      <c r="R17" s="88"/>
      <c r="S17" s="88"/>
      <c r="T17" s="88"/>
      <c r="U17" s="89"/>
      <c r="V17" s="89"/>
      <c r="W17" s="89"/>
      <c r="X17" s="56"/>
      <c r="Y17" s="90"/>
      <c r="Z17" s="90"/>
    </row>
    <row r="18" spans="1:26" ht="25.35" customHeight="1">
      <c r="A18" s="59">
        <v>6</v>
      </c>
      <c r="B18" s="104" t="s">
        <v>56</v>
      </c>
      <c r="C18" s="45" t="s">
        <v>216</v>
      </c>
      <c r="D18" s="65">
        <v>9083.85</v>
      </c>
      <c r="E18" s="63" t="s">
        <v>30</v>
      </c>
      <c r="F18" s="63" t="s">
        <v>30</v>
      </c>
      <c r="G18" s="65">
        <v>2009</v>
      </c>
      <c r="H18" s="63">
        <v>98</v>
      </c>
      <c r="I18" s="63">
        <f>G18/H18</f>
        <v>20.5</v>
      </c>
      <c r="J18" s="63">
        <v>16</v>
      </c>
      <c r="K18" s="63">
        <v>1</v>
      </c>
      <c r="L18" s="65">
        <v>9083.85</v>
      </c>
      <c r="M18" s="65">
        <v>2009</v>
      </c>
      <c r="N18" s="61">
        <v>44414</v>
      </c>
      <c r="O18" s="60" t="s">
        <v>27</v>
      </c>
      <c r="P18" s="57"/>
      <c r="Q18" s="88"/>
      <c r="R18" s="88"/>
      <c r="S18" s="88"/>
      <c r="T18" s="88"/>
      <c r="U18" s="89"/>
      <c r="V18" s="89"/>
      <c r="W18" s="89"/>
      <c r="X18" s="56"/>
      <c r="Y18" s="90"/>
      <c r="Z18" s="90"/>
    </row>
    <row r="19" spans="1:26" ht="25.35" customHeight="1">
      <c r="A19" s="59">
        <v>7</v>
      </c>
      <c r="B19" s="104">
        <v>5</v>
      </c>
      <c r="C19" s="45" t="s">
        <v>187</v>
      </c>
      <c r="D19" s="65">
        <v>7003.25</v>
      </c>
      <c r="E19" s="63">
        <v>6667.37</v>
      </c>
      <c r="F19" s="76">
        <f>(D19-E19)/E19</f>
        <v>5.0376685259705116E-2</v>
      </c>
      <c r="G19" s="65">
        <v>1059</v>
      </c>
      <c r="H19" s="63">
        <v>26</v>
      </c>
      <c r="I19" s="63">
        <f>G19/H19</f>
        <v>40.730769230769234</v>
      </c>
      <c r="J19" s="63">
        <v>6</v>
      </c>
      <c r="K19" s="63">
        <v>4</v>
      </c>
      <c r="L19" s="65">
        <v>67147.75</v>
      </c>
      <c r="M19" s="65">
        <v>10786</v>
      </c>
      <c r="N19" s="61">
        <v>44393</v>
      </c>
      <c r="O19" s="60" t="s">
        <v>64</v>
      </c>
      <c r="P19" s="57"/>
      <c r="Q19" s="88"/>
      <c r="R19" s="88"/>
      <c r="S19" s="88"/>
      <c r="T19" s="88"/>
      <c r="U19" s="89"/>
      <c r="V19" s="89"/>
      <c r="W19" s="89"/>
      <c r="X19" s="56"/>
      <c r="Y19" s="90"/>
      <c r="Z19" s="90"/>
    </row>
    <row r="20" spans="1:26" ht="25.35" customHeight="1">
      <c r="A20" s="59">
        <v>8</v>
      </c>
      <c r="B20" s="104" t="s">
        <v>56</v>
      </c>
      <c r="C20" s="45" t="s">
        <v>219</v>
      </c>
      <c r="D20" s="65">
        <v>5588.2</v>
      </c>
      <c r="E20" s="63" t="s">
        <v>30</v>
      </c>
      <c r="F20" s="63" t="s">
        <v>30</v>
      </c>
      <c r="G20" s="65">
        <v>833</v>
      </c>
      <c r="H20" s="63">
        <v>67</v>
      </c>
      <c r="I20" s="63">
        <f>G20/H20</f>
        <v>12.432835820895523</v>
      </c>
      <c r="J20" s="63">
        <v>10</v>
      </c>
      <c r="K20" s="63">
        <v>1</v>
      </c>
      <c r="L20" s="65">
        <v>5588</v>
      </c>
      <c r="M20" s="65">
        <v>833</v>
      </c>
      <c r="N20" s="61">
        <v>44414</v>
      </c>
      <c r="O20" s="60" t="s">
        <v>33</v>
      </c>
      <c r="P20" s="57"/>
      <c r="Q20" s="88"/>
      <c r="R20" s="88"/>
      <c r="S20" s="88"/>
      <c r="T20" s="88"/>
      <c r="U20" s="89"/>
      <c r="V20" s="89"/>
      <c r="W20" s="89"/>
      <c r="X20" s="56"/>
      <c r="Y20" s="90"/>
      <c r="Z20" s="90"/>
    </row>
    <row r="21" spans="1:26" ht="25.35" customHeight="1">
      <c r="A21" s="59">
        <v>9</v>
      </c>
      <c r="B21" s="104">
        <v>6</v>
      </c>
      <c r="C21" s="45" t="s">
        <v>160</v>
      </c>
      <c r="D21" s="65">
        <v>5066.34</v>
      </c>
      <c r="E21" s="63">
        <v>5976.18</v>
      </c>
      <c r="F21" s="76">
        <f>(D21-E21)/E21</f>
        <v>-0.15224441030892646</v>
      </c>
      <c r="G21" s="65">
        <v>779</v>
      </c>
      <c r="H21" s="63">
        <v>24</v>
      </c>
      <c r="I21" s="63">
        <f>G21/H21</f>
        <v>32.458333333333336</v>
      </c>
      <c r="J21" s="63">
        <v>7</v>
      </c>
      <c r="K21" s="63">
        <v>7</v>
      </c>
      <c r="L21" s="65">
        <v>209186</v>
      </c>
      <c r="M21" s="65">
        <v>33097</v>
      </c>
      <c r="N21" s="61">
        <v>44372</v>
      </c>
      <c r="O21" s="60" t="s">
        <v>47</v>
      </c>
      <c r="P21" s="57"/>
      <c r="Q21" s="88"/>
      <c r="R21" s="88"/>
      <c r="S21" s="88"/>
      <c r="T21" s="88"/>
      <c r="U21" s="89"/>
      <c r="V21" s="89"/>
      <c r="W21" s="89"/>
      <c r="X21" s="56"/>
      <c r="Y21" s="90"/>
      <c r="Z21" s="90"/>
    </row>
    <row r="22" spans="1:26" ht="25.35" customHeight="1">
      <c r="A22" s="59">
        <v>10</v>
      </c>
      <c r="B22" s="104">
        <v>7</v>
      </c>
      <c r="C22" s="45" t="s">
        <v>198</v>
      </c>
      <c r="D22" s="65">
        <v>3236.53</v>
      </c>
      <c r="E22" s="63">
        <v>4454.1499999999996</v>
      </c>
      <c r="F22" s="76">
        <f>(D22-E22)/E22</f>
        <v>-0.27336753364839522</v>
      </c>
      <c r="G22" s="65">
        <v>492</v>
      </c>
      <c r="H22" s="63">
        <v>18</v>
      </c>
      <c r="I22" s="63">
        <f>G22/H22</f>
        <v>27.333333333333332</v>
      </c>
      <c r="J22" s="63">
        <v>6</v>
      </c>
      <c r="K22" s="63">
        <v>3</v>
      </c>
      <c r="L22" s="65">
        <v>27640</v>
      </c>
      <c r="M22" s="65">
        <v>4563</v>
      </c>
      <c r="N22" s="61">
        <v>44400</v>
      </c>
      <c r="O22" s="60" t="s">
        <v>47</v>
      </c>
      <c r="P22" s="57"/>
      <c r="Q22" s="88"/>
      <c r="R22" s="88"/>
      <c r="S22" s="88"/>
      <c r="T22" s="88"/>
      <c r="U22" s="89"/>
      <c r="V22" s="89"/>
      <c r="W22" s="89"/>
      <c r="X22" s="56"/>
      <c r="Y22" s="90"/>
      <c r="Z22" s="90"/>
    </row>
    <row r="23" spans="1:26" ht="25.35" customHeight="1">
      <c r="A23" s="16"/>
      <c r="B23" s="16"/>
      <c r="C23" s="39" t="s">
        <v>29</v>
      </c>
      <c r="D23" s="58">
        <f>SUM(D13:D22)</f>
        <v>137853.65000000002</v>
      </c>
      <c r="E23" s="58">
        <f t="shared" ref="E23:G23" si="0">SUM(E13:E22)</f>
        <v>92207.84</v>
      </c>
      <c r="F23" s="84">
        <f>(D23-E23)/E23</f>
        <v>0.49503176736381665</v>
      </c>
      <c r="G23" s="58">
        <f t="shared" si="0"/>
        <v>23093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8</v>
      </c>
      <c r="C25" s="45" t="s">
        <v>177</v>
      </c>
      <c r="D25" s="65">
        <v>1632.72</v>
      </c>
      <c r="E25" s="63">
        <v>2326.7199999999998</v>
      </c>
      <c r="F25" s="76">
        <f>(D25-E25)/E25</f>
        <v>-0.29827396506670328</v>
      </c>
      <c r="G25" s="65">
        <v>246</v>
      </c>
      <c r="H25" s="63">
        <v>15</v>
      </c>
      <c r="I25" s="63">
        <f>G25/H25</f>
        <v>16.399999999999999</v>
      </c>
      <c r="J25" s="63">
        <v>4</v>
      </c>
      <c r="K25" s="63">
        <v>5</v>
      </c>
      <c r="L25" s="65">
        <v>86503</v>
      </c>
      <c r="M25" s="65">
        <v>13527</v>
      </c>
      <c r="N25" s="61">
        <v>44386</v>
      </c>
      <c r="O25" s="60" t="s">
        <v>32</v>
      </c>
      <c r="P25" s="57"/>
      <c r="Q25" s="88"/>
      <c r="R25" s="88"/>
      <c r="S25" s="88"/>
      <c r="T25" s="88"/>
      <c r="U25" s="89"/>
      <c r="V25" s="89"/>
      <c r="W25" s="89"/>
      <c r="X25" s="56"/>
      <c r="Y25" s="90"/>
      <c r="Z25" s="90"/>
    </row>
    <row r="26" spans="1:26" ht="25.35" customHeight="1">
      <c r="A26" s="59">
        <v>12</v>
      </c>
      <c r="B26" s="104" t="s">
        <v>56</v>
      </c>
      <c r="C26" s="45" t="s">
        <v>218</v>
      </c>
      <c r="D26" s="65">
        <v>1412.37</v>
      </c>
      <c r="E26" s="63" t="s">
        <v>30</v>
      </c>
      <c r="F26" s="63" t="s">
        <v>30</v>
      </c>
      <c r="G26" s="65">
        <v>238</v>
      </c>
      <c r="H26" s="63">
        <v>23</v>
      </c>
      <c r="I26" s="63">
        <f>G26/H26</f>
        <v>10.347826086956522</v>
      </c>
      <c r="J26" s="63">
        <v>7</v>
      </c>
      <c r="K26" s="63">
        <v>1</v>
      </c>
      <c r="L26" s="65">
        <v>1412</v>
      </c>
      <c r="M26" s="65">
        <v>238</v>
      </c>
      <c r="N26" s="61">
        <v>44414</v>
      </c>
      <c r="O26" s="60" t="s">
        <v>33</v>
      </c>
      <c r="P26" s="57"/>
      <c r="Q26" s="88"/>
      <c r="R26" s="88"/>
      <c r="S26" s="88"/>
      <c r="T26" s="88"/>
      <c r="U26" s="89"/>
      <c r="V26" s="89"/>
      <c r="W26" s="89"/>
      <c r="X26" s="56"/>
      <c r="Y26" s="90"/>
      <c r="Z26" s="90"/>
    </row>
    <row r="27" spans="1:26" ht="25.35" customHeight="1">
      <c r="A27" s="59">
        <v>13</v>
      </c>
      <c r="B27" s="104">
        <v>9</v>
      </c>
      <c r="C27" s="45" t="s">
        <v>174</v>
      </c>
      <c r="D27" s="65">
        <v>644.44000000000005</v>
      </c>
      <c r="E27" s="63">
        <v>856.38</v>
      </c>
      <c r="F27" s="76">
        <f>(D27-E27)/E27</f>
        <v>-0.24748359373175452</v>
      </c>
      <c r="G27" s="65">
        <v>136</v>
      </c>
      <c r="H27" s="63">
        <v>9</v>
      </c>
      <c r="I27" s="63">
        <f>G27/H27</f>
        <v>15.111111111111111</v>
      </c>
      <c r="J27" s="63">
        <v>3</v>
      </c>
      <c r="K27" s="63">
        <v>6</v>
      </c>
      <c r="L27" s="65">
        <v>43986</v>
      </c>
      <c r="M27" s="65">
        <v>9668</v>
      </c>
      <c r="N27" s="61">
        <v>44379</v>
      </c>
      <c r="O27" s="60" t="s">
        <v>47</v>
      </c>
      <c r="P27" s="57"/>
      <c r="Q27" s="88"/>
      <c r="R27" s="88"/>
      <c r="S27" s="88"/>
      <c r="T27" s="88"/>
      <c r="U27" s="88"/>
      <c r="V27" s="89"/>
      <c r="W27" s="89"/>
      <c r="X27" s="90"/>
      <c r="Y27" s="90"/>
      <c r="Z27" s="56"/>
    </row>
    <row r="28" spans="1:26" ht="25.35" customHeight="1">
      <c r="A28" s="59">
        <v>14</v>
      </c>
      <c r="B28" s="105">
        <v>12</v>
      </c>
      <c r="C28" s="78" t="s">
        <v>127</v>
      </c>
      <c r="D28" s="65">
        <v>630.79</v>
      </c>
      <c r="E28" s="63">
        <v>591.6</v>
      </c>
      <c r="F28" s="76">
        <f>(D28-E28)/E28</f>
        <v>6.6244083840432622E-2</v>
      </c>
      <c r="G28" s="65">
        <v>93</v>
      </c>
      <c r="H28" s="63">
        <v>3</v>
      </c>
      <c r="I28" s="63">
        <f>G28/H28</f>
        <v>31</v>
      </c>
      <c r="J28" s="63">
        <v>1</v>
      </c>
      <c r="K28" s="63">
        <v>8</v>
      </c>
      <c r="L28" s="65">
        <v>108970.49</v>
      </c>
      <c r="M28" s="65">
        <v>17412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104">
        <v>16</v>
      </c>
      <c r="C29" s="45" t="s">
        <v>190</v>
      </c>
      <c r="D29" s="65">
        <v>350.2</v>
      </c>
      <c r="E29" s="63">
        <v>484.4</v>
      </c>
      <c r="F29" s="76">
        <f>(D29-E29)/E29</f>
        <v>-0.27704376548307186</v>
      </c>
      <c r="G29" s="65">
        <v>62</v>
      </c>
      <c r="H29" s="63">
        <v>5</v>
      </c>
      <c r="I29" s="63">
        <f>G29/H29</f>
        <v>12.4</v>
      </c>
      <c r="J29" s="63">
        <v>4</v>
      </c>
      <c r="K29" s="63">
        <v>4</v>
      </c>
      <c r="L29" s="65">
        <v>5695.66</v>
      </c>
      <c r="M29" s="65">
        <v>1027</v>
      </c>
      <c r="N29" s="61">
        <v>44393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3" t="s">
        <v>30</v>
      </c>
      <c r="C30" s="45" t="s">
        <v>40</v>
      </c>
      <c r="D30" s="65">
        <v>315</v>
      </c>
      <c r="E30" s="63" t="s">
        <v>30</v>
      </c>
      <c r="F30" s="63" t="s">
        <v>30</v>
      </c>
      <c r="G30" s="65">
        <v>182</v>
      </c>
      <c r="H30" s="63">
        <v>5</v>
      </c>
      <c r="I30" s="63">
        <f>G30/H30</f>
        <v>36.4</v>
      </c>
      <c r="J30" s="63">
        <v>2</v>
      </c>
      <c r="K30" s="63" t="s">
        <v>30</v>
      </c>
      <c r="L30" s="65">
        <v>116197.42</v>
      </c>
      <c r="M30" s="65">
        <v>23717</v>
      </c>
      <c r="N30" s="61">
        <v>44106</v>
      </c>
      <c r="O30" s="60" t="s">
        <v>37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13</v>
      </c>
      <c r="C31" s="116" t="s">
        <v>159</v>
      </c>
      <c r="D31" s="65">
        <v>230.5</v>
      </c>
      <c r="E31" s="63">
        <v>541.45000000000005</v>
      </c>
      <c r="F31" s="76">
        <f>(D31-E31)/E31</f>
        <v>-0.57429125496352396</v>
      </c>
      <c r="G31" s="65">
        <v>62</v>
      </c>
      <c r="H31" s="63">
        <v>8</v>
      </c>
      <c r="I31" s="63">
        <f>G31/H31</f>
        <v>7.75</v>
      </c>
      <c r="J31" s="63">
        <v>3</v>
      </c>
      <c r="K31" s="63">
        <v>7</v>
      </c>
      <c r="L31" s="65">
        <v>46224.35</v>
      </c>
      <c r="M31" s="65">
        <v>10404</v>
      </c>
      <c r="N31" s="61">
        <v>44372</v>
      </c>
      <c r="O31" s="60" t="s">
        <v>37</v>
      </c>
      <c r="P31" s="57"/>
      <c r="Q31" s="88"/>
      <c r="R31" s="88"/>
      <c r="S31" s="88"/>
      <c r="T31" s="88"/>
      <c r="U31" s="89"/>
      <c r="V31" s="89"/>
      <c r="W31" s="89"/>
      <c r="X31" s="56"/>
      <c r="Y31" s="90"/>
      <c r="Z31" s="90"/>
    </row>
    <row r="32" spans="1:26" ht="25.35" customHeight="1">
      <c r="A32" s="59">
        <v>18</v>
      </c>
      <c r="B32" s="106">
        <v>17</v>
      </c>
      <c r="C32" s="45" t="s">
        <v>201</v>
      </c>
      <c r="D32" s="65">
        <v>218.77</v>
      </c>
      <c r="E32" s="63">
        <v>401.6</v>
      </c>
      <c r="F32" s="76">
        <f>(D32-E32)/E32</f>
        <v>-0.45525398406374501</v>
      </c>
      <c r="G32" s="65">
        <v>36</v>
      </c>
      <c r="H32" s="63">
        <v>3</v>
      </c>
      <c r="I32" s="63">
        <f>G32/H32</f>
        <v>12</v>
      </c>
      <c r="J32" s="63">
        <v>2</v>
      </c>
      <c r="K32" s="63">
        <v>3</v>
      </c>
      <c r="L32" s="65">
        <v>2760.63</v>
      </c>
      <c r="M32" s="65">
        <v>455</v>
      </c>
      <c r="N32" s="61">
        <v>44400</v>
      </c>
      <c r="O32" s="60" t="s">
        <v>49</v>
      </c>
      <c r="P32" s="57"/>
      <c r="Q32" s="88"/>
      <c r="R32" s="88"/>
      <c r="S32" s="88"/>
      <c r="T32" s="88"/>
      <c r="U32" s="88"/>
      <c r="V32" s="89"/>
      <c r="W32" s="89"/>
      <c r="X32" s="56"/>
      <c r="Y32" s="90"/>
      <c r="Z32" s="90"/>
    </row>
    <row r="33" spans="1:26" ht="25.35" customHeight="1">
      <c r="A33" s="59">
        <v>19</v>
      </c>
      <c r="B33" s="104">
        <v>14</v>
      </c>
      <c r="C33" s="45" t="s">
        <v>123</v>
      </c>
      <c r="D33" s="65">
        <v>212.42</v>
      </c>
      <c r="E33" s="63">
        <v>500.08</v>
      </c>
      <c r="F33" s="76">
        <f>(D33-E33)/E33</f>
        <v>-0.57522796352583583</v>
      </c>
      <c r="G33" s="65">
        <v>44</v>
      </c>
      <c r="H33" s="63">
        <v>3</v>
      </c>
      <c r="I33" s="63">
        <f>G33/H33</f>
        <v>14.666666666666666</v>
      </c>
      <c r="J33" s="63">
        <v>1</v>
      </c>
      <c r="K33" s="63">
        <v>10</v>
      </c>
      <c r="L33" s="65">
        <v>81843</v>
      </c>
      <c r="M33" s="65">
        <v>18204</v>
      </c>
      <c r="N33" s="61">
        <v>44351</v>
      </c>
      <c r="O33" s="60" t="s">
        <v>47</v>
      </c>
      <c r="P33" s="57"/>
      <c r="Q33" s="88"/>
      <c r="R33" s="88"/>
      <c r="S33" s="88"/>
      <c r="T33" s="88"/>
      <c r="U33" s="88"/>
      <c r="V33" s="89"/>
      <c r="W33" s="89"/>
      <c r="X33" s="56"/>
      <c r="Y33" s="90"/>
      <c r="Z33" s="90"/>
    </row>
    <row r="34" spans="1:26" ht="25.35" customHeight="1">
      <c r="A34" s="59">
        <v>20</v>
      </c>
      <c r="B34" s="104">
        <v>24</v>
      </c>
      <c r="C34" s="79" t="s">
        <v>46</v>
      </c>
      <c r="D34" s="65">
        <v>130.71</v>
      </c>
      <c r="E34" s="63">
        <v>22.2</v>
      </c>
      <c r="F34" s="76">
        <f>(D34-E34)/E34</f>
        <v>4.8878378378378384</v>
      </c>
      <c r="G34" s="65">
        <v>24</v>
      </c>
      <c r="H34" s="48">
        <v>1</v>
      </c>
      <c r="I34" s="63">
        <f>G34/H34</f>
        <v>24</v>
      </c>
      <c r="J34" s="63">
        <v>1</v>
      </c>
      <c r="K34" s="63">
        <v>15</v>
      </c>
      <c r="L34" s="65">
        <v>45196</v>
      </c>
      <c r="M34" s="65">
        <v>9404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89"/>
      <c r="X34" s="56"/>
      <c r="Y34" s="90"/>
      <c r="Z34" s="90"/>
    </row>
    <row r="35" spans="1:26" ht="25.35" customHeight="1">
      <c r="A35" s="16"/>
      <c r="B35" s="16"/>
      <c r="C35" s="39" t="s">
        <v>76</v>
      </c>
      <c r="D35" s="58">
        <f>SUM(D23:D34)</f>
        <v>143631.57000000004</v>
      </c>
      <c r="E35" s="58">
        <f t="shared" ref="E35:G35" si="1">SUM(E23:E34)</f>
        <v>97932.27</v>
      </c>
      <c r="F35" s="84">
        <f>(D35-E35)/E35</f>
        <v>0.46664189444398696</v>
      </c>
      <c r="G35" s="58">
        <f t="shared" si="1"/>
        <v>24216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6">
        <v>27</v>
      </c>
      <c r="C37" s="81" t="s">
        <v>38</v>
      </c>
      <c r="D37" s="65">
        <v>109</v>
      </c>
      <c r="E37" s="63">
        <v>7</v>
      </c>
      <c r="F37" s="76">
        <f>(D37-E37)/E37</f>
        <v>14.571428571428571</v>
      </c>
      <c r="G37" s="65">
        <v>26</v>
      </c>
      <c r="H37" s="63">
        <v>2</v>
      </c>
      <c r="I37" s="63">
        <f>G37/H37</f>
        <v>13</v>
      </c>
      <c r="J37" s="63">
        <v>2</v>
      </c>
      <c r="K37" s="63" t="s">
        <v>30</v>
      </c>
      <c r="L37" s="65">
        <v>23474.42</v>
      </c>
      <c r="M37" s="65">
        <v>4256</v>
      </c>
      <c r="N37" s="61">
        <v>44316</v>
      </c>
      <c r="O37" s="60" t="s">
        <v>37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63" t="s">
        <v>30</v>
      </c>
      <c r="C38" s="92" t="s">
        <v>189</v>
      </c>
      <c r="D38" s="65">
        <v>100</v>
      </c>
      <c r="E38" s="63" t="s">
        <v>30</v>
      </c>
      <c r="F38" s="63" t="s">
        <v>30</v>
      </c>
      <c r="G38" s="65">
        <v>50</v>
      </c>
      <c r="H38" s="48">
        <v>6</v>
      </c>
      <c r="I38" s="63">
        <f>G38/H38</f>
        <v>8.3333333333333339</v>
      </c>
      <c r="J38" s="63">
        <v>3</v>
      </c>
      <c r="K38" s="63" t="s">
        <v>30</v>
      </c>
      <c r="L38" s="65">
        <v>246368</v>
      </c>
      <c r="M38" s="65">
        <v>51202</v>
      </c>
      <c r="N38" s="61">
        <v>43840</v>
      </c>
      <c r="O38" s="60" t="s">
        <v>32</v>
      </c>
      <c r="P38" s="57"/>
      <c r="R38" s="62"/>
      <c r="T38" s="57"/>
      <c r="U38" s="56"/>
      <c r="V38" s="56"/>
      <c r="W38" s="56"/>
      <c r="X38" s="56"/>
      <c r="Y38" s="57"/>
      <c r="Z38" s="56"/>
    </row>
    <row r="39" spans="1:26" ht="25.35" customHeight="1">
      <c r="A39" s="59">
        <v>23</v>
      </c>
      <c r="B39" s="66" t="s">
        <v>30</v>
      </c>
      <c r="C39" s="45" t="s">
        <v>161</v>
      </c>
      <c r="D39" s="65">
        <v>64</v>
      </c>
      <c r="E39" s="63" t="s">
        <v>30</v>
      </c>
      <c r="F39" s="63" t="s">
        <v>30</v>
      </c>
      <c r="G39" s="65">
        <v>32</v>
      </c>
      <c r="H39" s="63">
        <v>3</v>
      </c>
      <c r="I39" s="63">
        <f>G39/H39</f>
        <v>10.666666666666666</v>
      </c>
      <c r="J39" s="63">
        <v>3</v>
      </c>
      <c r="K39" s="63" t="s">
        <v>30</v>
      </c>
      <c r="L39" s="65">
        <v>817206</v>
      </c>
      <c r="M39" s="65">
        <v>154694</v>
      </c>
      <c r="N39" s="61">
        <v>43665</v>
      </c>
      <c r="O39" s="60" t="s">
        <v>32</v>
      </c>
      <c r="P39" s="57"/>
      <c r="Q39" s="88"/>
      <c r="R39" s="88"/>
      <c r="T39" s="88"/>
      <c r="U39" s="88"/>
      <c r="V39" s="89"/>
      <c r="W39" s="89"/>
      <c r="X39" s="56"/>
      <c r="Y39" s="90"/>
      <c r="Z39" s="90"/>
    </row>
    <row r="40" spans="1:26" ht="25.35" customHeight="1">
      <c r="A40" s="59">
        <v>24</v>
      </c>
      <c r="B40" s="105">
        <v>22</v>
      </c>
      <c r="C40" s="82" t="s">
        <v>67</v>
      </c>
      <c r="D40" s="65">
        <v>44.5</v>
      </c>
      <c r="E40" s="63">
        <v>46</v>
      </c>
      <c r="F40" s="76">
        <f>(D40-E40)/E40</f>
        <v>-3.2608695652173912E-2</v>
      </c>
      <c r="G40" s="65">
        <v>15</v>
      </c>
      <c r="H40" s="63">
        <v>1</v>
      </c>
      <c r="I40" s="63">
        <f>G40/H40</f>
        <v>15</v>
      </c>
      <c r="J40" s="63">
        <v>1</v>
      </c>
      <c r="K40" s="63">
        <v>14</v>
      </c>
      <c r="L40" s="65">
        <v>23731</v>
      </c>
      <c r="M40" s="65">
        <v>4179</v>
      </c>
      <c r="N40" s="61">
        <v>44323</v>
      </c>
      <c r="O40" s="60" t="s">
        <v>32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140</v>
      </c>
      <c r="D41" s="65">
        <v>42</v>
      </c>
      <c r="E41" s="63" t="s">
        <v>30</v>
      </c>
      <c r="F41" s="63" t="s">
        <v>30</v>
      </c>
      <c r="G41" s="65">
        <v>21</v>
      </c>
      <c r="H41" s="48">
        <v>2</v>
      </c>
      <c r="I41" s="63">
        <f>G41/H41</f>
        <v>10.5</v>
      </c>
      <c r="J41" s="63">
        <v>1</v>
      </c>
      <c r="K41" s="63" t="s">
        <v>30</v>
      </c>
      <c r="L41" s="65">
        <v>89836</v>
      </c>
      <c r="M41" s="65">
        <v>20960</v>
      </c>
      <c r="N41" s="61">
        <v>43875</v>
      </c>
      <c r="O41" s="60" t="s">
        <v>37</v>
      </c>
      <c r="P41" s="57"/>
      <c r="Q41" s="88"/>
      <c r="R41" s="88"/>
      <c r="S41" s="88"/>
      <c r="T41" s="88"/>
      <c r="U41" s="88"/>
      <c r="V41" s="89"/>
      <c r="W41" s="89"/>
      <c r="X41" s="56"/>
      <c r="Y41" s="90"/>
      <c r="Z41" s="90"/>
    </row>
    <row r="42" spans="1:26" ht="25.35" customHeight="1">
      <c r="A42" s="16"/>
      <c r="B42" s="16"/>
      <c r="C42" s="39" t="s">
        <v>220</v>
      </c>
      <c r="D42" s="58">
        <f>SUM(D35:D41)</f>
        <v>143991.07000000004</v>
      </c>
      <c r="E42" s="58">
        <f t="shared" ref="E42:G42" si="2">SUM(E35:E41)</f>
        <v>97985.27</v>
      </c>
      <c r="F42" s="84">
        <f t="shared" ref="F41:F42" si="3">(D42-E42)/E42</f>
        <v>0.46951751013188031</v>
      </c>
      <c r="G42" s="58">
        <f t="shared" si="2"/>
        <v>24360</v>
      </c>
      <c r="H42" s="58"/>
      <c r="I42" s="19"/>
      <c r="J42" s="18"/>
      <c r="K42" s="20"/>
      <c r="L42" s="21"/>
      <c r="M42" s="25"/>
      <c r="N42" s="22"/>
      <c r="O42" s="77"/>
    </row>
    <row r="43" spans="1:26" ht="23.1" customHeight="1"/>
    <row r="44" spans="1:26" ht="17.25" customHeight="1"/>
    <row r="45" spans="1:26" ht="16.5" customHeight="1"/>
    <row r="58" spans="16:18">
      <c r="R58" s="57"/>
    </row>
    <row r="61" spans="16:18">
      <c r="P61" s="57"/>
    </row>
    <row r="65" ht="12" customHeight="1"/>
  </sheetData>
  <sortState xmlns:xlrd2="http://schemas.microsoft.com/office/spreadsheetml/2017/richdata2" ref="B13:O41">
    <sortCondition descending="1" ref="D13:D4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14.88671875" style="55" customWidth="1"/>
    <col min="26" max="16384" width="8.88671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119</v>
      </c>
      <c r="E6" s="4" t="s">
        <v>106</v>
      </c>
      <c r="F6" s="141"/>
      <c r="G6" s="4" t="s">
        <v>119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98"/>
      <c r="E9" s="98"/>
      <c r="F9" s="140" t="s">
        <v>15</v>
      </c>
      <c r="G9" s="98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Y9" s="57"/>
    </row>
    <row r="10" spans="1:26">
      <c r="A10" s="138"/>
      <c r="B10" s="138"/>
      <c r="C10" s="141"/>
      <c r="D10" s="99" t="s">
        <v>120</v>
      </c>
      <c r="E10" s="99" t="s">
        <v>107</v>
      </c>
      <c r="F10" s="141"/>
      <c r="G10" s="99" t="s">
        <v>120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Y10" s="57"/>
    </row>
    <row r="11" spans="1:26">
      <c r="A11" s="138"/>
      <c r="B11" s="138"/>
      <c r="C11" s="141"/>
      <c r="D11" s="99" t="s">
        <v>14</v>
      </c>
      <c r="E11" s="4" t="s">
        <v>14</v>
      </c>
      <c r="F11" s="141"/>
      <c r="G11" s="99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38"/>
      <c r="B12" s="139"/>
      <c r="C12" s="142"/>
      <c r="D12" s="100"/>
      <c r="E12" s="5" t="s">
        <v>2</v>
      </c>
      <c r="F12" s="142"/>
      <c r="G12" s="100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2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4.88671875" style="55" customWidth="1"/>
    <col min="25" max="25" width="13.6640625" style="55" customWidth="1"/>
    <col min="26" max="16384" width="8.88671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106</v>
      </c>
      <c r="E6" s="4" t="s">
        <v>91</v>
      </c>
      <c r="F6" s="141"/>
      <c r="G6" s="4" t="s">
        <v>106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94"/>
      <c r="E9" s="94"/>
      <c r="F9" s="140" t="s">
        <v>15</v>
      </c>
      <c r="G9" s="94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7"/>
      <c r="Y9" s="56"/>
    </row>
    <row r="10" spans="1:26">
      <c r="A10" s="138"/>
      <c r="B10" s="138"/>
      <c r="C10" s="141"/>
      <c r="D10" s="95" t="s">
        <v>107</v>
      </c>
      <c r="E10" s="95" t="s">
        <v>92</v>
      </c>
      <c r="F10" s="141"/>
      <c r="G10" s="95" t="s">
        <v>107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7"/>
      <c r="Y10" s="56"/>
    </row>
    <row r="11" spans="1:26">
      <c r="A11" s="138"/>
      <c r="B11" s="138"/>
      <c r="C11" s="141"/>
      <c r="D11" s="95" t="s">
        <v>14</v>
      </c>
      <c r="E11" s="4" t="s">
        <v>14</v>
      </c>
      <c r="F11" s="141"/>
      <c r="G11" s="95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38"/>
      <c r="B12" s="139"/>
      <c r="C12" s="142"/>
      <c r="D12" s="96"/>
      <c r="E12" s="5" t="s">
        <v>2</v>
      </c>
      <c r="F12" s="142"/>
      <c r="G12" s="96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2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91</v>
      </c>
      <c r="E6" s="4" t="s">
        <v>80</v>
      </c>
      <c r="F6" s="141"/>
      <c r="G6" s="4" t="s">
        <v>91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85"/>
      <c r="E9" s="85"/>
      <c r="F9" s="140" t="s">
        <v>15</v>
      </c>
      <c r="G9" s="85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38"/>
      <c r="B10" s="138"/>
      <c r="C10" s="141"/>
      <c r="D10" s="86" t="s">
        <v>92</v>
      </c>
      <c r="E10" s="86" t="s">
        <v>81</v>
      </c>
      <c r="F10" s="141"/>
      <c r="G10" s="86" t="s">
        <v>92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38"/>
      <c r="B11" s="138"/>
      <c r="C11" s="141"/>
      <c r="D11" s="86" t="s">
        <v>14</v>
      </c>
      <c r="E11" s="4" t="s">
        <v>14</v>
      </c>
      <c r="F11" s="141"/>
      <c r="G11" s="86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8"/>
      <c r="B12" s="139"/>
      <c r="C12" s="142"/>
      <c r="D12" s="87"/>
      <c r="E12" s="5" t="s">
        <v>2</v>
      </c>
      <c r="F12" s="142"/>
      <c r="G12" s="87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80</v>
      </c>
      <c r="E6" s="4" t="s">
        <v>69</v>
      </c>
      <c r="F6" s="141"/>
      <c r="G6" s="4" t="s">
        <v>80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72"/>
      <c r="E9" s="72"/>
      <c r="F9" s="140" t="s">
        <v>15</v>
      </c>
      <c r="G9" s="72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Y9" s="57"/>
    </row>
    <row r="10" spans="1:26">
      <c r="A10" s="138"/>
      <c r="B10" s="138"/>
      <c r="C10" s="141"/>
      <c r="D10" s="73" t="s">
        <v>81</v>
      </c>
      <c r="E10" s="73" t="s">
        <v>70</v>
      </c>
      <c r="F10" s="141"/>
      <c r="G10" s="73" t="s">
        <v>81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Y10" s="57"/>
    </row>
    <row r="11" spans="1:26">
      <c r="A11" s="138"/>
      <c r="B11" s="138"/>
      <c r="C11" s="141"/>
      <c r="D11" s="73" t="s">
        <v>14</v>
      </c>
      <c r="E11" s="4" t="s">
        <v>14</v>
      </c>
      <c r="F11" s="141"/>
      <c r="G11" s="73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38"/>
      <c r="B12" s="139"/>
      <c r="C12" s="142"/>
      <c r="D12" s="74"/>
      <c r="E12" s="5" t="s">
        <v>2</v>
      </c>
      <c r="F12" s="142"/>
      <c r="G12" s="74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4.88671875" style="55" customWidth="1"/>
    <col min="24" max="24" width="12" style="55" bestFit="1" customWidth="1"/>
    <col min="25" max="25" width="13.6640625" style="55" customWidth="1"/>
    <col min="26" max="16384" width="8.88671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69</v>
      </c>
      <c r="E6" s="4" t="s">
        <v>52</v>
      </c>
      <c r="F6" s="141"/>
      <c r="G6" s="4" t="s">
        <v>69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68"/>
      <c r="E9" s="68"/>
      <c r="F9" s="140" t="s">
        <v>15</v>
      </c>
      <c r="G9" s="68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7"/>
      <c r="X9" s="56"/>
      <c r="Y9" s="56"/>
    </row>
    <row r="10" spans="1:26" ht="21.6">
      <c r="A10" s="138"/>
      <c r="B10" s="138"/>
      <c r="C10" s="141"/>
      <c r="D10" s="69" t="s">
        <v>70</v>
      </c>
      <c r="E10" s="69" t="s">
        <v>53</v>
      </c>
      <c r="F10" s="141"/>
      <c r="G10" s="69" t="s">
        <v>70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7"/>
      <c r="X10" s="56"/>
      <c r="Y10" s="56"/>
    </row>
    <row r="11" spans="1:26">
      <c r="A11" s="138"/>
      <c r="B11" s="138"/>
      <c r="C11" s="141"/>
      <c r="D11" s="69" t="s">
        <v>14</v>
      </c>
      <c r="E11" s="4" t="s">
        <v>14</v>
      </c>
      <c r="F11" s="141"/>
      <c r="G11" s="69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38"/>
      <c r="B12" s="139"/>
      <c r="C12" s="142"/>
      <c r="D12" s="70"/>
      <c r="E12" s="5" t="s">
        <v>2</v>
      </c>
      <c r="F12" s="142"/>
      <c r="G12" s="70" t="s">
        <v>17</v>
      </c>
      <c r="H12" s="32"/>
      <c r="I12" s="142"/>
      <c r="J12" s="32"/>
      <c r="K12" s="32"/>
      <c r="L12" s="32"/>
      <c r="M12" s="32"/>
      <c r="N12" s="32"/>
      <c r="O12" s="142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44140625" style="1" customWidth="1"/>
    <col min="5" max="5" width="14" style="1" customWidth="1"/>
    <col min="6" max="6" width="15.441406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8.44140625" style="1" customWidth="1"/>
    <col min="18" max="19" width="8.5546875" style="1" customWidth="1"/>
    <col min="20" max="20" width="13.88671875" style="1" customWidth="1"/>
    <col min="21" max="21" width="12.33203125" style="1" customWidth="1"/>
    <col min="22" max="22" width="11.88671875" style="1" bestFit="1" customWidth="1"/>
    <col min="23" max="23" width="13.6640625" style="1" customWidth="1"/>
    <col min="24" max="24" width="14.88671875" style="1" customWidth="1"/>
    <col min="25" max="25" width="12" style="1" bestFit="1" customWidth="1"/>
    <col min="26" max="16384" width="8.88671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52</v>
      </c>
      <c r="E6" s="4" t="s">
        <v>54</v>
      </c>
      <c r="F6" s="141"/>
      <c r="G6" s="4" t="s">
        <v>52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29"/>
      <c r="E9" s="29"/>
      <c r="F9" s="140" t="s">
        <v>15</v>
      </c>
      <c r="G9" s="29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</row>
    <row r="10" spans="1:26" ht="21.6">
      <c r="A10" s="138"/>
      <c r="B10" s="138"/>
      <c r="C10" s="141"/>
      <c r="D10" s="67" t="s">
        <v>53</v>
      </c>
      <c r="E10" s="46" t="s">
        <v>55</v>
      </c>
      <c r="F10" s="141"/>
      <c r="G10" s="67" t="s">
        <v>53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</row>
    <row r="11" spans="1:26">
      <c r="A11" s="138"/>
      <c r="B11" s="138"/>
      <c r="C11" s="141"/>
      <c r="D11" s="30" t="s">
        <v>14</v>
      </c>
      <c r="E11" s="4" t="s">
        <v>14</v>
      </c>
      <c r="F11" s="141"/>
      <c r="G11" s="30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11"/>
      <c r="T11" s="11"/>
      <c r="U11" s="7"/>
    </row>
    <row r="12" spans="1:26" ht="15.6" customHeight="1" thickBot="1">
      <c r="A12" s="138"/>
      <c r="B12" s="139"/>
      <c r="C12" s="142"/>
      <c r="D12" s="31"/>
      <c r="E12" s="5" t="s">
        <v>2</v>
      </c>
      <c r="F12" s="142"/>
      <c r="G12" s="31" t="s">
        <v>17</v>
      </c>
      <c r="H12" s="32"/>
      <c r="I12" s="142"/>
      <c r="J12" s="32"/>
      <c r="K12" s="32"/>
      <c r="L12" s="32"/>
      <c r="M12" s="32"/>
      <c r="N12" s="32"/>
      <c r="O12" s="142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C9B55-59DB-427D-AE5F-B119521199D9}">
  <dimension ref="A1:Z67"/>
  <sheetViews>
    <sheetView zoomScale="60" zoomScaleNormal="60" workbookViewId="0">
      <selection activeCell="U13" sqref="U13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205</v>
      </c>
      <c r="F1" s="2"/>
      <c r="G1" s="2"/>
      <c r="H1" s="2"/>
      <c r="I1" s="2"/>
    </row>
    <row r="2" spans="1:26" ht="19.5" customHeight="1">
      <c r="E2" s="2" t="s">
        <v>206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203</v>
      </c>
      <c r="E6" s="4" t="s">
        <v>193</v>
      </c>
      <c r="F6" s="141"/>
      <c r="G6" s="4" t="s">
        <v>203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130"/>
      <c r="E9" s="130"/>
      <c r="F9" s="140" t="s">
        <v>15</v>
      </c>
      <c r="G9" s="130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 ht="21.6">
      <c r="A10" s="138"/>
      <c r="B10" s="138"/>
      <c r="C10" s="141"/>
      <c r="D10" s="135" t="s">
        <v>204</v>
      </c>
      <c r="E10" s="135" t="s">
        <v>215</v>
      </c>
      <c r="F10" s="141"/>
      <c r="G10" s="135" t="s">
        <v>204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38"/>
      <c r="B11" s="138"/>
      <c r="C11" s="141"/>
      <c r="D11" s="131" t="s">
        <v>14</v>
      </c>
      <c r="E11" s="4" t="s">
        <v>14</v>
      </c>
      <c r="F11" s="141"/>
      <c r="G11" s="131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8"/>
      <c r="B12" s="139"/>
      <c r="C12" s="142"/>
      <c r="D12" s="132"/>
      <c r="E12" s="5" t="s">
        <v>2</v>
      </c>
      <c r="F12" s="142"/>
      <c r="G12" s="132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208</v>
      </c>
      <c r="D13" s="65">
        <v>33882.58</v>
      </c>
      <c r="E13" s="63" t="s">
        <v>30</v>
      </c>
      <c r="F13" s="63" t="s">
        <v>30</v>
      </c>
      <c r="G13" s="65">
        <v>5099</v>
      </c>
      <c r="H13" s="63">
        <v>235</v>
      </c>
      <c r="I13" s="63">
        <f t="shared" ref="I13:I22" si="0">G13/H13</f>
        <v>21.697872340425533</v>
      </c>
      <c r="J13" s="63">
        <v>18</v>
      </c>
      <c r="K13" s="63">
        <v>1</v>
      </c>
      <c r="L13" s="65">
        <v>40909.68</v>
      </c>
      <c r="M13" s="65">
        <v>6137</v>
      </c>
      <c r="N13" s="61">
        <v>44407</v>
      </c>
      <c r="O13" s="60" t="s">
        <v>207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>
        <v>1</v>
      </c>
      <c r="C14" s="45" t="s">
        <v>199</v>
      </c>
      <c r="D14" s="65">
        <v>21645.94</v>
      </c>
      <c r="E14" s="63">
        <v>26858.26</v>
      </c>
      <c r="F14" s="76">
        <f>(D14-E14)/E14</f>
        <v>-0.19406767229150362</v>
      </c>
      <c r="G14" s="65">
        <v>4530</v>
      </c>
      <c r="H14" s="63">
        <v>151</v>
      </c>
      <c r="I14" s="63">
        <f t="shared" si="0"/>
        <v>30</v>
      </c>
      <c r="J14" s="63">
        <v>18</v>
      </c>
      <c r="K14" s="63">
        <v>2</v>
      </c>
      <c r="L14" s="65">
        <v>77474</v>
      </c>
      <c r="M14" s="65">
        <v>16441</v>
      </c>
      <c r="N14" s="61">
        <v>44400</v>
      </c>
      <c r="O14" s="77" t="s">
        <v>32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210</v>
      </c>
      <c r="D15" s="65">
        <v>10236.58</v>
      </c>
      <c r="E15" s="63" t="s">
        <v>30</v>
      </c>
      <c r="F15" s="63" t="s">
        <v>30</v>
      </c>
      <c r="G15" s="65">
        <v>1724</v>
      </c>
      <c r="H15" s="63">
        <v>112</v>
      </c>
      <c r="I15" s="63">
        <f t="shared" si="0"/>
        <v>15.392857142857142</v>
      </c>
      <c r="J15" s="63">
        <v>15</v>
      </c>
      <c r="K15" s="63">
        <v>1</v>
      </c>
      <c r="L15" s="65">
        <v>10623</v>
      </c>
      <c r="M15" s="65">
        <v>1793</v>
      </c>
      <c r="N15" s="61">
        <v>44407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186</v>
      </c>
      <c r="D16" s="65">
        <v>9345.0400000000009</v>
      </c>
      <c r="E16" s="63">
        <v>14107.83</v>
      </c>
      <c r="F16" s="76">
        <f t="shared" ref="F16:F21" si="1">(D16-E16)/E16</f>
        <v>-0.33759904960578624</v>
      </c>
      <c r="G16" s="65">
        <v>1860</v>
      </c>
      <c r="H16" s="63">
        <v>90</v>
      </c>
      <c r="I16" s="63">
        <f t="shared" si="0"/>
        <v>20.666666666666668</v>
      </c>
      <c r="J16" s="63">
        <v>14</v>
      </c>
      <c r="K16" s="63">
        <v>3</v>
      </c>
      <c r="L16" s="65">
        <v>103143.63</v>
      </c>
      <c r="M16" s="65">
        <v>20941</v>
      </c>
      <c r="N16" s="61">
        <v>44393</v>
      </c>
      <c r="O16" s="60" t="s">
        <v>34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187</v>
      </c>
      <c r="D17" s="65">
        <v>6667.37</v>
      </c>
      <c r="E17" s="63">
        <v>7970.01</v>
      </c>
      <c r="F17" s="76">
        <f t="shared" si="1"/>
        <v>-0.16344270584353096</v>
      </c>
      <c r="G17" s="65">
        <v>1023</v>
      </c>
      <c r="H17" s="63">
        <v>44</v>
      </c>
      <c r="I17" s="63">
        <f t="shared" si="0"/>
        <v>23.25</v>
      </c>
      <c r="J17" s="63">
        <v>8</v>
      </c>
      <c r="K17" s="63">
        <v>3</v>
      </c>
      <c r="L17" s="65">
        <v>51690.03</v>
      </c>
      <c r="M17" s="65">
        <v>8331</v>
      </c>
      <c r="N17" s="61">
        <v>44393</v>
      </c>
      <c r="O17" s="60" t="s">
        <v>64</v>
      </c>
      <c r="P17" s="57"/>
      <c r="Q17" s="88"/>
      <c r="R17" s="88"/>
      <c r="S17" s="88"/>
      <c r="T17" s="88"/>
      <c r="U17" s="89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160</v>
      </c>
      <c r="D18" s="65">
        <v>5976.18</v>
      </c>
      <c r="E18" s="63">
        <v>6486.75</v>
      </c>
      <c r="F18" s="76">
        <f t="shared" si="1"/>
        <v>-7.8709677419354793E-2</v>
      </c>
      <c r="G18" s="65">
        <v>906</v>
      </c>
      <c r="H18" s="63">
        <v>47</v>
      </c>
      <c r="I18" s="63">
        <f t="shared" si="0"/>
        <v>19.276595744680851</v>
      </c>
      <c r="J18" s="63">
        <v>8</v>
      </c>
      <c r="K18" s="63">
        <v>6</v>
      </c>
      <c r="L18" s="65">
        <v>198110</v>
      </c>
      <c r="M18" s="65">
        <v>31301</v>
      </c>
      <c r="N18" s="61">
        <v>44372</v>
      </c>
      <c r="O18" s="60" t="s">
        <v>47</v>
      </c>
      <c r="P18" s="57"/>
      <c r="Q18" s="88"/>
      <c r="R18" s="88"/>
      <c r="S18" s="88"/>
      <c r="T18" s="88"/>
      <c r="U18" s="89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4</v>
      </c>
      <c r="C19" s="45" t="s">
        <v>198</v>
      </c>
      <c r="D19" s="65">
        <v>4454.1499999999996</v>
      </c>
      <c r="E19" s="63">
        <v>7193.82</v>
      </c>
      <c r="F19" s="76">
        <f t="shared" si="1"/>
        <v>-0.38083660697654376</v>
      </c>
      <c r="G19" s="65">
        <v>684</v>
      </c>
      <c r="H19" s="63">
        <v>46</v>
      </c>
      <c r="I19" s="63">
        <f t="shared" si="0"/>
        <v>14.869565217391305</v>
      </c>
      <c r="J19" s="63">
        <v>10</v>
      </c>
      <c r="K19" s="63">
        <v>2</v>
      </c>
      <c r="L19" s="65">
        <v>18907</v>
      </c>
      <c r="M19" s="65">
        <v>3140</v>
      </c>
      <c r="N19" s="61">
        <v>44400</v>
      </c>
      <c r="O19" s="60" t="s">
        <v>47</v>
      </c>
      <c r="P19" s="57"/>
      <c r="Q19" s="88"/>
      <c r="R19" s="88"/>
      <c r="S19" s="88"/>
      <c r="T19" s="88"/>
      <c r="U19" s="89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177</v>
      </c>
      <c r="D20" s="65">
        <v>2326.7199999999998</v>
      </c>
      <c r="E20" s="63">
        <v>3679.7</v>
      </c>
      <c r="F20" s="76">
        <f t="shared" si="1"/>
        <v>-0.36768758322689354</v>
      </c>
      <c r="G20" s="65">
        <v>371</v>
      </c>
      <c r="H20" s="63">
        <v>24</v>
      </c>
      <c r="I20" s="63">
        <f t="shared" si="0"/>
        <v>15.458333333333334</v>
      </c>
      <c r="J20" s="63">
        <v>6</v>
      </c>
      <c r="K20" s="63">
        <v>4</v>
      </c>
      <c r="L20" s="65">
        <v>82561</v>
      </c>
      <c r="M20" s="65">
        <v>12863</v>
      </c>
      <c r="N20" s="61">
        <v>44386</v>
      </c>
      <c r="O20" s="60" t="s">
        <v>32</v>
      </c>
      <c r="P20" s="57"/>
      <c r="Q20" s="88"/>
      <c r="R20" s="88"/>
      <c r="S20" s="88"/>
      <c r="T20" s="88"/>
      <c r="U20" s="89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>
        <v>8</v>
      </c>
      <c r="C21" s="45" t="s">
        <v>174</v>
      </c>
      <c r="D21" s="65">
        <v>856.38</v>
      </c>
      <c r="E21" s="63">
        <v>1268.08</v>
      </c>
      <c r="F21" s="76">
        <f t="shared" si="1"/>
        <v>-0.3246640590499022</v>
      </c>
      <c r="G21" s="65">
        <v>175</v>
      </c>
      <c r="H21" s="63">
        <v>18</v>
      </c>
      <c r="I21" s="63">
        <f t="shared" si="0"/>
        <v>9.7222222222222214</v>
      </c>
      <c r="J21" s="63">
        <v>6</v>
      </c>
      <c r="K21" s="63">
        <v>5</v>
      </c>
      <c r="L21" s="65">
        <v>42285</v>
      </c>
      <c r="M21" s="65">
        <v>9284</v>
      </c>
      <c r="N21" s="61">
        <v>44379</v>
      </c>
      <c r="O21" s="60" t="s">
        <v>47</v>
      </c>
      <c r="P21" s="57"/>
      <c r="Q21" s="88"/>
      <c r="R21" s="88"/>
      <c r="S21" s="88"/>
      <c r="T21" s="88"/>
      <c r="U21" s="89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 t="s">
        <v>56</v>
      </c>
      <c r="C22" s="45" t="s">
        <v>209</v>
      </c>
      <c r="D22" s="65">
        <v>741.73</v>
      </c>
      <c r="E22" s="63" t="s">
        <v>30</v>
      </c>
      <c r="F22" s="63" t="s">
        <v>30</v>
      </c>
      <c r="G22" s="65">
        <v>129</v>
      </c>
      <c r="H22" s="63">
        <v>48</v>
      </c>
      <c r="I22" s="63">
        <f t="shared" si="0"/>
        <v>2.6875</v>
      </c>
      <c r="J22" s="63">
        <v>9</v>
      </c>
      <c r="K22" s="63">
        <v>1</v>
      </c>
      <c r="L22" s="65">
        <v>741.73</v>
      </c>
      <c r="M22" s="65">
        <v>129</v>
      </c>
      <c r="N22" s="61">
        <v>44407</v>
      </c>
      <c r="O22" s="60" t="s">
        <v>37</v>
      </c>
      <c r="P22" s="57"/>
      <c r="Q22" s="88"/>
      <c r="R22" s="88"/>
      <c r="S22" s="88"/>
      <c r="T22" s="88"/>
      <c r="U22" s="89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96132.67</v>
      </c>
      <c r="E23" s="58">
        <f t="shared" ref="E23:G23" si="2">SUM(E13:E22)</f>
        <v>67564.45</v>
      </c>
      <c r="F23" s="84">
        <f t="shared" ref="F23" si="3">(D23-E23)/E23</f>
        <v>0.42282916533768872</v>
      </c>
      <c r="G23" s="58">
        <f t="shared" si="2"/>
        <v>16501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169</v>
      </c>
      <c r="D25" s="65">
        <v>600</v>
      </c>
      <c r="E25" s="63">
        <v>1122</v>
      </c>
      <c r="F25" s="76">
        <f t="shared" ref="F25:F30" si="4">(D25-E25)/E25</f>
        <v>-0.46524064171122997</v>
      </c>
      <c r="G25" s="65">
        <v>101</v>
      </c>
      <c r="H25" s="63">
        <v>7</v>
      </c>
      <c r="I25" s="63">
        <f t="shared" ref="I25:I31" si="5">G25/H25</f>
        <v>14.428571428571429</v>
      </c>
      <c r="J25" s="63">
        <v>5</v>
      </c>
      <c r="K25" s="63">
        <v>5</v>
      </c>
      <c r="L25" s="65">
        <v>8569.58</v>
      </c>
      <c r="M25" s="65">
        <v>1619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9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14</v>
      </c>
      <c r="C26" s="45" t="s">
        <v>127</v>
      </c>
      <c r="D26" s="65">
        <v>591.6</v>
      </c>
      <c r="E26" s="63">
        <v>596.20000000000005</v>
      </c>
      <c r="F26" s="76">
        <f t="shared" si="4"/>
        <v>-7.7155317007715904E-3</v>
      </c>
      <c r="G26" s="65">
        <v>83</v>
      </c>
      <c r="H26" s="63">
        <v>3</v>
      </c>
      <c r="I26" s="63">
        <f t="shared" si="5"/>
        <v>27.666666666666668</v>
      </c>
      <c r="J26" s="63">
        <v>1</v>
      </c>
      <c r="K26" s="63">
        <v>7</v>
      </c>
      <c r="L26" s="65">
        <v>107531.5</v>
      </c>
      <c r="M26" s="65">
        <v>17200</v>
      </c>
      <c r="N26" s="61">
        <v>44351</v>
      </c>
      <c r="O26" s="60" t="s">
        <v>34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11</v>
      </c>
      <c r="C27" s="116" t="s">
        <v>159</v>
      </c>
      <c r="D27" s="65">
        <v>541.45000000000005</v>
      </c>
      <c r="E27" s="63">
        <v>1038.58</v>
      </c>
      <c r="F27" s="76">
        <f t="shared" si="4"/>
        <v>-0.47866317471932823</v>
      </c>
      <c r="G27" s="65">
        <v>122</v>
      </c>
      <c r="H27" s="63">
        <v>18</v>
      </c>
      <c r="I27" s="63">
        <f t="shared" si="5"/>
        <v>6.7777777777777777</v>
      </c>
      <c r="J27" s="63">
        <v>5</v>
      </c>
      <c r="K27" s="63">
        <v>6</v>
      </c>
      <c r="L27" s="65">
        <v>45062.96</v>
      </c>
      <c r="M27" s="65">
        <v>10106</v>
      </c>
      <c r="N27" s="61">
        <v>44372</v>
      </c>
      <c r="O27" s="60" t="s">
        <v>37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9</v>
      </c>
      <c r="C28" s="45" t="s">
        <v>123</v>
      </c>
      <c r="D28" s="65">
        <v>500.08</v>
      </c>
      <c r="E28" s="63">
        <v>1133.5999999999999</v>
      </c>
      <c r="F28" s="76">
        <f t="shared" si="4"/>
        <v>-0.5588567395906846</v>
      </c>
      <c r="G28" s="65">
        <v>104</v>
      </c>
      <c r="H28" s="63">
        <v>11</v>
      </c>
      <c r="I28" s="63">
        <f t="shared" si="5"/>
        <v>9.454545454545455</v>
      </c>
      <c r="J28" s="63">
        <v>3</v>
      </c>
      <c r="K28" s="63">
        <v>9</v>
      </c>
      <c r="L28" s="65">
        <v>80805</v>
      </c>
      <c r="M28" s="65">
        <v>17963</v>
      </c>
      <c r="N28" s="61">
        <v>44351</v>
      </c>
      <c r="O28" s="60" t="s">
        <v>47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4">
        <v>7</v>
      </c>
      <c r="C29" s="45" t="s">
        <v>197</v>
      </c>
      <c r="D29" s="65">
        <v>497.23</v>
      </c>
      <c r="E29" s="63">
        <v>2637.2</v>
      </c>
      <c r="F29" s="76">
        <f t="shared" si="4"/>
        <v>-0.81145533141210369</v>
      </c>
      <c r="G29" s="65">
        <v>79</v>
      </c>
      <c r="H29" s="63">
        <v>16</v>
      </c>
      <c r="I29" s="63">
        <f t="shared" si="5"/>
        <v>4.9375</v>
      </c>
      <c r="J29" s="63">
        <v>7</v>
      </c>
      <c r="K29" s="63">
        <v>2</v>
      </c>
      <c r="L29" s="65">
        <v>5117</v>
      </c>
      <c r="M29" s="65">
        <v>839</v>
      </c>
      <c r="N29" s="61">
        <v>44400</v>
      </c>
      <c r="O29" s="60" t="s">
        <v>113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5.35" customHeight="1">
      <c r="A30" s="59">
        <v>16</v>
      </c>
      <c r="B30" s="104">
        <v>13</v>
      </c>
      <c r="C30" s="45" t="s">
        <v>190</v>
      </c>
      <c r="D30" s="65">
        <v>484.4</v>
      </c>
      <c r="E30" s="63">
        <v>682.48</v>
      </c>
      <c r="F30" s="76">
        <f t="shared" si="4"/>
        <v>-0.29023561129996489</v>
      </c>
      <c r="G30" s="65">
        <v>87</v>
      </c>
      <c r="H30" s="63">
        <v>9</v>
      </c>
      <c r="I30" s="63">
        <f t="shared" si="5"/>
        <v>9.6666666666666661</v>
      </c>
      <c r="J30" s="63">
        <v>7</v>
      </c>
      <c r="K30" s="63">
        <v>3</v>
      </c>
      <c r="L30" s="65">
        <v>4857.76</v>
      </c>
      <c r="M30" s="65">
        <v>882</v>
      </c>
      <c r="N30" s="61">
        <v>44393</v>
      </c>
      <c r="O30" s="60" t="s">
        <v>49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5.35" customHeight="1">
      <c r="A31" s="59">
        <v>17</v>
      </c>
      <c r="B31" s="63" t="s">
        <v>30</v>
      </c>
      <c r="C31" s="78" t="s">
        <v>201</v>
      </c>
      <c r="D31" s="65">
        <v>401.6</v>
      </c>
      <c r="E31" s="63" t="s">
        <v>30</v>
      </c>
      <c r="F31" s="63" t="s">
        <v>30</v>
      </c>
      <c r="G31" s="65">
        <v>63</v>
      </c>
      <c r="H31" s="63">
        <v>8</v>
      </c>
      <c r="I31" s="63">
        <f t="shared" si="5"/>
        <v>7.875</v>
      </c>
      <c r="J31" s="63">
        <v>4</v>
      </c>
      <c r="K31" s="63">
        <v>2</v>
      </c>
      <c r="L31" s="65">
        <v>2305.56</v>
      </c>
      <c r="M31" s="65">
        <v>380</v>
      </c>
      <c r="N31" s="61">
        <v>44400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104">
        <v>16</v>
      </c>
      <c r="C32" s="92" t="s">
        <v>101</v>
      </c>
      <c r="D32" s="65">
        <v>133</v>
      </c>
      <c r="E32" s="65">
        <v>187</v>
      </c>
      <c r="F32" s="76">
        <f>(D32-E32)/E32</f>
        <v>-0.28877005347593582</v>
      </c>
      <c r="G32" s="65">
        <v>27</v>
      </c>
      <c r="H32" s="63" t="s">
        <v>30</v>
      </c>
      <c r="I32" s="63" t="s">
        <v>30</v>
      </c>
      <c r="J32" s="63">
        <v>1</v>
      </c>
      <c r="K32" s="63">
        <v>10</v>
      </c>
      <c r="L32" s="65">
        <v>5399</v>
      </c>
      <c r="M32" s="65">
        <v>1081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66" t="s">
        <v>30</v>
      </c>
      <c r="C33" s="64" t="s">
        <v>41</v>
      </c>
      <c r="D33" s="65">
        <v>72</v>
      </c>
      <c r="E33" s="63" t="s">
        <v>30</v>
      </c>
      <c r="F33" s="63" t="s">
        <v>30</v>
      </c>
      <c r="G33" s="65">
        <v>36</v>
      </c>
      <c r="H33" s="63">
        <v>2</v>
      </c>
      <c r="I33" s="63">
        <f>G33/H33</f>
        <v>18</v>
      </c>
      <c r="J33" s="63">
        <v>2</v>
      </c>
      <c r="K33" s="63" t="s">
        <v>30</v>
      </c>
      <c r="L33" s="65">
        <v>67092.87</v>
      </c>
      <c r="M33" s="65">
        <v>14645</v>
      </c>
      <c r="N33" s="61">
        <v>44113</v>
      </c>
      <c r="O33" s="60" t="s">
        <v>27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92" t="s">
        <v>125</v>
      </c>
      <c r="D34" s="65">
        <v>48</v>
      </c>
      <c r="E34" s="63" t="s">
        <v>30</v>
      </c>
      <c r="F34" s="63" t="s">
        <v>30</v>
      </c>
      <c r="G34" s="65">
        <v>24</v>
      </c>
      <c r="H34" s="48">
        <v>2</v>
      </c>
      <c r="I34" s="63">
        <f>G34/H34</f>
        <v>12</v>
      </c>
      <c r="J34" s="63">
        <v>2</v>
      </c>
      <c r="K34" s="63" t="s">
        <v>30</v>
      </c>
      <c r="L34" s="65">
        <v>24088</v>
      </c>
      <c r="M34" s="65">
        <v>5716</v>
      </c>
      <c r="N34" s="61">
        <v>44015</v>
      </c>
      <c r="O34" s="60" t="s">
        <v>37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100002.03</v>
      </c>
      <c r="E35" s="58">
        <f t="shared" ref="E35:G35" si="6">SUM(E23:E34)</f>
        <v>74961.509999999995</v>
      </c>
      <c r="F35" s="84">
        <f t="shared" ref="F35" si="7">(D35-E35)/E35</f>
        <v>0.33404503191037649</v>
      </c>
      <c r="G35" s="58">
        <f t="shared" si="6"/>
        <v>17227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24</v>
      </c>
      <c r="C37" s="78" t="s">
        <v>148</v>
      </c>
      <c r="D37" s="65">
        <v>47</v>
      </c>
      <c r="E37" s="63">
        <v>53</v>
      </c>
      <c r="F37" s="76">
        <f>(D37-E37)/E37</f>
        <v>-0.11320754716981132</v>
      </c>
      <c r="G37" s="65">
        <v>16</v>
      </c>
      <c r="H37" s="63">
        <v>2</v>
      </c>
      <c r="I37" s="63">
        <f t="shared" ref="I37:I43" si="8">G37/H37</f>
        <v>8</v>
      </c>
      <c r="J37" s="63">
        <v>1</v>
      </c>
      <c r="K37" s="63">
        <v>7</v>
      </c>
      <c r="L37" s="65">
        <v>11027.52</v>
      </c>
      <c r="M37" s="65">
        <v>2070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104">
        <v>22</v>
      </c>
      <c r="C38" s="81" t="s">
        <v>67</v>
      </c>
      <c r="D38" s="65">
        <v>46</v>
      </c>
      <c r="E38" s="63">
        <v>80</v>
      </c>
      <c r="F38" s="76">
        <f>(D38-E38)/E38</f>
        <v>-0.42499999999999999</v>
      </c>
      <c r="G38" s="65">
        <v>8</v>
      </c>
      <c r="H38" s="63">
        <v>1</v>
      </c>
      <c r="I38" s="63">
        <f t="shared" si="8"/>
        <v>8</v>
      </c>
      <c r="J38" s="63">
        <v>1</v>
      </c>
      <c r="K38" s="63">
        <v>13</v>
      </c>
      <c r="L38" s="65">
        <v>23686</v>
      </c>
      <c r="M38" s="65">
        <v>1464</v>
      </c>
      <c r="N38" s="61">
        <v>44323</v>
      </c>
      <c r="O38" s="60" t="s">
        <v>32</v>
      </c>
      <c r="P38" s="57"/>
      <c r="Q38" s="88"/>
      <c r="R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126</v>
      </c>
      <c r="D39" s="65">
        <v>45.5</v>
      </c>
      <c r="E39" s="63" t="s">
        <v>30</v>
      </c>
      <c r="F39" s="63" t="s">
        <v>30</v>
      </c>
      <c r="G39" s="65">
        <v>27</v>
      </c>
      <c r="H39" s="48">
        <v>3</v>
      </c>
      <c r="I39" s="63">
        <f t="shared" si="8"/>
        <v>9</v>
      </c>
      <c r="J39" s="63">
        <v>2</v>
      </c>
      <c r="K39" s="63" t="s">
        <v>30</v>
      </c>
      <c r="L39" s="65">
        <v>19809.5</v>
      </c>
      <c r="M39" s="65">
        <v>4680</v>
      </c>
      <c r="N39" s="61">
        <v>44057</v>
      </c>
      <c r="O39" s="60" t="s">
        <v>37</v>
      </c>
      <c r="P39" s="57"/>
      <c r="R39" s="62"/>
      <c r="T39" s="57"/>
      <c r="U39" s="56"/>
      <c r="V39" s="56"/>
      <c r="W39" s="56"/>
      <c r="X39" s="56"/>
      <c r="Y39" s="56"/>
      <c r="Z39" s="57"/>
    </row>
    <row r="40" spans="1:26" ht="25.35" customHeight="1">
      <c r="A40" s="59">
        <v>24</v>
      </c>
      <c r="B40" s="105">
        <v>28</v>
      </c>
      <c r="C40" s="80" t="s">
        <v>46</v>
      </c>
      <c r="D40" s="65">
        <v>22.2</v>
      </c>
      <c r="E40" s="63">
        <v>34</v>
      </c>
      <c r="F40" s="76">
        <f>(D40-E40)/E40</f>
        <v>-0.34705882352941181</v>
      </c>
      <c r="G40" s="65">
        <v>4</v>
      </c>
      <c r="H40" s="48">
        <v>1</v>
      </c>
      <c r="I40" s="63">
        <f t="shared" si="8"/>
        <v>4</v>
      </c>
      <c r="J40" s="63">
        <v>1</v>
      </c>
      <c r="K40" s="63">
        <v>14</v>
      </c>
      <c r="L40" s="65">
        <v>45066</v>
      </c>
      <c r="M40" s="65">
        <v>9380</v>
      </c>
      <c r="N40" s="61">
        <v>44316</v>
      </c>
      <c r="O40" s="60" t="s">
        <v>32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63" t="s">
        <v>30</v>
      </c>
      <c r="C41" s="64" t="s">
        <v>147</v>
      </c>
      <c r="D41" s="65">
        <v>10</v>
      </c>
      <c r="E41" s="63" t="s">
        <v>30</v>
      </c>
      <c r="F41" s="63" t="s">
        <v>30</v>
      </c>
      <c r="G41" s="65">
        <v>5</v>
      </c>
      <c r="H41" s="48">
        <v>1</v>
      </c>
      <c r="I41" s="63">
        <f t="shared" si="8"/>
        <v>5</v>
      </c>
      <c r="J41" s="63">
        <v>1</v>
      </c>
      <c r="K41" s="63" t="s">
        <v>30</v>
      </c>
      <c r="L41" s="65">
        <v>24463</v>
      </c>
      <c r="M41" s="65">
        <v>5383</v>
      </c>
      <c r="N41" s="61">
        <v>44099</v>
      </c>
      <c r="O41" s="77" t="s">
        <v>37</v>
      </c>
      <c r="P41" s="57"/>
      <c r="Q41" s="88"/>
      <c r="R41" s="88"/>
      <c r="S41" s="88"/>
      <c r="T41" s="88"/>
      <c r="U41" s="88"/>
      <c r="V41" s="89"/>
      <c r="W41" s="89"/>
      <c r="X41" s="90"/>
      <c r="Y41" s="56"/>
      <c r="Z41" s="90"/>
    </row>
    <row r="42" spans="1:26" ht="25.35" customHeight="1">
      <c r="A42" s="59">
        <v>26</v>
      </c>
      <c r="B42" s="66" t="s">
        <v>30</v>
      </c>
      <c r="C42" s="45" t="s">
        <v>158</v>
      </c>
      <c r="D42" s="65">
        <v>8</v>
      </c>
      <c r="E42" s="63" t="s">
        <v>30</v>
      </c>
      <c r="F42" s="63" t="s">
        <v>30</v>
      </c>
      <c r="G42" s="65">
        <v>4</v>
      </c>
      <c r="H42" s="63">
        <v>1</v>
      </c>
      <c r="I42" s="63">
        <f t="shared" si="8"/>
        <v>4</v>
      </c>
      <c r="J42" s="63">
        <v>1</v>
      </c>
      <c r="K42" s="63" t="s">
        <v>30</v>
      </c>
      <c r="L42" s="65">
        <v>54678</v>
      </c>
      <c r="M42" s="65">
        <v>12777</v>
      </c>
      <c r="N42" s="61">
        <v>43861</v>
      </c>
      <c r="O42" s="60" t="s">
        <v>27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123">
        <v>26</v>
      </c>
      <c r="C43" s="81" t="s">
        <v>38</v>
      </c>
      <c r="D43" s="65">
        <v>7</v>
      </c>
      <c r="E43" s="63">
        <v>45</v>
      </c>
      <c r="F43" s="76">
        <f>(D43-E43)/E43</f>
        <v>-0.84444444444444444</v>
      </c>
      <c r="G43" s="65">
        <v>2</v>
      </c>
      <c r="H43" s="63">
        <v>1</v>
      </c>
      <c r="I43" s="63">
        <f t="shared" si="8"/>
        <v>2</v>
      </c>
      <c r="J43" s="63">
        <v>1</v>
      </c>
      <c r="K43" s="63" t="s">
        <v>30</v>
      </c>
      <c r="L43" s="65">
        <v>23365.42</v>
      </c>
      <c r="M43" s="65">
        <v>4230</v>
      </c>
      <c r="N43" s="61">
        <v>44316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16"/>
      <c r="B44" s="16"/>
      <c r="C44" s="39" t="s">
        <v>164</v>
      </c>
      <c r="D44" s="58">
        <f>SUM(D35:D43)</f>
        <v>100187.73</v>
      </c>
      <c r="E44" s="58">
        <f>SUM(E35:E43)</f>
        <v>75173.509999999995</v>
      </c>
      <c r="F44" s="84">
        <f>(D44-E44)/E44</f>
        <v>0.33275312008179481</v>
      </c>
      <c r="G44" s="58">
        <f>SUM(G35:G43)</f>
        <v>17293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47" spans="1:26" ht="16.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opLeftCell="A25" zoomScale="60" zoomScaleNormal="60" workbookViewId="0">
      <selection activeCell="A49" sqref="A49:XFD4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2" style="55" bestFit="1" customWidth="1"/>
    <col min="24" max="24" width="13.6640625" style="55" customWidth="1"/>
    <col min="25" max="25" width="14.88671875" style="55" customWidth="1"/>
    <col min="26" max="16384" width="8.88671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193</v>
      </c>
      <c r="E6" s="4" t="s">
        <v>184</v>
      </c>
      <c r="F6" s="141"/>
      <c r="G6" s="4" t="s">
        <v>193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127"/>
      <c r="E9" s="127"/>
      <c r="F9" s="140" t="s">
        <v>15</v>
      </c>
      <c r="G9" s="127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Y9" s="57"/>
    </row>
    <row r="10" spans="1:26">
      <c r="A10" s="138"/>
      <c r="B10" s="138"/>
      <c r="C10" s="141"/>
      <c r="D10" s="128" t="s">
        <v>194</v>
      </c>
      <c r="E10" s="128" t="s">
        <v>185</v>
      </c>
      <c r="F10" s="141"/>
      <c r="G10" s="128" t="s">
        <v>194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Y10" s="57"/>
    </row>
    <row r="11" spans="1:26">
      <c r="A11" s="138"/>
      <c r="B11" s="138"/>
      <c r="C11" s="141"/>
      <c r="D11" s="128" t="s">
        <v>14</v>
      </c>
      <c r="E11" s="4" t="s">
        <v>14</v>
      </c>
      <c r="F11" s="141"/>
      <c r="G11" s="128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38"/>
      <c r="B12" s="139"/>
      <c r="C12" s="142"/>
      <c r="D12" s="129"/>
      <c r="E12" s="5" t="s">
        <v>2</v>
      </c>
      <c r="F12" s="142"/>
      <c r="G12" s="129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 t="shared" ref="I13:I22" si="0"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 t="shared" si="0"/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 t="shared" si="0"/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 t="shared" si="0"/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 t="shared" si="0"/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 t="shared" si="0"/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 t="shared" si="0"/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 t="shared" si="0"/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 t="shared" si="0"/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 t="shared" si="0"/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1">SUM(E13:E22)</f>
        <v>81644.149999999994</v>
      </c>
      <c r="F23" s="108">
        <f>(D23-E23)/E23</f>
        <v>-0.11252367744657756</v>
      </c>
      <c r="G23" s="58">
        <f t="shared" si="1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 t="shared" ref="F25:F35" si="2"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 t="shared" si="2"/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 t="shared" si="2"/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 t="shared" si="2"/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 t="shared" si="2"/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 t="shared" si="2"/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 t="shared" si="2"/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 t="shared" si="2"/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 t="shared" si="2"/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 t="shared" si="2"/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3">SUM(E23:E34)</f>
        <v>93287.07</v>
      </c>
      <c r="F35" s="108">
        <f t="shared" si="2"/>
        <v>-0.17769600867515728</v>
      </c>
      <c r="G35" s="58">
        <f t="shared" si="3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77187.33</v>
      </c>
      <c r="E47" s="58">
        <f t="shared" ref="E47:G47" si="4">SUM(E35:E46)</f>
        <v>94607.35</v>
      </c>
      <c r="F47" s="108">
        <f>(D47-E47)/E47</f>
        <v>-0.18412966857226212</v>
      </c>
      <c r="G47" s="58">
        <f t="shared" si="4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3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5">SUM(E47:E50)</f>
        <v>94607.35</v>
      </c>
      <c r="F51" s="108">
        <f t="shared" ref="F51" si="6">(D51-E51)/E51</f>
        <v>-0.18408738855913417</v>
      </c>
      <c r="G51" s="58">
        <f t="shared" si="5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topLeftCell="A32" zoomScale="60" zoomScaleNormal="60" workbookViewId="0">
      <selection activeCell="A42" sqref="A42:XFD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184</v>
      </c>
      <c r="E6" s="4" t="s">
        <v>180</v>
      </c>
      <c r="F6" s="141"/>
      <c r="G6" s="4" t="s">
        <v>184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124"/>
      <c r="E9" s="124"/>
      <c r="F9" s="140" t="s">
        <v>15</v>
      </c>
      <c r="G9" s="124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38"/>
      <c r="B10" s="138"/>
      <c r="C10" s="141"/>
      <c r="D10" s="125" t="s">
        <v>185</v>
      </c>
      <c r="E10" s="125" t="s">
        <v>181</v>
      </c>
      <c r="F10" s="141"/>
      <c r="G10" s="125" t="s">
        <v>185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38"/>
      <c r="B11" s="138"/>
      <c r="C11" s="141"/>
      <c r="D11" s="125" t="s">
        <v>14</v>
      </c>
      <c r="E11" s="4" t="s">
        <v>14</v>
      </c>
      <c r="F11" s="141"/>
      <c r="G11" s="125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8"/>
      <c r="B12" s="139"/>
      <c r="C12" s="142"/>
      <c r="D12" s="126"/>
      <c r="E12" s="5" t="s">
        <v>2</v>
      </c>
      <c r="F12" s="142"/>
      <c r="G12" s="126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topLeftCell="A26" zoomScale="60" zoomScaleNormal="60" workbookViewId="0">
      <selection activeCell="A40" sqref="A40:XFD40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180</v>
      </c>
      <c r="E6" s="4" t="s">
        <v>167</v>
      </c>
      <c r="F6" s="141"/>
      <c r="G6" s="4" t="s">
        <v>180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120"/>
      <c r="E9" s="120"/>
      <c r="F9" s="140" t="s">
        <v>15</v>
      </c>
      <c r="G9" s="120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38"/>
      <c r="B10" s="138"/>
      <c r="C10" s="141"/>
      <c r="D10" s="121" t="s">
        <v>181</v>
      </c>
      <c r="E10" s="121" t="s">
        <v>168</v>
      </c>
      <c r="F10" s="141"/>
      <c r="G10" s="121" t="s">
        <v>181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38"/>
      <c r="B11" s="138"/>
      <c r="C11" s="141"/>
      <c r="D11" s="121" t="s">
        <v>14</v>
      </c>
      <c r="E11" s="4" t="s">
        <v>14</v>
      </c>
      <c r="F11" s="141"/>
      <c r="G11" s="121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8"/>
      <c r="B12" s="139"/>
      <c r="C12" s="142"/>
      <c r="D12" s="122"/>
      <c r="E12" s="5" t="s">
        <v>2</v>
      </c>
      <c r="F12" s="142"/>
      <c r="G12" s="122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2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28" zoomScale="60" zoomScaleNormal="60" workbookViewId="0">
      <selection activeCell="A42" sqref="A42:XFD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167</v>
      </c>
      <c r="E6" s="4" t="s">
        <v>154</v>
      </c>
      <c r="F6" s="141"/>
      <c r="G6" s="4" t="s">
        <v>167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117"/>
      <c r="E9" s="117"/>
      <c r="F9" s="140" t="s">
        <v>15</v>
      </c>
      <c r="G9" s="117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38"/>
      <c r="B10" s="138"/>
      <c r="C10" s="141"/>
      <c r="D10" s="118" t="s">
        <v>168</v>
      </c>
      <c r="E10" s="118" t="s">
        <v>155</v>
      </c>
      <c r="F10" s="141"/>
      <c r="G10" s="118" t="s">
        <v>168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38"/>
      <c r="B11" s="138"/>
      <c r="C11" s="141"/>
      <c r="D11" s="118" t="s">
        <v>14</v>
      </c>
      <c r="E11" s="4" t="s">
        <v>14</v>
      </c>
      <c r="F11" s="141"/>
      <c r="G11" s="118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8"/>
      <c r="B12" s="139"/>
      <c r="C12" s="142"/>
      <c r="D12" s="119"/>
      <c r="E12" s="5" t="s">
        <v>2</v>
      </c>
      <c r="F12" s="142"/>
      <c r="G12" s="119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2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154</v>
      </c>
      <c r="E6" s="4" t="s">
        <v>150</v>
      </c>
      <c r="F6" s="141"/>
      <c r="G6" s="4" t="s">
        <v>154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112"/>
      <c r="E9" s="112"/>
      <c r="F9" s="140" t="s">
        <v>15</v>
      </c>
      <c r="G9" s="112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38"/>
      <c r="B10" s="138"/>
      <c r="C10" s="141"/>
      <c r="D10" s="113" t="s">
        <v>155</v>
      </c>
      <c r="E10" s="113" t="s">
        <v>151</v>
      </c>
      <c r="F10" s="141"/>
      <c r="G10" s="113" t="s">
        <v>155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38"/>
      <c r="B11" s="138"/>
      <c r="C11" s="141"/>
      <c r="D11" s="113" t="s">
        <v>14</v>
      </c>
      <c r="E11" s="4" t="s">
        <v>14</v>
      </c>
      <c r="F11" s="141"/>
      <c r="G11" s="113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8"/>
      <c r="B12" s="139"/>
      <c r="C12" s="142"/>
      <c r="D12" s="114"/>
      <c r="E12" s="5" t="s">
        <v>2</v>
      </c>
      <c r="F12" s="142"/>
      <c r="G12" s="114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2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39" sqref="A39:XFD39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2" style="55" bestFit="1" customWidth="1"/>
    <col min="25" max="25" width="8.88671875" style="55"/>
    <col min="26" max="26" width="14.88671875" style="55" customWidth="1"/>
    <col min="27" max="16384" width="8.88671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150</v>
      </c>
      <c r="E6" s="4" t="s">
        <v>132</v>
      </c>
      <c r="F6" s="141"/>
      <c r="G6" s="4" t="s">
        <v>150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109"/>
      <c r="E9" s="109"/>
      <c r="F9" s="140" t="s">
        <v>15</v>
      </c>
      <c r="G9" s="109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6"/>
      <c r="Z9" s="57"/>
    </row>
    <row r="10" spans="1:26">
      <c r="A10" s="138"/>
      <c r="B10" s="138"/>
      <c r="C10" s="141"/>
      <c r="D10" s="110" t="s">
        <v>151</v>
      </c>
      <c r="E10" s="110" t="s">
        <v>133</v>
      </c>
      <c r="F10" s="141"/>
      <c r="G10" s="110" t="s">
        <v>151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6"/>
      <c r="Z10" s="57"/>
    </row>
    <row r="11" spans="1:26">
      <c r="A11" s="138"/>
      <c r="B11" s="138"/>
      <c r="C11" s="141"/>
      <c r="D11" s="110" t="s">
        <v>14</v>
      </c>
      <c r="E11" s="4" t="s">
        <v>14</v>
      </c>
      <c r="F11" s="141"/>
      <c r="G11" s="110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8"/>
      <c r="B12" s="139"/>
      <c r="C12" s="142"/>
      <c r="D12" s="111"/>
      <c r="E12" s="5" t="s">
        <v>2</v>
      </c>
      <c r="F12" s="142"/>
      <c r="G12" s="111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8671875" defaultRowHeight="14.4"/>
  <cols>
    <col min="1" max="1" width="4.109375" style="55" customWidth="1"/>
    <col min="2" max="2" width="5.88671875" style="55" customWidth="1"/>
    <col min="3" max="3" width="29.44140625" style="55" customWidth="1"/>
    <col min="4" max="4" width="13.44140625" style="55" customWidth="1"/>
    <col min="5" max="5" width="14" style="55" customWidth="1"/>
    <col min="6" max="6" width="15.44140625" style="55" customWidth="1"/>
    <col min="7" max="7" width="12.109375" style="55" bestFit="1" customWidth="1"/>
    <col min="8" max="8" width="10.88671875" style="55" customWidth="1"/>
    <col min="9" max="9" width="12" style="55" customWidth="1"/>
    <col min="10" max="10" width="10.5546875" style="55" customWidth="1"/>
    <col min="11" max="11" width="12.109375" style="55" bestFit="1" customWidth="1"/>
    <col min="12" max="12" width="13.44140625" style="55" customWidth="1"/>
    <col min="13" max="13" width="13" style="55" customWidth="1"/>
    <col min="14" max="14" width="14" style="55" customWidth="1"/>
    <col min="15" max="15" width="15.44140625" style="55" customWidth="1"/>
    <col min="16" max="16" width="6.44140625" style="55" customWidth="1"/>
    <col min="17" max="17" width="8.44140625" style="55" customWidth="1"/>
    <col min="18" max="19" width="8.5546875" style="55" customWidth="1"/>
    <col min="20" max="20" width="13.88671875" style="55" customWidth="1"/>
    <col min="21" max="21" width="12.33203125" style="55" customWidth="1"/>
    <col min="22" max="22" width="11.88671875" style="55" bestFit="1" customWidth="1"/>
    <col min="23" max="23" width="13.6640625" style="55" customWidth="1"/>
    <col min="24" max="24" width="14.88671875" style="55" customWidth="1"/>
    <col min="25" max="25" width="12" style="55" bestFit="1" customWidth="1"/>
    <col min="26" max="16384" width="8.88671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7"/>
      <c r="B5" s="137"/>
      <c r="C5" s="140" t="s">
        <v>0</v>
      </c>
      <c r="D5" s="3"/>
      <c r="E5" s="3"/>
      <c r="F5" s="140" t="s">
        <v>3</v>
      </c>
      <c r="G5" s="3"/>
      <c r="H5" s="140" t="s">
        <v>5</v>
      </c>
      <c r="I5" s="140" t="s">
        <v>6</v>
      </c>
      <c r="J5" s="140" t="s">
        <v>7</v>
      </c>
      <c r="K5" s="140" t="s">
        <v>8</v>
      </c>
      <c r="L5" s="140" t="s">
        <v>10</v>
      </c>
      <c r="M5" s="140" t="s">
        <v>9</v>
      </c>
      <c r="N5" s="140" t="s">
        <v>11</v>
      </c>
      <c r="O5" s="140" t="s">
        <v>12</v>
      </c>
    </row>
    <row r="6" spans="1:26">
      <c r="A6" s="138"/>
      <c r="B6" s="138"/>
      <c r="C6" s="141"/>
      <c r="D6" s="4" t="s">
        <v>132</v>
      </c>
      <c r="E6" s="4" t="s">
        <v>119</v>
      </c>
      <c r="F6" s="141"/>
      <c r="G6" s="4" t="s">
        <v>132</v>
      </c>
      <c r="H6" s="141"/>
      <c r="I6" s="141"/>
      <c r="J6" s="141"/>
      <c r="K6" s="141"/>
      <c r="L6" s="141"/>
      <c r="M6" s="141"/>
      <c r="N6" s="141"/>
      <c r="O6" s="141"/>
    </row>
    <row r="7" spans="1:26">
      <c r="A7" s="138"/>
      <c r="B7" s="138"/>
      <c r="C7" s="141"/>
      <c r="D7" s="4" t="s">
        <v>1</v>
      </c>
      <c r="E7" s="4" t="s">
        <v>1</v>
      </c>
      <c r="F7" s="141"/>
      <c r="G7" s="4" t="s">
        <v>4</v>
      </c>
      <c r="H7" s="141"/>
      <c r="I7" s="141"/>
      <c r="J7" s="141"/>
      <c r="K7" s="141"/>
      <c r="L7" s="141"/>
      <c r="M7" s="141"/>
      <c r="N7" s="141"/>
      <c r="O7" s="141"/>
    </row>
    <row r="8" spans="1:26" ht="18" customHeight="1" thickBot="1">
      <c r="A8" s="139"/>
      <c r="B8" s="139"/>
      <c r="C8" s="142"/>
      <c r="D8" s="5" t="s">
        <v>2</v>
      </c>
      <c r="E8" s="5" t="s">
        <v>2</v>
      </c>
      <c r="F8" s="142"/>
      <c r="G8" s="6"/>
      <c r="H8" s="142"/>
      <c r="I8" s="142"/>
      <c r="J8" s="142"/>
      <c r="K8" s="142"/>
      <c r="L8" s="142"/>
      <c r="M8" s="142"/>
      <c r="N8" s="142"/>
      <c r="O8" s="142"/>
      <c r="R8" s="8"/>
    </row>
    <row r="9" spans="1:26" ht="15" customHeight="1">
      <c r="A9" s="137"/>
      <c r="B9" s="137"/>
      <c r="C9" s="140" t="s">
        <v>13</v>
      </c>
      <c r="D9" s="101"/>
      <c r="E9" s="101"/>
      <c r="F9" s="140" t="s">
        <v>15</v>
      </c>
      <c r="G9" s="101"/>
      <c r="H9" s="9" t="s">
        <v>18</v>
      </c>
      <c r="I9" s="14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40" t="s">
        <v>26</v>
      </c>
      <c r="R9" s="8"/>
      <c r="V9" s="57"/>
      <c r="W9" s="56"/>
      <c r="X9" s="57"/>
      <c r="Y9" s="56"/>
    </row>
    <row r="10" spans="1:26">
      <c r="A10" s="138"/>
      <c r="B10" s="138"/>
      <c r="C10" s="141"/>
      <c r="D10" s="102" t="s">
        <v>133</v>
      </c>
      <c r="E10" s="102" t="s">
        <v>120</v>
      </c>
      <c r="F10" s="141"/>
      <c r="G10" s="102" t="s">
        <v>133</v>
      </c>
      <c r="H10" s="4" t="s">
        <v>17</v>
      </c>
      <c r="I10" s="14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41"/>
      <c r="R10" s="8"/>
      <c r="V10" s="57"/>
      <c r="W10" s="56"/>
      <c r="X10" s="57"/>
      <c r="Y10" s="56"/>
    </row>
    <row r="11" spans="1:26">
      <c r="A11" s="138"/>
      <c r="B11" s="138"/>
      <c r="C11" s="141"/>
      <c r="D11" s="102" t="s">
        <v>14</v>
      </c>
      <c r="E11" s="4" t="s">
        <v>14</v>
      </c>
      <c r="F11" s="141"/>
      <c r="G11" s="102" t="s">
        <v>16</v>
      </c>
      <c r="H11" s="6"/>
      <c r="I11" s="141"/>
      <c r="J11" s="6"/>
      <c r="K11" s="6"/>
      <c r="L11" s="12" t="s">
        <v>2</v>
      </c>
      <c r="M11" s="4" t="s">
        <v>17</v>
      </c>
      <c r="N11" s="6"/>
      <c r="O11" s="141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38"/>
      <c r="B12" s="139"/>
      <c r="C12" s="142"/>
      <c r="D12" s="103"/>
      <c r="E12" s="5" t="s">
        <v>2</v>
      </c>
      <c r="F12" s="142"/>
      <c r="G12" s="103" t="s">
        <v>17</v>
      </c>
      <c r="H12" s="32"/>
      <c r="I12" s="142"/>
      <c r="J12" s="32"/>
      <c r="K12" s="32"/>
      <c r="L12" s="32"/>
      <c r="M12" s="32"/>
      <c r="N12" s="32"/>
      <c r="O12" s="142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15</vt:i4>
      </vt:variant>
    </vt:vector>
  </HeadingPairs>
  <TitlesOfParts>
    <vt:vector size="15" baseType="lpstr">
      <vt:lpstr>08.06-08.08</vt:lpstr>
      <vt:lpstr>07.30-08.01</vt:lpstr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2021-08-09T13:28:25Z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