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galio\"/>
    </mc:Choice>
  </mc:AlternateContent>
  <xr:revisionPtr revIDLastSave="0" documentId="13_ncr:1_{38B22DCC-D7BA-4E5F-BFFB-B07FCB85F5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8.13-08.15" sheetId="16" r:id="rId1"/>
    <sheet name="08.06-08.08" sheetId="15" r:id="rId2"/>
    <sheet name="07.30-08.01" sheetId="14" r:id="rId3"/>
    <sheet name="07.23-07.25" sheetId="13" r:id="rId4"/>
    <sheet name="07.16-07.18" sheetId="12" r:id="rId5"/>
    <sheet name="07.09-07.11" sheetId="11" r:id="rId6"/>
    <sheet name="07.02-07.04" sheetId="10" r:id="rId7"/>
    <sheet name="06.25-06.27" sheetId="9" r:id="rId8"/>
    <sheet name="06.18-06.20" sheetId="8" r:id="rId9"/>
    <sheet name="06.11-06.13" sheetId="7" r:id="rId10"/>
    <sheet name="06.04-06.06" sheetId="6" r:id="rId11"/>
    <sheet name="05.28-05.30" sheetId="5" r:id="rId12"/>
    <sheet name="05.21-05.23" sheetId="4" r:id="rId13"/>
    <sheet name="05.14-05.16" sheetId="3" r:id="rId14"/>
    <sheet name="05.07-05.09" sheetId="2" r:id="rId15"/>
    <sheet name="04.30-05.02" sheetId="1" r:id="rId1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16" l="1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F44" i="15"/>
  <c r="D44" i="15"/>
  <c r="F44" i="4"/>
  <c r="D44" i="4"/>
  <c r="D35" i="15"/>
  <c r="F35" i="15"/>
  <c r="E44" i="4"/>
  <c r="E35" i="4"/>
  <c r="G35" i="4"/>
  <c r="G44" i="4"/>
  <c r="E44" i="15"/>
  <c r="E35" i="15"/>
  <c r="G44" i="15"/>
  <c r="G35" i="15"/>
  <c r="D35" i="4"/>
  <c r="F35" i="4"/>
</calcChain>
</file>

<file path=xl/sharedStrings.xml><?xml version="1.0" encoding="utf-8"?>
<sst xmlns="http://schemas.openxmlformats.org/spreadsheetml/2006/main" count="2312" uniqueCount="235">
  <si>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</si>
  <si>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</si>
  <si>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</si>
  <si>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</si>
  <si>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</si>
  <si>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</si>
  <si>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</si>
  <si>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</si>
  <si>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</si>
  <si>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</si>
  <si>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</si>
  <si>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</si>
  <si>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</si>
  <si>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</si>
  <si>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</si>
  <si>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</si>
  <si>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</si>
  <si>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</si>
  <si>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</si>
  <si>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</si>
  <si>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</si>
  <si>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</si>
  <si>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</si>
  <si>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</si>
  <si>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</si>
  <si>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</si>
  <si>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</si>
  <si>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</si>
  <si>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</si>
  <si>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</si>
  <si>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</si>
  <si>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</si>
  <si>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</si>
  <si>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</si>
  <si>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</si>
  <si>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</si>
  <si>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</si>
  <si>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</si>
  <si>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</si>
  <si>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</si>
  <si>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</si>
  <si>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</si>
  <si>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</si>
  <si>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</si>
  <si>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</si>
  <si>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</si>
  <si>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</si>
  <si>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</si>
  <si>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</si>
  <si>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</si>
  <si>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</si>
  <si>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</si>
  <si>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</si>
  <si>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</si>
  <si>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</si>
  <si>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</si>
  <si>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</si>
  <si>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</si>
  <si>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</si>
  <si>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</si>
  <si>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</si>
  <si>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</si>
  <si>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</si>
  <si>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</si>
  <si>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</si>
  <si>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</si>
  <si>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</si>
  <si>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</si>
  <si>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</si>
  <si>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</si>
  <si>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</si>
  <si>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</si>
  <si>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</si>
  <si>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</si>
  <si>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</si>
  <si>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</si>
  <si>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</si>
  <si>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</si>
  <si>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</si>
  <si>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</si>
  <si>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</si>
  <si>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</si>
  <si>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</si>
  <si>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</si>
  <si>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</si>
  <si>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</si>
  <si>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</si>
  <si>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</si>
  <si>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</si>
  <si>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</si>
  <si>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</si>
  <si>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</si>
  <si>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</si>
  <si>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</si>
  <si>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</si>
  <si>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</si>
  <si>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</si>
  <si>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</si>
  <si>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</si>
  <si>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</si>
  <si>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</si>
  <si>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</si>
  <si>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</si>
  <si>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</si>
  <si>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</si>
  <si>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</si>
  <si>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</si>
  <si>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</si>
  <si>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</si>
  <si>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</si>
  <si>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</si>
  <si>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</si>
  <si>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</si>
  <si>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</si>
  <si>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</si>
  <si>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</si>
  <si>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</si>
  <si>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</si>
  <si>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</si>
  <si>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</si>
  <si>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</si>
  <si>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</si>
  <si>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</si>
  <si>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</si>
  <si>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</si>
  <si>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</si>
  <si>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</si>
  <si>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</si>
  <si>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</si>
  <si>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</si>
  <si>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</si>
  <si>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</si>
  <si>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</si>
  <si>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</si>
  <si>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</si>
  <si>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</si>
  <si>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</si>
  <si>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</si>
  <si>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</si>
  <si>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</si>
  <si>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</si>
  <si>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</si>
  <si>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</si>
  <si>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</si>
  <si>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</si>
  <si>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</si>
  <si>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</si>
  <si>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</si>
  <si>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Žoze, tigras ir žuvis (Josee, the Tiger and the Fish)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</si>
  <si>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</si>
  <si>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</si>
  <si>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</si>
  <si>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</si>
  <si>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</si>
  <si>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</si>
  <si>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</si>
  <si>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</si>
  <si>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</si>
  <si>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</si>
  <si>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</si>
  <si>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</si>
  <si>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</si>
  <si>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</si>
  <si>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</si>
  <si>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</si>
  <si>
    <t>July 2 - 4 Lithuanian top</t>
  </si>
  <si>
    <t>Liepos 2 - 4 d. Lietuvos kino teatruose rodytų filmų topas</t>
  </si>
  <si>
    <t>July 2 - 4</t>
  </si>
  <si>
    <t>Liepos 2 - 4 d.</t>
  </si>
  <si>
    <t>Kaimynai (The People Upstairs)</t>
  </si>
  <si>
    <t>Kino pasaka</t>
  </si>
  <si>
    <t>Ledo kelias (The Ice Road)</t>
  </si>
  <si>
    <t>Įtakingiausias Amerikos gangsteris (Lansky)</t>
  </si>
  <si>
    <t>Išvalymas amžiams (Forever Purge)</t>
  </si>
  <si>
    <t>Nepažabojama dvasia (Spirit Untamed)</t>
  </si>
  <si>
    <t>Džentelmeniškas apiplėšimas (The Misfits)</t>
  </si>
  <si>
    <t>Total (26)</t>
  </si>
  <si>
    <t>Juodoji našlė (Black Widow)</t>
  </si>
  <si>
    <t>Pirmyn (Onward)</t>
  </si>
  <si>
    <t>Padūkėlė Turu (Turu the Wacky Hen)</t>
  </si>
  <si>
    <t>July 9 - 11</t>
  </si>
  <si>
    <t>Liepos 9 - 11 d.</t>
  </si>
  <si>
    <t>July 9 - 11 Lithuanian top</t>
  </si>
  <si>
    <t>Liepos 9 - 11 d. Lietuvos kino teatruose rodytų filmų topas</t>
  </si>
  <si>
    <t>July 16 - 18</t>
  </si>
  <si>
    <t>Liepos 16 - 18 d.</t>
  </si>
  <si>
    <t>Kosminis krepšinis: Nauja era (Space Jam: A New Legacy)</t>
  </si>
  <si>
    <t>Pabėgimo kambarys 2: Išėjimo nėra (Escape Room 2)</t>
  </si>
  <si>
    <t>Parako kokteilis (Gunpowder Milkshake)</t>
  </si>
  <si>
    <t>Užsimaskavę šnipai (Spies In Disguise)</t>
  </si>
  <si>
    <t>Kvepalai (Les parfums)</t>
  </si>
  <si>
    <t>Liepos 16 - 18 d. Lietuvos kino teatruose rodytų filmų topas</t>
  </si>
  <si>
    <t>July 16 - 18 Lithuanian top</t>
  </si>
  <si>
    <t>July 23 - 25</t>
  </si>
  <si>
    <t>Liepos 23 - 25 d.</t>
  </si>
  <si>
    <t>July 23 - 25 Lithuanian top</t>
  </si>
  <si>
    <t>Liepos 23 - 25 d. Lietuvos kino teatruose rodytų filmų topas</t>
  </si>
  <si>
    <t>Gyvatės akys: Eilinio Džo kilmė (Snake Eyes: G.I. Joe Origins)</t>
  </si>
  <si>
    <t>Senatvė (Old)</t>
  </si>
  <si>
    <t>Lukas (Luca)</t>
  </si>
  <si>
    <t>Ežiukas Sonic (Sonic The Hedgehog)</t>
  </si>
  <si>
    <t>Prabudimas (Awaken)</t>
  </si>
  <si>
    <t>Total (32)</t>
  </si>
  <si>
    <t>July 30 - August 1</t>
  </si>
  <si>
    <t>Liepos 30 - rugpjūčio 1 d.</t>
  </si>
  <si>
    <t>July 30 - August 1 Lithuanian top</t>
  </si>
  <si>
    <t>Liepos 30 - rugpjūčio 1 d. Lietuvos kino teatruose rodytų filmų topas</t>
  </si>
  <si>
    <t>Stambus planas</t>
  </si>
  <si>
    <t>Naktinė žvejyba</t>
  </si>
  <si>
    <t>Karštakošė gražuolė (Jolt)</t>
  </si>
  <si>
    <t>Džiunglių kruizas (Jungle Cruise)</t>
  </si>
  <si>
    <t>August 6 - 8</t>
  </si>
  <si>
    <t>Rugpjūčio 6 - 8 d.</t>
  </si>
  <si>
    <t>August 6 - 8 Lithuanian top</t>
  </si>
  <si>
    <t>Rugpjūčio 6 - 8 d. Lietuvos kino teatruose rodytų filmų topas</t>
  </si>
  <si>
    <t xml:space="preserve">Liepos 23 - 25 d. </t>
  </si>
  <si>
    <t>Svajoklis Budis 2 (Rock Dog 2)</t>
  </si>
  <si>
    <t>Savižudžių būrys. Mobilizacija (Suicide Squad 2)</t>
  </si>
  <si>
    <t>Supernova</t>
  </si>
  <si>
    <t>Apsėstoji (Demonic)</t>
  </si>
  <si>
    <t>Geriausi mūsų metai (The Best Years)</t>
  </si>
  <si>
    <t>Greta Garbo</t>
  </si>
  <si>
    <t>August 13 - 15</t>
  </si>
  <si>
    <t>Rugpjūčio 13 - 15 d.</t>
  </si>
  <si>
    <t>August 13 - 15 Lithuanian top</t>
  </si>
  <si>
    <t>Rugpjūčio 13 - 15 d. Lietuvos kino teatruose rodytų filmų topas</t>
  </si>
  <si>
    <t>Izaokas</t>
  </si>
  <si>
    <t>Film Jam</t>
  </si>
  <si>
    <t>Mirties namai 2 (Don't Breathe 2)</t>
  </si>
  <si>
    <t>(Ne)Tobulas vyras (I'm Your Man)</t>
  </si>
  <si>
    <t>Laisvasis Gajus (Free Guy)</t>
  </si>
  <si>
    <t>P</t>
  </si>
  <si>
    <t>Šunyčiai patruliai. Filmas (Paw Patrol: The Movie)</t>
  </si>
  <si>
    <t>Preview</t>
  </si>
  <si>
    <t>Tuvė (Tove)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</si>
</sst>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4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8" fillId="3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tabSelected="1" zoomScale="60" zoomScaleNormal="60" workbookViewId="0">
      <selection activeCell="F47" sqref="F47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8.88671875" style="55"/>
    <col min="24" max="24" width="13.6640625" style="55" customWidth="1"/>
    <col min="25" max="25" width="12" style="55" bestFit="1" customWidth="1"/>
    <col min="26" max="26" width="14.88671875" style="55" customWidth="1"/>
    <col min="27" max="16384" width="8.88671875" style="55"/>
  </cols>
  <sheetData>
    <row r="1" spans="1:26" ht="19.5" customHeight="1">
      <c r="E1" s="2" t="s">
        <v>224</v>
      </c>
      <c r="F1" s="2"/>
      <c r="G1" s="2"/>
      <c r="H1" s="2"/>
      <c r="I1" s="2"/>
    </row>
    <row r="2" spans="1:26" ht="19.5" customHeight="1">
      <c r="E2" s="2" t="s">
        <v>225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44"/>
      <c r="B6" s="144"/>
      <c r="C6" s="141"/>
      <c r="D6" s="4" t="s">
        <v>222</v>
      </c>
      <c r="E6" s="4" t="s">
        <v>211</v>
      </c>
      <c r="F6" s="141"/>
      <c r="G6" s="4" t="s">
        <v>222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43"/>
      <c r="B9" s="143"/>
      <c r="C9" s="140" t="s">
        <v>13</v>
      </c>
      <c r="D9" s="137"/>
      <c r="E9" s="137"/>
      <c r="F9" s="140" t="s">
        <v>15</v>
      </c>
      <c r="G9" s="137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Y9" s="56"/>
      <c r="Z9" s="57"/>
    </row>
    <row r="10" spans="1:26" ht="21.6">
      <c r="A10" s="144"/>
      <c r="B10" s="144"/>
      <c r="C10" s="141"/>
      <c r="D10" s="138" t="s">
        <v>223</v>
      </c>
      <c r="E10" s="138" t="s">
        <v>212</v>
      </c>
      <c r="F10" s="141"/>
      <c r="G10" s="138" t="s">
        <v>223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Y10" s="56"/>
      <c r="Z10" s="57"/>
    </row>
    <row r="11" spans="1:26">
      <c r="A11" s="144"/>
      <c r="B11" s="144"/>
      <c r="C11" s="141"/>
      <c r="D11" s="138" t="s">
        <v>14</v>
      </c>
      <c r="E11" s="4" t="s">
        <v>14</v>
      </c>
      <c r="F11" s="141"/>
      <c r="G11" s="138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44"/>
      <c r="B12" s="145"/>
      <c r="C12" s="142"/>
      <c r="D12" s="139"/>
      <c r="E12" s="5" t="s">
        <v>2</v>
      </c>
      <c r="F12" s="142"/>
      <c r="G12" s="139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104" t="s">
        <v>56</v>
      </c>
      <c r="C13" s="45" t="s">
        <v>230</v>
      </c>
      <c r="D13" s="65">
        <v>19612.63</v>
      </c>
      <c r="E13" s="63" t="s">
        <v>30</v>
      </c>
      <c r="F13" s="63" t="s">
        <v>30</v>
      </c>
      <c r="G13" s="65">
        <v>2851</v>
      </c>
      <c r="H13" s="63">
        <v>110</v>
      </c>
      <c r="I13" s="63">
        <f>G13/H13</f>
        <v>25.918181818181818</v>
      </c>
      <c r="J13" s="63">
        <v>15</v>
      </c>
      <c r="K13" s="63">
        <v>1</v>
      </c>
      <c r="L13" s="65">
        <v>20470</v>
      </c>
      <c r="M13" s="65">
        <v>2994</v>
      </c>
      <c r="N13" s="61">
        <v>44421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104">
        <v>1</v>
      </c>
      <c r="C14" s="45" t="s">
        <v>208</v>
      </c>
      <c r="D14" s="65">
        <v>12925.29</v>
      </c>
      <c r="E14" s="63">
        <v>32140.580000000005</v>
      </c>
      <c r="F14" s="76">
        <f>(D14-E14)/E14</f>
        <v>-0.59785137667086286</v>
      </c>
      <c r="G14" s="65">
        <v>1955</v>
      </c>
      <c r="H14" s="63">
        <v>101</v>
      </c>
      <c r="I14" s="63">
        <f>G14/H14</f>
        <v>19.356435643564357</v>
      </c>
      <c r="J14" s="63">
        <v>12</v>
      </c>
      <c r="K14" s="63">
        <v>3</v>
      </c>
      <c r="L14" s="65">
        <v>138759.52999999997</v>
      </c>
      <c r="M14" s="65">
        <v>21745</v>
      </c>
      <c r="N14" s="61">
        <v>44407</v>
      </c>
      <c r="O14" s="77" t="s">
        <v>207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104">
        <v>3</v>
      </c>
      <c r="C15" s="45" t="s">
        <v>199</v>
      </c>
      <c r="D15" s="65">
        <v>11673.95</v>
      </c>
      <c r="E15" s="63">
        <v>25135.64</v>
      </c>
      <c r="F15" s="76">
        <f>(D15-E15)/E15</f>
        <v>-0.53556185559627678</v>
      </c>
      <c r="G15" s="65">
        <v>2350</v>
      </c>
      <c r="H15" s="63">
        <v>106</v>
      </c>
      <c r="I15" s="63">
        <f>G15/H15</f>
        <v>22.169811320754718</v>
      </c>
      <c r="J15" s="63">
        <v>14</v>
      </c>
      <c r="K15" s="63">
        <v>4</v>
      </c>
      <c r="L15" s="65">
        <v>153541</v>
      </c>
      <c r="M15" s="65">
        <v>32959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104" t="s">
        <v>56</v>
      </c>
      <c r="C16" s="45" t="s">
        <v>228</v>
      </c>
      <c r="D16" s="65">
        <v>10438.36</v>
      </c>
      <c r="E16" s="63" t="s">
        <v>30</v>
      </c>
      <c r="F16" s="63" t="s">
        <v>30</v>
      </c>
      <c r="G16" s="65">
        <v>1492</v>
      </c>
      <c r="H16" s="63">
        <v>79</v>
      </c>
      <c r="I16" s="63">
        <f>G16/H16</f>
        <v>18.88607594936709</v>
      </c>
      <c r="J16" s="63">
        <v>15</v>
      </c>
      <c r="K16" s="63">
        <v>1</v>
      </c>
      <c r="L16" s="65">
        <v>10438.36</v>
      </c>
      <c r="M16" s="65">
        <v>1492</v>
      </c>
      <c r="N16" s="61">
        <v>44421</v>
      </c>
      <c r="O16" s="60" t="s">
        <v>64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104">
        <v>2</v>
      </c>
      <c r="C17" s="45" t="s">
        <v>217</v>
      </c>
      <c r="D17" s="65">
        <v>8632.5499999999993</v>
      </c>
      <c r="E17" s="63">
        <v>31045.77</v>
      </c>
      <c r="F17" s="76">
        <f>(D17-E17)/E17</f>
        <v>-0.72194118554637232</v>
      </c>
      <c r="G17" s="65">
        <v>1334</v>
      </c>
      <c r="H17" s="63">
        <v>67</v>
      </c>
      <c r="I17" s="63">
        <f>G17/H17</f>
        <v>19.910447761194028</v>
      </c>
      <c r="J17" s="63">
        <v>12</v>
      </c>
      <c r="K17" s="63">
        <v>2</v>
      </c>
      <c r="L17" s="65">
        <v>62271.53</v>
      </c>
      <c r="M17" s="65">
        <v>9087</v>
      </c>
      <c r="N17" s="61">
        <v>44414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104" t="s">
        <v>56</v>
      </c>
      <c r="C18" s="45" t="s">
        <v>226</v>
      </c>
      <c r="D18" s="65">
        <v>6594.4400000000005</v>
      </c>
      <c r="E18" s="63" t="s">
        <v>30</v>
      </c>
      <c r="F18" s="63" t="s">
        <v>30</v>
      </c>
      <c r="G18" s="65">
        <v>1208</v>
      </c>
      <c r="H18" s="63">
        <v>94</v>
      </c>
      <c r="I18" s="63">
        <f>G18/H18</f>
        <v>12.851063829787234</v>
      </c>
      <c r="J18" s="63">
        <v>20</v>
      </c>
      <c r="K18" s="63">
        <v>1</v>
      </c>
      <c r="L18" s="65">
        <v>6594.4400000000005</v>
      </c>
      <c r="M18" s="65">
        <v>1208</v>
      </c>
      <c r="N18" s="61">
        <v>44421</v>
      </c>
      <c r="O18" s="60" t="s">
        <v>227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104">
        <v>5</v>
      </c>
      <c r="C19" s="45" t="s">
        <v>186</v>
      </c>
      <c r="D19" s="65">
        <v>4436.09</v>
      </c>
      <c r="E19" s="63">
        <v>9373.2800000000007</v>
      </c>
      <c r="F19" s="76">
        <f>(D19-E19)/E19</f>
        <v>-0.52673023744089587</v>
      </c>
      <c r="G19" s="65">
        <v>859</v>
      </c>
      <c r="H19" s="63">
        <v>45</v>
      </c>
      <c r="I19" s="63">
        <f>G19/H19</f>
        <v>19.088888888888889</v>
      </c>
      <c r="J19" s="63">
        <v>8</v>
      </c>
      <c r="K19" s="63">
        <v>5</v>
      </c>
      <c r="L19" s="65">
        <v>133555.73000000001</v>
      </c>
      <c r="M19" s="65">
        <v>27316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104">
        <v>6</v>
      </c>
      <c r="C20" s="45" t="s">
        <v>216</v>
      </c>
      <c r="D20" s="65">
        <v>3484.44</v>
      </c>
      <c r="E20" s="63">
        <v>9083.85</v>
      </c>
      <c r="F20" s="76">
        <f>(D20-E20)/E20</f>
        <v>-0.61641374527320458</v>
      </c>
      <c r="G20" s="65">
        <v>809</v>
      </c>
      <c r="H20" s="63">
        <v>64</v>
      </c>
      <c r="I20" s="63">
        <f>G20/H20</f>
        <v>12.640625</v>
      </c>
      <c r="J20" s="63">
        <v>8</v>
      </c>
      <c r="K20" s="63">
        <v>2</v>
      </c>
      <c r="L20" s="65">
        <v>18146.03</v>
      </c>
      <c r="M20" s="65">
        <v>4231</v>
      </c>
      <c r="N20" s="61">
        <v>44414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104">
        <v>4</v>
      </c>
      <c r="C21" s="45" t="s">
        <v>210</v>
      </c>
      <c r="D21" s="65">
        <v>2554.48</v>
      </c>
      <c r="E21" s="63">
        <v>10180.209999999999</v>
      </c>
      <c r="F21" s="76">
        <f>(D21-E21)/E21</f>
        <v>-0.74907393855333049</v>
      </c>
      <c r="G21" s="65">
        <v>411</v>
      </c>
      <c r="H21" s="63">
        <v>39</v>
      </c>
      <c r="I21" s="63">
        <f>G21/H21</f>
        <v>10.538461538461538</v>
      </c>
      <c r="J21" s="63">
        <v>7</v>
      </c>
      <c r="K21" s="63">
        <v>3</v>
      </c>
      <c r="L21" s="65">
        <v>39026</v>
      </c>
      <c r="M21" s="65">
        <v>6862</v>
      </c>
      <c r="N21" s="61">
        <v>44407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104">
        <v>7</v>
      </c>
      <c r="C22" s="45" t="s">
        <v>187</v>
      </c>
      <c r="D22" s="65">
        <v>2121.7800000000002</v>
      </c>
      <c r="E22" s="63">
        <v>7003.25</v>
      </c>
      <c r="F22" s="76">
        <f>(D22-E22)/E22</f>
        <v>-0.69702923642594505</v>
      </c>
      <c r="G22" s="65">
        <v>317</v>
      </c>
      <c r="H22" s="63">
        <v>14</v>
      </c>
      <c r="I22" s="63">
        <f>G22/H22</f>
        <v>22.642857142857142</v>
      </c>
      <c r="J22" s="63">
        <v>6</v>
      </c>
      <c r="K22" s="63">
        <v>5</v>
      </c>
      <c r="L22" s="65">
        <v>74411.8</v>
      </c>
      <c r="M22" s="65">
        <v>11936</v>
      </c>
      <c r="N22" s="61">
        <v>44393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82474.009999999995</v>
      </c>
      <c r="E23" s="58">
        <f t="shared" ref="E23:G23" si="0">SUM(E13:E22)</f>
        <v>123962.58000000002</v>
      </c>
      <c r="F23" s="84">
        <f>(D23-E23)/E23</f>
        <v>-0.33468624160613641</v>
      </c>
      <c r="G23" s="58">
        <f t="shared" si="0"/>
        <v>13586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229</v>
      </c>
      <c r="D25" s="65">
        <v>1903.77</v>
      </c>
      <c r="E25" s="63" t="s">
        <v>30</v>
      </c>
      <c r="F25" s="63" t="s">
        <v>30</v>
      </c>
      <c r="G25" s="65">
        <v>355</v>
      </c>
      <c r="H25" s="63">
        <v>28</v>
      </c>
      <c r="I25" s="63">
        <f>G25/H25</f>
        <v>12.678571428571429</v>
      </c>
      <c r="J25" s="63">
        <v>14</v>
      </c>
      <c r="K25" s="63">
        <v>1</v>
      </c>
      <c r="L25" s="65">
        <v>1903.77</v>
      </c>
      <c r="M25" s="65">
        <v>355</v>
      </c>
      <c r="N25" s="61">
        <v>44421</v>
      </c>
      <c r="O25" s="60" t="s">
        <v>37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104">
        <v>9</v>
      </c>
      <c r="C26" s="45" t="s">
        <v>160</v>
      </c>
      <c r="D26" s="65">
        <v>1631.77</v>
      </c>
      <c r="E26" s="63">
        <v>5066.34</v>
      </c>
      <c r="F26" s="76">
        <f>(D26-E26)/E26</f>
        <v>-0.67791936585385115</v>
      </c>
      <c r="G26" s="65">
        <v>245</v>
      </c>
      <c r="H26" s="63">
        <v>15</v>
      </c>
      <c r="I26" s="63">
        <f>G26/H26</f>
        <v>16.333333333333332</v>
      </c>
      <c r="J26" s="63">
        <v>5</v>
      </c>
      <c r="K26" s="63">
        <v>8</v>
      </c>
      <c r="L26" s="65">
        <v>214458</v>
      </c>
      <c r="M26" s="65">
        <v>34003</v>
      </c>
      <c r="N26" s="61">
        <v>44372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104">
        <v>14</v>
      </c>
      <c r="C27" s="45" t="s">
        <v>174</v>
      </c>
      <c r="D27" s="65">
        <v>653.38</v>
      </c>
      <c r="E27" s="63">
        <v>644.44000000000005</v>
      </c>
      <c r="F27" s="76">
        <f>(D27-E27)/E27</f>
        <v>1.3872509465582428E-2</v>
      </c>
      <c r="G27" s="65">
        <v>132</v>
      </c>
      <c r="H27" s="63">
        <v>13</v>
      </c>
      <c r="I27" s="63">
        <f>G27/H27</f>
        <v>10.153846153846153</v>
      </c>
      <c r="J27" s="63">
        <v>4</v>
      </c>
      <c r="K27" s="63">
        <v>7</v>
      </c>
      <c r="L27" s="65">
        <v>45236</v>
      </c>
      <c r="M27" s="65">
        <v>9950</v>
      </c>
      <c r="N27" s="61">
        <v>44379</v>
      </c>
      <c r="O27" s="60" t="s">
        <v>47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104">
        <v>8</v>
      </c>
      <c r="C28" s="45" t="s">
        <v>219</v>
      </c>
      <c r="D28" s="65">
        <v>561.79999999999995</v>
      </c>
      <c r="E28" s="63">
        <v>5588.2</v>
      </c>
      <c r="F28" s="76">
        <f>(D28-E28)/E28</f>
        <v>-0.89946673347410611</v>
      </c>
      <c r="G28" s="65">
        <v>91</v>
      </c>
      <c r="H28" s="63">
        <v>12</v>
      </c>
      <c r="I28" s="63">
        <f>G28/H28</f>
        <v>7.583333333333333</v>
      </c>
      <c r="J28" s="63">
        <v>7</v>
      </c>
      <c r="K28" s="63">
        <v>2</v>
      </c>
      <c r="L28" s="65">
        <v>10503</v>
      </c>
      <c r="M28" s="65">
        <v>1633</v>
      </c>
      <c r="N28" s="61">
        <v>44414</v>
      </c>
      <c r="O28" s="60" t="s">
        <v>33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104">
        <v>11</v>
      </c>
      <c r="C29" s="45" t="s">
        <v>177</v>
      </c>
      <c r="D29" s="65">
        <v>347.7</v>
      </c>
      <c r="E29" s="63">
        <v>1632.72</v>
      </c>
      <c r="F29" s="76">
        <f>(D29-E29)/E29</f>
        <v>-0.78704248125826837</v>
      </c>
      <c r="G29" s="65">
        <v>56</v>
      </c>
      <c r="H29" s="63">
        <v>8</v>
      </c>
      <c r="I29" s="63">
        <f>G29/H29</f>
        <v>7</v>
      </c>
      <c r="J29" s="63">
        <v>2</v>
      </c>
      <c r="K29" s="63">
        <v>6</v>
      </c>
      <c r="L29" s="65">
        <v>88250</v>
      </c>
      <c r="M29" s="65">
        <v>13823</v>
      </c>
      <c r="N29" s="61">
        <v>44386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104">
        <v>10</v>
      </c>
      <c r="C30" s="45" t="s">
        <v>198</v>
      </c>
      <c r="D30" s="65">
        <v>342.4</v>
      </c>
      <c r="E30" s="63">
        <v>3236.53</v>
      </c>
      <c r="F30" s="76">
        <f>(D30-E30)/E30</f>
        <v>-0.89420768539145312</v>
      </c>
      <c r="G30" s="65">
        <v>50</v>
      </c>
      <c r="H30" s="63">
        <v>4</v>
      </c>
      <c r="I30" s="63">
        <f>G30/H30</f>
        <v>12.5</v>
      </c>
      <c r="J30" s="63">
        <v>4</v>
      </c>
      <c r="K30" s="63">
        <v>4</v>
      </c>
      <c r="L30" s="65">
        <v>30166</v>
      </c>
      <c r="M30" s="65">
        <v>5003</v>
      </c>
      <c r="N30" s="61">
        <v>44400</v>
      </c>
      <c r="O30" s="60" t="s">
        <v>47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104" t="s">
        <v>56</v>
      </c>
      <c r="C31" s="45" t="s">
        <v>234</v>
      </c>
      <c r="D31" s="65">
        <v>325.26</v>
      </c>
      <c r="E31" s="63" t="s">
        <v>30</v>
      </c>
      <c r="F31" s="63" t="s">
        <v>30</v>
      </c>
      <c r="G31" s="65">
        <v>68</v>
      </c>
      <c r="H31" s="63" t="s">
        <v>30</v>
      </c>
      <c r="I31" s="63" t="s">
        <v>30</v>
      </c>
      <c r="J31" s="63">
        <v>5</v>
      </c>
      <c r="K31" s="63">
        <v>1</v>
      </c>
      <c r="L31" s="65">
        <v>325.26</v>
      </c>
      <c r="M31" s="65">
        <v>68</v>
      </c>
      <c r="N31" s="61">
        <v>44421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104">
        <v>20</v>
      </c>
      <c r="C32" s="45" t="s">
        <v>123</v>
      </c>
      <c r="D32" s="65">
        <v>280.5</v>
      </c>
      <c r="E32" s="63">
        <v>212.42</v>
      </c>
      <c r="F32" s="76">
        <f>(D32-E32)/E32</f>
        <v>0.32049712833066574</v>
      </c>
      <c r="G32" s="65">
        <v>57</v>
      </c>
      <c r="H32" s="63">
        <v>6</v>
      </c>
      <c r="I32" s="63">
        <f>G32/H32</f>
        <v>9.5</v>
      </c>
      <c r="J32" s="63">
        <v>1</v>
      </c>
      <c r="K32" s="63">
        <v>11</v>
      </c>
      <c r="L32" s="65">
        <v>82244</v>
      </c>
      <c r="M32" s="65">
        <v>18289</v>
      </c>
      <c r="N32" s="61">
        <v>44351</v>
      </c>
      <c r="O32" s="60" t="s">
        <v>47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104">
        <v>13</v>
      </c>
      <c r="C33" s="45" t="s">
        <v>220</v>
      </c>
      <c r="D33" s="65">
        <v>273</v>
      </c>
      <c r="E33" s="63">
        <v>646</v>
      </c>
      <c r="F33" s="76">
        <f>(D33-E33)/E33</f>
        <v>-0.57739938080495357</v>
      </c>
      <c r="G33" s="65">
        <v>54</v>
      </c>
      <c r="H33" s="63" t="s">
        <v>30</v>
      </c>
      <c r="I33" s="63" t="s">
        <v>30</v>
      </c>
      <c r="J33" s="63">
        <v>4</v>
      </c>
      <c r="K33" s="63">
        <v>2</v>
      </c>
      <c r="L33" s="65">
        <v>1297.81</v>
      </c>
      <c r="M33" s="65">
        <v>240</v>
      </c>
      <c r="N33" s="61">
        <v>44414</v>
      </c>
      <c r="O33" s="60" t="s">
        <v>221</v>
      </c>
      <c r="P33" s="57"/>
      <c r="Q33" s="88"/>
      <c r="R33" s="88"/>
      <c r="S33" s="88"/>
      <c r="T33" s="88"/>
      <c r="U33" s="88"/>
      <c r="V33" s="89"/>
      <c r="W33" s="90"/>
      <c r="X33" s="90"/>
      <c r="Y33" s="89"/>
      <c r="Z33" s="56"/>
    </row>
    <row r="34" spans="1:26" ht="25.35" customHeight="1">
      <c r="A34" s="59">
        <v>20</v>
      </c>
      <c r="B34" s="105" t="s">
        <v>231</v>
      </c>
      <c r="C34" s="78" t="s">
        <v>232</v>
      </c>
      <c r="D34" s="65">
        <v>265.8</v>
      </c>
      <c r="E34" s="63" t="s">
        <v>30</v>
      </c>
      <c r="F34" s="63" t="s">
        <v>30</v>
      </c>
      <c r="G34" s="65">
        <v>49</v>
      </c>
      <c r="H34" s="63">
        <v>1</v>
      </c>
      <c r="I34" s="63">
        <f>G34/H34</f>
        <v>49</v>
      </c>
      <c r="J34" s="63">
        <v>1</v>
      </c>
      <c r="K34" s="63">
        <v>0</v>
      </c>
      <c r="L34" s="65">
        <v>266</v>
      </c>
      <c r="M34" s="65">
        <v>49</v>
      </c>
      <c r="N34" s="61" t="s">
        <v>233</v>
      </c>
      <c r="O34" s="60" t="s">
        <v>113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89059.39</v>
      </c>
      <c r="E35" s="58">
        <f t="shared" ref="E35:G35" si="1">SUM(E23:E34)</f>
        <v>140989.23000000004</v>
      </c>
      <c r="F35" s="84">
        <f t="shared" ref="F34:F35" si="2">(D35-E35)/E35</f>
        <v>-0.36832487133946351</v>
      </c>
      <c r="G35" s="58">
        <f t="shared" si="1"/>
        <v>14743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12</v>
      </c>
      <c r="C37" s="45" t="s">
        <v>218</v>
      </c>
      <c r="D37" s="65">
        <v>225.6</v>
      </c>
      <c r="E37" s="63">
        <v>1412.37</v>
      </c>
      <c r="F37" s="76">
        <f>(D37-E37)/E37</f>
        <v>-0.84026848488710471</v>
      </c>
      <c r="G37" s="65">
        <v>41</v>
      </c>
      <c r="H37" s="63">
        <v>7</v>
      </c>
      <c r="I37" s="63">
        <f>G37/H37</f>
        <v>5.8571428571428568</v>
      </c>
      <c r="J37" s="63">
        <v>3</v>
      </c>
      <c r="K37" s="63">
        <v>2</v>
      </c>
      <c r="L37" s="65">
        <v>2850</v>
      </c>
      <c r="M37" s="65">
        <v>501</v>
      </c>
      <c r="N37" s="61">
        <v>44414</v>
      </c>
      <c r="O37" s="60" t="s">
        <v>33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5.35" customHeight="1">
      <c r="A38" s="59">
        <v>22</v>
      </c>
      <c r="B38" s="105">
        <v>18</v>
      </c>
      <c r="C38" s="116" t="s">
        <v>159</v>
      </c>
      <c r="D38" s="65">
        <v>187.3</v>
      </c>
      <c r="E38" s="63">
        <v>230.5</v>
      </c>
      <c r="F38" s="76">
        <f>(D38-E38)/E38</f>
        <v>-0.18741865509761382</v>
      </c>
      <c r="G38" s="65">
        <v>54</v>
      </c>
      <c r="H38" s="63">
        <v>6</v>
      </c>
      <c r="I38" s="63">
        <f>G38/H38</f>
        <v>9</v>
      </c>
      <c r="J38" s="63">
        <v>2</v>
      </c>
      <c r="K38" s="63">
        <v>8</v>
      </c>
      <c r="L38" s="65">
        <v>46824.05</v>
      </c>
      <c r="M38" s="65">
        <v>10579</v>
      </c>
      <c r="N38" s="61">
        <v>44372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104">
        <v>15</v>
      </c>
      <c r="C39" s="45" t="s">
        <v>127</v>
      </c>
      <c r="D39" s="65">
        <v>184.5</v>
      </c>
      <c r="E39" s="63">
        <v>630.79</v>
      </c>
      <c r="F39" s="76">
        <f>(D39-E39)/E39</f>
        <v>-0.70750963078044993</v>
      </c>
      <c r="G39" s="65">
        <v>26</v>
      </c>
      <c r="H39" s="63">
        <v>2</v>
      </c>
      <c r="I39" s="63">
        <f>G39/H39</f>
        <v>13</v>
      </c>
      <c r="J39" s="63">
        <v>1</v>
      </c>
      <c r="K39" s="63">
        <v>9</v>
      </c>
      <c r="L39" s="65">
        <v>109519.39</v>
      </c>
      <c r="M39" s="65">
        <v>17490</v>
      </c>
      <c r="N39" s="61">
        <v>44351</v>
      </c>
      <c r="O39" s="60" t="s">
        <v>34</v>
      </c>
      <c r="P39" s="57"/>
      <c r="Q39" s="88"/>
      <c r="R39" s="88"/>
      <c r="S39" s="88"/>
      <c r="T39" s="88"/>
      <c r="U39" s="88"/>
      <c r="V39" s="89"/>
      <c r="W39" s="89"/>
      <c r="X39" s="90"/>
      <c r="Y39" s="90"/>
      <c r="Z39" s="56"/>
    </row>
    <row r="40" spans="1:26" ht="25.35" customHeight="1">
      <c r="A40" s="59">
        <v>24</v>
      </c>
      <c r="B40" s="63" t="s">
        <v>30</v>
      </c>
      <c r="C40" s="64" t="s">
        <v>200</v>
      </c>
      <c r="D40" s="65">
        <v>140</v>
      </c>
      <c r="E40" s="63" t="s">
        <v>30</v>
      </c>
      <c r="F40" s="63" t="s">
        <v>30</v>
      </c>
      <c r="G40" s="65">
        <v>70</v>
      </c>
      <c r="H40" s="48">
        <v>6</v>
      </c>
      <c r="I40" s="63">
        <f>G40/H40</f>
        <v>11.666666666666666</v>
      </c>
      <c r="J40" s="63">
        <v>3</v>
      </c>
      <c r="K40" s="63" t="s">
        <v>30</v>
      </c>
      <c r="L40" s="65">
        <v>87360</v>
      </c>
      <c r="M40" s="65">
        <v>18433</v>
      </c>
      <c r="N40" s="61">
        <v>44008</v>
      </c>
      <c r="O40" s="77" t="s">
        <v>113</v>
      </c>
      <c r="P40" s="57"/>
      <c r="Q40" s="88"/>
      <c r="R40" s="88"/>
      <c r="S40" s="88"/>
      <c r="T40" s="88"/>
      <c r="U40" s="88"/>
      <c r="V40" s="89"/>
      <c r="W40" s="89"/>
      <c r="X40" s="56"/>
      <c r="Y40" s="90"/>
      <c r="Z40" s="90"/>
    </row>
    <row r="41" spans="1:26" ht="25.35" customHeight="1">
      <c r="A41" s="59">
        <v>25</v>
      </c>
      <c r="B41" s="66" t="s">
        <v>30</v>
      </c>
      <c r="C41" s="64" t="s">
        <v>147</v>
      </c>
      <c r="D41" s="65">
        <v>126</v>
      </c>
      <c r="E41" s="63" t="s">
        <v>30</v>
      </c>
      <c r="F41" s="63" t="s">
        <v>30</v>
      </c>
      <c r="G41" s="65">
        <v>63</v>
      </c>
      <c r="H41" s="48">
        <v>4</v>
      </c>
      <c r="I41" s="63">
        <f>G41/H41</f>
        <v>15.75</v>
      </c>
      <c r="J41" s="63">
        <v>2</v>
      </c>
      <c r="K41" s="63" t="s">
        <v>30</v>
      </c>
      <c r="L41" s="65">
        <v>24657</v>
      </c>
      <c r="M41" s="65">
        <v>5480</v>
      </c>
      <c r="N41" s="61">
        <v>44099</v>
      </c>
      <c r="O41" s="60" t="s">
        <v>37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105">
        <v>22</v>
      </c>
      <c r="C42" s="64" t="s">
        <v>101</v>
      </c>
      <c r="D42" s="65">
        <v>100</v>
      </c>
      <c r="E42" s="65">
        <v>120</v>
      </c>
      <c r="F42" s="76">
        <f>(D42-E42)/E42</f>
        <v>-0.16666666666666666</v>
      </c>
      <c r="G42" s="65">
        <v>19</v>
      </c>
      <c r="H42" s="63" t="s">
        <v>30</v>
      </c>
      <c r="I42" s="63" t="s">
        <v>30</v>
      </c>
      <c r="J42" s="63">
        <v>1</v>
      </c>
      <c r="K42" s="63">
        <v>12</v>
      </c>
      <c r="L42" s="65">
        <v>5817.92</v>
      </c>
      <c r="M42" s="65">
        <v>1165</v>
      </c>
      <c r="N42" s="61">
        <v>44330</v>
      </c>
      <c r="O42" s="60" t="s">
        <v>102</v>
      </c>
      <c r="P42" s="57"/>
      <c r="Q42" s="88"/>
      <c r="R42" s="88"/>
      <c r="S42" s="88"/>
      <c r="T42" s="88"/>
      <c r="U42" s="88"/>
      <c r="V42" s="89"/>
      <c r="W42" s="89"/>
      <c r="X42" s="56"/>
      <c r="Y42" s="90"/>
      <c r="Z42" s="90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66</v>
      </c>
      <c r="E43" s="63" t="s">
        <v>30</v>
      </c>
      <c r="F43" s="63" t="s">
        <v>30</v>
      </c>
      <c r="G43" s="65">
        <v>33</v>
      </c>
      <c r="H43" s="48">
        <v>3</v>
      </c>
      <c r="I43" s="63">
        <f>G43/H43</f>
        <v>11</v>
      </c>
      <c r="J43" s="63">
        <v>3</v>
      </c>
      <c r="K43" s="63" t="s">
        <v>30</v>
      </c>
      <c r="L43" s="65">
        <v>136217</v>
      </c>
      <c r="M43" s="65">
        <v>28146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6" ht="25.35" customHeight="1">
      <c r="A44" s="59">
        <v>28</v>
      </c>
      <c r="B44" s="106">
        <v>23</v>
      </c>
      <c r="C44" s="81" t="s">
        <v>38</v>
      </c>
      <c r="D44" s="65">
        <v>56</v>
      </c>
      <c r="E44" s="63">
        <v>109</v>
      </c>
      <c r="F44" s="76">
        <f>(D44-E44)/E44</f>
        <v>-0.48623853211009177</v>
      </c>
      <c r="G44" s="65">
        <v>8</v>
      </c>
      <c r="H44" s="63">
        <v>1</v>
      </c>
      <c r="I44" s="63">
        <f>G44/H44</f>
        <v>8</v>
      </c>
      <c r="J44" s="63">
        <v>1</v>
      </c>
      <c r="K44" s="63" t="s">
        <v>30</v>
      </c>
      <c r="L44" s="65">
        <v>23580.92</v>
      </c>
      <c r="M44" s="65">
        <v>4279</v>
      </c>
      <c r="N44" s="61">
        <v>44316</v>
      </c>
      <c r="O44" s="60" t="s">
        <v>37</v>
      </c>
      <c r="P44" s="57"/>
      <c r="Q44" s="88"/>
      <c r="R44" s="88"/>
      <c r="S44" s="88"/>
      <c r="T44" s="88"/>
      <c r="U44" s="88"/>
      <c r="V44" s="89"/>
      <c r="W44" s="56"/>
      <c r="X44" s="90"/>
      <c r="Y44" s="89"/>
      <c r="Z44" s="90"/>
    </row>
    <row r="45" spans="1:26" ht="25.35" customHeight="1">
      <c r="A45" s="59">
        <v>29</v>
      </c>
      <c r="B45" s="66" t="s">
        <v>30</v>
      </c>
      <c r="C45" s="78" t="s">
        <v>158</v>
      </c>
      <c r="D45" s="65">
        <v>50</v>
      </c>
      <c r="E45" s="63" t="s">
        <v>30</v>
      </c>
      <c r="F45" s="63" t="s">
        <v>30</v>
      </c>
      <c r="G45" s="65">
        <v>19</v>
      </c>
      <c r="H45" s="63">
        <v>2</v>
      </c>
      <c r="I45" s="63">
        <f>G45/H45</f>
        <v>9.5</v>
      </c>
      <c r="J45" s="63">
        <v>1</v>
      </c>
      <c r="K45" s="63" t="s">
        <v>30</v>
      </c>
      <c r="L45" s="65">
        <v>54784.49</v>
      </c>
      <c r="M45" s="65">
        <v>12829</v>
      </c>
      <c r="N45" s="61">
        <v>43861</v>
      </c>
      <c r="O45" s="60" t="s">
        <v>27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59">
        <v>30</v>
      </c>
      <c r="B46" s="106">
        <v>17</v>
      </c>
      <c r="C46" s="45" t="s">
        <v>40</v>
      </c>
      <c r="D46" s="65">
        <v>14</v>
      </c>
      <c r="E46" s="63">
        <v>315</v>
      </c>
      <c r="F46" s="76">
        <f>(D46-E46)/E46</f>
        <v>-0.9555555555555556</v>
      </c>
      <c r="G46" s="65">
        <v>3</v>
      </c>
      <c r="H46" s="63">
        <v>1</v>
      </c>
      <c r="I46" s="63">
        <f>G46/H46</f>
        <v>3</v>
      </c>
      <c r="J46" s="63">
        <v>1</v>
      </c>
      <c r="K46" s="63" t="s">
        <v>30</v>
      </c>
      <c r="L46" s="65">
        <v>116376.92</v>
      </c>
      <c r="M46" s="65">
        <v>23816</v>
      </c>
      <c r="N46" s="61">
        <v>44106</v>
      </c>
      <c r="O46" s="60" t="s">
        <v>37</v>
      </c>
      <c r="P46" s="57"/>
      <c r="R46" s="62"/>
      <c r="T46" s="57"/>
      <c r="U46" s="56"/>
      <c r="V46" s="56"/>
      <c r="W46" s="56"/>
      <c r="X46" s="56"/>
      <c r="Y46" s="57"/>
      <c r="Z46" s="56"/>
    </row>
    <row r="47" spans="1:26" ht="25.35" customHeight="1">
      <c r="A47" s="16"/>
      <c r="B47" s="16"/>
      <c r="C47" s="39" t="s">
        <v>131</v>
      </c>
      <c r="D47" s="58">
        <f>SUM(D35:D46)</f>
        <v>90208.790000000008</v>
      </c>
      <c r="E47" s="58">
        <f t="shared" ref="E47:G47" si="3">SUM(E35:E46)</f>
        <v>143806.89000000004</v>
      </c>
      <c r="F47" s="84">
        <f>(D47-E47)/E47</f>
        <v>-0.37270884586962433</v>
      </c>
      <c r="G47" s="58">
        <f t="shared" si="3"/>
        <v>15079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4.88671875" style="55" customWidth="1"/>
    <col min="25" max="25" width="12" style="55" bestFit="1" customWidth="1"/>
    <col min="26" max="16384" width="8.88671875" style="55"/>
  </cols>
  <sheetData>
    <row r="1" spans="1:26" ht="19.5" customHeight="1">
      <c r="E1" s="2" t="s">
        <v>134</v>
      </c>
      <c r="F1" s="2"/>
      <c r="G1" s="2"/>
      <c r="H1" s="2"/>
      <c r="I1" s="2"/>
    </row>
    <row r="2" spans="1:26" ht="19.5" customHeight="1">
      <c r="E2" s="2" t="s">
        <v>135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44"/>
      <c r="B6" s="144"/>
      <c r="C6" s="141"/>
      <c r="D6" s="4" t="s">
        <v>132</v>
      </c>
      <c r="E6" s="4" t="s">
        <v>119</v>
      </c>
      <c r="F6" s="141"/>
      <c r="G6" s="4" t="s">
        <v>132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43"/>
      <c r="B9" s="143"/>
      <c r="C9" s="140" t="s">
        <v>13</v>
      </c>
      <c r="D9" s="101"/>
      <c r="E9" s="101"/>
      <c r="F9" s="140" t="s">
        <v>15</v>
      </c>
      <c r="G9" s="101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7"/>
      <c r="Y9" s="56"/>
    </row>
    <row r="10" spans="1:26">
      <c r="A10" s="144"/>
      <c r="B10" s="144"/>
      <c r="C10" s="141"/>
      <c r="D10" s="102" t="s">
        <v>133</v>
      </c>
      <c r="E10" s="102" t="s">
        <v>120</v>
      </c>
      <c r="F10" s="141"/>
      <c r="G10" s="102" t="s">
        <v>133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7"/>
      <c r="Y10" s="56"/>
    </row>
    <row r="11" spans="1:26">
      <c r="A11" s="144"/>
      <c r="B11" s="144"/>
      <c r="C11" s="141"/>
      <c r="D11" s="102" t="s">
        <v>14</v>
      </c>
      <c r="E11" s="4" t="s">
        <v>14</v>
      </c>
      <c r="F11" s="141"/>
      <c r="G11" s="102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44"/>
      <c r="B12" s="145"/>
      <c r="C12" s="142"/>
      <c r="D12" s="103"/>
      <c r="E12" s="5" t="s">
        <v>2</v>
      </c>
      <c r="F12" s="142"/>
      <c r="G12" s="103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56</v>
      </c>
      <c r="C14" s="45" t="s">
        <v>136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56</v>
      </c>
      <c r="C19" s="45" t="s">
        <v>137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56</v>
      </c>
      <c r="C27" s="78" t="s">
        <v>141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66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46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115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116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67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48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49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101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76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138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124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139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142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140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58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77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104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144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35" zoomScale="60" zoomScaleNormal="60" workbookViewId="0">
      <selection activeCell="T53" sqref="T53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14.88671875" style="55" customWidth="1"/>
    <col min="26" max="16384" width="8.88671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44"/>
      <c r="B6" s="144"/>
      <c r="C6" s="141"/>
      <c r="D6" s="4" t="s">
        <v>119</v>
      </c>
      <c r="E6" s="4" t="s">
        <v>106</v>
      </c>
      <c r="F6" s="141"/>
      <c r="G6" s="4" t="s">
        <v>119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43"/>
      <c r="B9" s="143"/>
      <c r="C9" s="140" t="s">
        <v>13</v>
      </c>
      <c r="D9" s="98"/>
      <c r="E9" s="98"/>
      <c r="F9" s="140" t="s">
        <v>15</v>
      </c>
      <c r="G9" s="98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Y9" s="57"/>
    </row>
    <row r="10" spans="1:26">
      <c r="A10" s="144"/>
      <c r="B10" s="144"/>
      <c r="C10" s="141"/>
      <c r="D10" s="99" t="s">
        <v>120</v>
      </c>
      <c r="E10" s="99" t="s">
        <v>107</v>
      </c>
      <c r="F10" s="141"/>
      <c r="G10" s="99" t="s">
        <v>120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Y10" s="57"/>
    </row>
    <row r="11" spans="1:26">
      <c r="A11" s="144"/>
      <c r="B11" s="144"/>
      <c r="C11" s="141"/>
      <c r="D11" s="99" t="s">
        <v>14</v>
      </c>
      <c r="E11" s="4" t="s">
        <v>14</v>
      </c>
      <c r="F11" s="141"/>
      <c r="G11" s="99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44"/>
      <c r="B12" s="145"/>
      <c r="C12" s="142"/>
      <c r="D12" s="100"/>
      <c r="E12" s="5" t="s">
        <v>2</v>
      </c>
      <c r="F12" s="142"/>
      <c r="G12" s="100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2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56</v>
      </c>
      <c r="C56" s="45" t="s">
        <v>142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89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143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4.88671875" style="55" customWidth="1"/>
    <col min="25" max="25" width="13.6640625" style="55" customWidth="1"/>
    <col min="26" max="16384" width="8.88671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44"/>
      <c r="B6" s="144"/>
      <c r="C6" s="141"/>
      <c r="D6" s="4" t="s">
        <v>106</v>
      </c>
      <c r="E6" s="4" t="s">
        <v>91</v>
      </c>
      <c r="F6" s="141"/>
      <c r="G6" s="4" t="s">
        <v>106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43"/>
      <c r="B9" s="143"/>
      <c r="C9" s="140" t="s">
        <v>13</v>
      </c>
      <c r="D9" s="94"/>
      <c r="E9" s="94"/>
      <c r="F9" s="140" t="s">
        <v>15</v>
      </c>
      <c r="G9" s="94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7"/>
      <c r="Y9" s="56"/>
    </row>
    <row r="10" spans="1:26">
      <c r="A10" s="144"/>
      <c r="B10" s="144"/>
      <c r="C10" s="141"/>
      <c r="D10" s="95" t="s">
        <v>107</v>
      </c>
      <c r="E10" s="95" t="s">
        <v>92</v>
      </c>
      <c r="F10" s="141"/>
      <c r="G10" s="95" t="s">
        <v>107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7"/>
      <c r="Y10" s="56"/>
    </row>
    <row r="11" spans="1:26">
      <c r="A11" s="144"/>
      <c r="B11" s="144"/>
      <c r="C11" s="141"/>
      <c r="D11" s="95" t="s">
        <v>14</v>
      </c>
      <c r="E11" s="4" t="s">
        <v>14</v>
      </c>
      <c r="F11" s="141"/>
      <c r="G11" s="95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44"/>
      <c r="B12" s="145"/>
      <c r="C12" s="142"/>
      <c r="D12" s="96"/>
      <c r="E12" s="5" t="s">
        <v>2</v>
      </c>
      <c r="F12" s="142"/>
      <c r="G12" s="96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2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3.6640625" style="55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44"/>
      <c r="B6" s="144"/>
      <c r="C6" s="141"/>
      <c r="D6" s="4" t="s">
        <v>91</v>
      </c>
      <c r="E6" s="4" t="s">
        <v>80</v>
      </c>
      <c r="F6" s="141"/>
      <c r="G6" s="4" t="s">
        <v>91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43"/>
      <c r="B9" s="143"/>
      <c r="C9" s="140" t="s">
        <v>13</v>
      </c>
      <c r="D9" s="85"/>
      <c r="E9" s="85"/>
      <c r="F9" s="140" t="s">
        <v>15</v>
      </c>
      <c r="G9" s="85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Z9" s="57"/>
    </row>
    <row r="10" spans="1:26">
      <c r="A10" s="144"/>
      <c r="B10" s="144"/>
      <c r="C10" s="141"/>
      <c r="D10" s="86" t="s">
        <v>92</v>
      </c>
      <c r="E10" s="86" t="s">
        <v>81</v>
      </c>
      <c r="F10" s="141"/>
      <c r="G10" s="86" t="s">
        <v>92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Z10" s="57"/>
    </row>
    <row r="11" spans="1:26">
      <c r="A11" s="144"/>
      <c r="B11" s="144"/>
      <c r="C11" s="141"/>
      <c r="D11" s="86" t="s">
        <v>14</v>
      </c>
      <c r="E11" s="4" t="s">
        <v>14</v>
      </c>
      <c r="F11" s="141"/>
      <c r="G11" s="86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44"/>
      <c r="B12" s="145"/>
      <c r="C12" s="142"/>
      <c r="D12" s="87"/>
      <c r="E12" s="5" t="s">
        <v>2</v>
      </c>
      <c r="F12" s="142"/>
      <c r="G12" s="87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3.6640625" style="55" customWidth="1"/>
    <col min="25" max="25" width="14.88671875" style="55" customWidth="1"/>
    <col min="26" max="16384" width="8.88671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44"/>
      <c r="B6" s="144"/>
      <c r="C6" s="141"/>
      <c r="D6" s="4" t="s">
        <v>80</v>
      </c>
      <c r="E6" s="4" t="s">
        <v>69</v>
      </c>
      <c r="F6" s="141"/>
      <c r="G6" s="4" t="s">
        <v>80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43"/>
      <c r="B9" s="143"/>
      <c r="C9" s="140" t="s">
        <v>13</v>
      </c>
      <c r="D9" s="72"/>
      <c r="E9" s="72"/>
      <c r="F9" s="140" t="s">
        <v>15</v>
      </c>
      <c r="G9" s="72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Y9" s="57"/>
    </row>
    <row r="10" spans="1:26">
      <c r="A10" s="144"/>
      <c r="B10" s="144"/>
      <c r="C10" s="141"/>
      <c r="D10" s="73" t="s">
        <v>81</v>
      </c>
      <c r="E10" s="73" t="s">
        <v>70</v>
      </c>
      <c r="F10" s="141"/>
      <c r="G10" s="73" t="s">
        <v>81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Y10" s="57"/>
    </row>
    <row r="11" spans="1:26">
      <c r="A11" s="144"/>
      <c r="B11" s="144"/>
      <c r="C11" s="141"/>
      <c r="D11" s="73" t="s">
        <v>14</v>
      </c>
      <c r="E11" s="4" t="s">
        <v>14</v>
      </c>
      <c r="F11" s="141"/>
      <c r="G11" s="73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44"/>
      <c r="B12" s="145"/>
      <c r="C12" s="142"/>
      <c r="D12" s="74"/>
      <c r="E12" s="5" t="s">
        <v>2</v>
      </c>
      <c r="F12" s="142"/>
      <c r="G12" s="74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4.88671875" style="55" customWidth="1"/>
    <col min="24" max="24" width="12" style="55" bestFit="1" customWidth="1"/>
    <col min="25" max="25" width="13.6640625" style="55" customWidth="1"/>
    <col min="26" max="16384" width="8.88671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44"/>
      <c r="B6" s="144"/>
      <c r="C6" s="141"/>
      <c r="D6" s="4" t="s">
        <v>69</v>
      </c>
      <c r="E6" s="4" t="s">
        <v>52</v>
      </c>
      <c r="F6" s="141"/>
      <c r="G6" s="4" t="s">
        <v>69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43"/>
      <c r="B9" s="143"/>
      <c r="C9" s="140" t="s">
        <v>13</v>
      </c>
      <c r="D9" s="68"/>
      <c r="E9" s="68"/>
      <c r="F9" s="140" t="s">
        <v>15</v>
      </c>
      <c r="G9" s="68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7"/>
      <c r="X9" s="56"/>
      <c r="Y9" s="56"/>
    </row>
    <row r="10" spans="1:26" ht="21.6">
      <c r="A10" s="144"/>
      <c r="B10" s="144"/>
      <c r="C10" s="141"/>
      <c r="D10" s="69" t="s">
        <v>70</v>
      </c>
      <c r="E10" s="69" t="s">
        <v>53</v>
      </c>
      <c r="F10" s="141"/>
      <c r="G10" s="69" t="s">
        <v>70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7"/>
      <c r="X10" s="56"/>
      <c r="Y10" s="56"/>
    </row>
    <row r="11" spans="1:26">
      <c r="A11" s="144"/>
      <c r="B11" s="144"/>
      <c r="C11" s="141"/>
      <c r="D11" s="69" t="s">
        <v>14</v>
      </c>
      <c r="E11" s="4" t="s">
        <v>14</v>
      </c>
      <c r="F11" s="141"/>
      <c r="G11" s="69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44"/>
      <c r="B12" s="145"/>
      <c r="C12" s="142"/>
      <c r="D12" s="70"/>
      <c r="E12" s="5" t="s">
        <v>2</v>
      </c>
      <c r="F12" s="142"/>
      <c r="G12" s="70" t="s">
        <v>17</v>
      </c>
      <c r="H12" s="32"/>
      <c r="I12" s="142"/>
      <c r="J12" s="32"/>
      <c r="K12" s="32"/>
      <c r="L12" s="32"/>
      <c r="M12" s="32"/>
      <c r="N12" s="32"/>
      <c r="O12" s="142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44"/>
      <c r="B6" s="144"/>
      <c r="C6" s="141"/>
      <c r="D6" s="4" t="s">
        <v>52</v>
      </c>
      <c r="E6" s="4" t="s">
        <v>54</v>
      </c>
      <c r="F6" s="141"/>
      <c r="G6" s="4" t="s">
        <v>52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43"/>
      <c r="B9" s="143"/>
      <c r="C9" s="140" t="s">
        <v>13</v>
      </c>
      <c r="D9" s="29"/>
      <c r="E9" s="29"/>
      <c r="F9" s="140" t="s">
        <v>15</v>
      </c>
      <c r="G9" s="29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</row>
    <row r="10" spans="1:26" ht="21.6">
      <c r="A10" s="144"/>
      <c r="B10" s="144"/>
      <c r="C10" s="141"/>
      <c r="D10" s="67" t="s">
        <v>53</v>
      </c>
      <c r="E10" s="46" t="s">
        <v>55</v>
      </c>
      <c r="F10" s="141"/>
      <c r="G10" s="67" t="s">
        <v>53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</row>
    <row r="11" spans="1:26">
      <c r="A11" s="144"/>
      <c r="B11" s="144"/>
      <c r="C11" s="141"/>
      <c r="D11" s="30" t="s">
        <v>14</v>
      </c>
      <c r="E11" s="4" t="s">
        <v>14</v>
      </c>
      <c r="F11" s="141"/>
      <c r="G11" s="30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11"/>
      <c r="T11" s="11"/>
      <c r="U11" s="7"/>
    </row>
    <row r="12" spans="1:26" ht="15.6" customHeight="1" thickBot="1">
      <c r="A12" s="144"/>
      <c r="B12" s="145"/>
      <c r="C12" s="142"/>
      <c r="D12" s="31"/>
      <c r="E12" s="5" t="s">
        <v>2</v>
      </c>
      <c r="F12" s="142"/>
      <c r="G12" s="31" t="s">
        <v>17</v>
      </c>
      <c r="H12" s="32"/>
      <c r="I12" s="142"/>
      <c r="J12" s="32"/>
      <c r="K12" s="32"/>
      <c r="L12" s="32"/>
      <c r="M12" s="32"/>
      <c r="N12" s="32"/>
      <c r="O12" s="142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8.88671875" style="55"/>
    <col min="25" max="25" width="13.6640625" style="55" customWidth="1"/>
    <col min="26" max="26" width="14.88671875" style="55" customWidth="1"/>
    <col min="27" max="16384" width="8.88671875" style="55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44"/>
      <c r="B6" s="144"/>
      <c r="C6" s="141"/>
      <c r="D6" s="4" t="s">
        <v>211</v>
      </c>
      <c r="E6" s="4" t="s">
        <v>203</v>
      </c>
      <c r="F6" s="141"/>
      <c r="G6" s="4" t="s">
        <v>211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43"/>
      <c r="B9" s="143"/>
      <c r="C9" s="140" t="s">
        <v>13</v>
      </c>
      <c r="D9" s="134"/>
      <c r="E9" s="134"/>
      <c r="F9" s="140" t="s">
        <v>15</v>
      </c>
      <c r="G9" s="134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Y9" s="56"/>
      <c r="Z9" s="57"/>
    </row>
    <row r="10" spans="1:26" ht="21.6">
      <c r="A10" s="144"/>
      <c r="B10" s="144"/>
      <c r="C10" s="141"/>
      <c r="D10" s="135" t="s">
        <v>212</v>
      </c>
      <c r="E10" s="135" t="s">
        <v>204</v>
      </c>
      <c r="F10" s="141"/>
      <c r="G10" s="135" t="s">
        <v>212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Y10" s="56"/>
      <c r="Z10" s="57"/>
    </row>
    <row r="11" spans="1:26">
      <c r="A11" s="144"/>
      <c r="B11" s="144"/>
      <c r="C11" s="141"/>
      <c r="D11" s="135" t="s">
        <v>14</v>
      </c>
      <c r="E11" s="4" t="s">
        <v>14</v>
      </c>
      <c r="F11" s="141"/>
      <c r="G11" s="135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44"/>
      <c r="B12" s="145"/>
      <c r="C12" s="142"/>
      <c r="D12" s="136"/>
      <c r="E12" s="5" t="s">
        <v>2</v>
      </c>
      <c r="F12" s="142"/>
      <c r="G12" s="136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89"/>
      <c r="X12" s="56"/>
      <c r="Y12" s="90"/>
      <c r="Z12" s="90"/>
    </row>
    <row r="13" spans="1:26" ht="25.35" customHeight="1">
      <c r="A13" s="59">
        <v>1</v>
      </c>
      <c r="B13" s="104">
        <v>1</v>
      </c>
      <c r="C13" s="45" t="s">
        <v>208</v>
      </c>
      <c r="D13" s="65">
        <v>32140.580000000005</v>
      </c>
      <c r="E13" s="63">
        <v>33882.58</v>
      </c>
      <c r="F13" s="76">
        <f>(D13-E13)/E13</f>
        <v>-5.1412849906943218E-2</v>
      </c>
      <c r="G13" s="65">
        <v>4967</v>
      </c>
      <c r="H13" s="63">
        <v>155</v>
      </c>
      <c r="I13" s="63">
        <f t="shared" ref="I13:I22" si="0">G13/H13</f>
        <v>32.045161290322582</v>
      </c>
      <c r="J13" s="63">
        <v>18</v>
      </c>
      <c r="K13" s="63">
        <v>2</v>
      </c>
      <c r="L13" s="65">
        <v>106608.48999999999</v>
      </c>
      <c r="M13" s="65">
        <v>16447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89"/>
      <c r="X13" s="56"/>
      <c r="Y13" s="90"/>
      <c r="Z13" s="90"/>
    </row>
    <row r="14" spans="1:26" ht="25.35" customHeight="1">
      <c r="A14" s="59">
        <v>2</v>
      </c>
      <c r="B14" s="104" t="s">
        <v>56</v>
      </c>
      <c r="C14" s="45" t="s">
        <v>217</v>
      </c>
      <c r="D14" s="65">
        <v>31045.77</v>
      </c>
      <c r="E14" s="63" t="s">
        <v>30</v>
      </c>
      <c r="F14" s="63" t="s">
        <v>30</v>
      </c>
      <c r="G14" s="65">
        <v>4358</v>
      </c>
      <c r="H14" s="63">
        <v>102</v>
      </c>
      <c r="I14" s="63">
        <f t="shared" si="0"/>
        <v>42.725490196078432</v>
      </c>
      <c r="J14" s="63">
        <v>15</v>
      </c>
      <c r="K14" s="63">
        <v>1</v>
      </c>
      <c r="L14" s="65">
        <v>35851.11</v>
      </c>
      <c r="M14" s="65">
        <v>5056</v>
      </c>
      <c r="N14" s="61">
        <v>44414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56"/>
      <c r="Y14" s="90"/>
      <c r="Z14" s="90"/>
    </row>
    <row r="15" spans="1:26" ht="25.35" customHeight="1">
      <c r="A15" s="59">
        <v>3</v>
      </c>
      <c r="B15" s="104">
        <v>2</v>
      </c>
      <c r="C15" s="45" t="s">
        <v>199</v>
      </c>
      <c r="D15" s="65">
        <v>25135.64</v>
      </c>
      <c r="E15" s="63">
        <v>21645.94</v>
      </c>
      <c r="F15" s="76">
        <f>(D15-E15)/E15</f>
        <v>0.16121729987240105</v>
      </c>
      <c r="G15" s="65">
        <v>5095</v>
      </c>
      <c r="H15" s="63">
        <v>112</v>
      </c>
      <c r="I15" s="63">
        <f t="shared" si="0"/>
        <v>45.491071428571431</v>
      </c>
      <c r="J15" s="63">
        <v>18</v>
      </c>
      <c r="K15" s="63">
        <v>3</v>
      </c>
      <c r="L15" s="65">
        <v>126024</v>
      </c>
      <c r="M15" s="65">
        <v>26960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89"/>
      <c r="X15" s="56"/>
      <c r="Y15" s="90"/>
      <c r="Z15" s="90"/>
    </row>
    <row r="16" spans="1:26" ht="25.35" customHeight="1">
      <c r="A16" s="59">
        <v>4</v>
      </c>
      <c r="B16" s="104">
        <v>3</v>
      </c>
      <c r="C16" s="45" t="s">
        <v>210</v>
      </c>
      <c r="D16" s="65">
        <v>10180.209999999999</v>
      </c>
      <c r="E16" s="63">
        <v>10236.58</v>
      </c>
      <c r="F16" s="76">
        <f>(D16-E16)/E16</f>
        <v>-5.5067219715960606E-3</v>
      </c>
      <c r="G16" s="65">
        <v>1675</v>
      </c>
      <c r="H16" s="63">
        <v>79</v>
      </c>
      <c r="I16" s="63">
        <f t="shared" si="0"/>
        <v>21.202531645569621</v>
      </c>
      <c r="J16" s="63">
        <v>12</v>
      </c>
      <c r="K16" s="63">
        <v>2</v>
      </c>
      <c r="L16" s="65">
        <v>30899</v>
      </c>
      <c r="M16" s="65">
        <v>5364</v>
      </c>
      <c r="N16" s="61">
        <v>44407</v>
      </c>
      <c r="O16" s="60" t="s">
        <v>32</v>
      </c>
      <c r="P16" s="57"/>
      <c r="Q16" s="88"/>
      <c r="R16" s="88"/>
      <c r="S16" s="88"/>
      <c r="T16" s="88"/>
      <c r="U16" s="89"/>
      <c r="V16" s="89"/>
      <c r="W16" s="89"/>
      <c r="X16" s="56"/>
      <c r="Y16" s="90"/>
      <c r="Z16" s="90"/>
    </row>
    <row r="17" spans="1:26" ht="25.35" customHeight="1">
      <c r="A17" s="59">
        <v>5</v>
      </c>
      <c r="B17" s="104">
        <v>4</v>
      </c>
      <c r="C17" s="45" t="s">
        <v>186</v>
      </c>
      <c r="D17" s="65">
        <v>9373.2800000000007</v>
      </c>
      <c r="E17" s="63">
        <v>9345.0400000000009</v>
      </c>
      <c r="F17" s="76">
        <f>(D17-E17)/E17</f>
        <v>3.0219239296995818E-3</v>
      </c>
      <c r="G17" s="65">
        <v>1826</v>
      </c>
      <c r="H17" s="63">
        <v>59</v>
      </c>
      <c r="I17" s="63">
        <f t="shared" si="0"/>
        <v>30.949152542372882</v>
      </c>
      <c r="J17" s="63">
        <v>9</v>
      </c>
      <c r="K17" s="63">
        <v>4</v>
      </c>
      <c r="L17" s="65">
        <v>122401.06</v>
      </c>
      <c r="M17" s="65">
        <v>24935</v>
      </c>
      <c r="N17" s="61">
        <v>44393</v>
      </c>
      <c r="O17" s="60" t="s">
        <v>34</v>
      </c>
      <c r="P17" s="57"/>
      <c r="Q17" s="88"/>
      <c r="R17" s="88"/>
      <c r="S17" s="88"/>
      <c r="T17" s="88"/>
      <c r="U17" s="89"/>
      <c r="V17" s="89"/>
      <c r="W17" s="89"/>
      <c r="X17" s="56"/>
      <c r="Y17" s="90"/>
      <c r="Z17" s="90"/>
    </row>
    <row r="18" spans="1:26" ht="25.35" customHeight="1">
      <c r="A18" s="59">
        <v>6</v>
      </c>
      <c r="B18" s="104" t="s">
        <v>56</v>
      </c>
      <c r="C18" s="45" t="s">
        <v>216</v>
      </c>
      <c r="D18" s="65">
        <v>9083.85</v>
      </c>
      <c r="E18" s="63" t="s">
        <v>30</v>
      </c>
      <c r="F18" s="63" t="s">
        <v>30</v>
      </c>
      <c r="G18" s="65">
        <v>2009</v>
      </c>
      <c r="H18" s="63">
        <v>98</v>
      </c>
      <c r="I18" s="63">
        <f t="shared" si="0"/>
        <v>20.5</v>
      </c>
      <c r="J18" s="63">
        <v>16</v>
      </c>
      <c r="K18" s="63">
        <v>1</v>
      </c>
      <c r="L18" s="65">
        <v>9083.85</v>
      </c>
      <c r="M18" s="65">
        <v>2009</v>
      </c>
      <c r="N18" s="61">
        <v>44414</v>
      </c>
      <c r="O18" s="60" t="s">
        <v>27</v>
      </c>
      <c r="P18" s="57"/>
      <c r="Q18" s="88"/>
      <c r="R18" s="88"/>
      <c r="S18" s="88"/>
      <c r="T18" s="88"/>
      <c r="U18" s="89"/>
      <c r="V18" s="89"/>
      <c r="W18" s="89"/>
      <c r="X18" s="56"/>
      <c r="Y18" s="90"/>
      <c r="Z18" s="90"/>
    </row>
    <row r="19" spans="1:26" ht="25.35" customHeight="1">
      <c r="A19" s="59">
        <v>7</v>
      </c>
      <c r="B19" s="104">
        <v>5</v>
      </c>
      <c r="C19" s="45" t="s">
        <v>187</v>
      </c>
      <c r="D19" s="65">
        <v>7003.25</v>
      </c>
      <c r="E19" s="63">
        <v>6667.37</v>
      </c>
      <c r="F19" s="76">
        <f>(D19-E19)/E19</f>
        <v>5.0376685259705116E-2</v>
      </c>
      <c r="G19" s="65">
        <v>1059</v>
      </c>
      <c r="H19" s="63">
        <v>26</v>
      </c>
      <c r="I19" s="63">
        <f t="shared" si="0"/>
        <v>40.730769230769234</v>
      </c>
      <c r="J19" s="63">
        <v>6</v>
      </c>
      <c r="K19" s="63">
        <v>4</v>
      </c>
      <c r="L19" s="65">
        <v>67147.75</v>
      </c>
      <c r="M19" s="65">
        <v>10786</v>
      </c>
      <c r="N19" s="61">
        <v>44393</v>
      </c>
      <c r="O19" s="60" t="s">
        <v>64</v>
      </c>
      <c r="P19" s="57"/>
      <c r="Q19" s="88"/>
      <c r="R19" s="88"/>
      <c r="S19" s="88"/>
      <c r="T19" s="88"/>
      <c r="U19" s="89"/>
      <c r="V19" s="89"/>
      <c r="W19" s="89"/>
      <c r="X19" s="56"/>
      <c r="Y19" s="90"/>
      <c r="Z19" s="90"/>
    </row>
    <row r="20" spans="1:26" ht="25.35" customHeight="1">
      <c r="A20" s="59">
        <v>8</v>
      </c>
      <c r="B20" s="104" t="s">
        <v>56</v>
      </c>
      <c r="C20" s="45" t="s">
        <v>219</v>
      </c>
      <c r="D20" s="65">
        <v>5588.2</v>
      </c>
      <c r="E20" s="63" t="s">
        <v>30</v>
      </c>
      <c r="F20" s="63" t="s">
        <v>30</v>
      </c>
      <c r="G20" s="65">
        <v>833</v>
      </c>
      <c r="H20" s="63">
        <v>67</v>
      </c>
      <c r="I20" s="63">
        <f t="shared" si="0"/>
        <v>12.432835820895523</v>
      </c>
      <c r="J20" s="63">
        <v>10</v>
      </c>
      <c r="K20" s="63">
        <v>1</v>
      </c>
      <c r="L20" s="65">
        <v>5588</v>
      </c>
      <c r="M20" s="65">
        <v>833</v>
      </c>
      <c r="N20" s="61">
        <v>44414</v>
      </c>
      <c r="O20" s="60" t="s">
        <v>33</v>
      </c>
      <c r="P20" s="57"/>
      <c r="Q20" s="88"/>
      <c r="R20" s="88"/>
      <c r="S20" s="88"/>
      <c r="T20" s="88"/>
      <c r="U20" s="89"/>
      <c r="V20" s="89"/>
      <c r="W20" s="89"/>
      <c r="X20" s="56"/>
      <c r="Y20" s="90"/>
      <c r="Z20" s="90"/>
    </row>
    <row r="21" spans="1:26" ht="25.35" customHeight="1">
      <c r="A21" s="59">
        <v>9</v>
      </c>
      <c r="B21" s="104">
        <v>6</v>
      </c>
      <c r="C21" s="45" t="s">
        <v>160</v>
      </c>
      <c r="D21" s="65">
        <v>5066.34</v>
      </c>
      <c r="E21" s="63">
        <v>5976.18</v>
      </c>
      <c r="F21" s="76">
        <f>(D21-E21)/E21</f>
        <v>-0.15224441030892646</v>
      </c>
      <c r="G21" s="65">
        <v>779</v>
      </c>
      <c r="H21" s="63">
        <v>24</v>
      </c>
      <c r="I21" s="63">
        <f t="shared" si="0"/>
        <v>32.458333333333336</v>
      </c>
      <c r="J21" s="63">
        <v>7</v>
      </c>
      <c r="K21" s="63">
        <v>7</v>
      </c>
      <c r="L21" s="65">
        <v>209186</v>
      </c>
      <c r="M21" s="65">
        <v>33097</v>
      </c>
      <c r="N21" s="61">
        <v>44372</v>
      </c>
      <c r="O21" s="60" t="s">
        <v>47</v>
      </c>
      <c r="P21" s="57"/>
      <c r="Q21" s="88"/>
      <c r="R21" s="88"/>
      <c r="S21" s="88"/>
      <c r="T21" s="88"/>
      <c r="U21" s="89"/>
      <c r="V21" s="89"/>
      <c r="W21" s="89"/>
      <c r="X21" s="56"/>
      <c r="Y21" s="90"/>
      <c r="Z21" s="90"/>
    </row>
    <row r="22" spans="1:26" ht="25.35" customHeight="1">
      <c r="A22" s="59">
        <v>10</v>
      </c>
      <c r="B22" s="104">
        <v>7</v>
      </c>
      <c r="C22" s="45" t="s">
        <v>198</v>
      </c>
      <c r="D22" s="65">
        <v>3236.53</v>
      </c>
      <c r="E22" s="63">
        <v>4454.1499999999996</v>
      </c>
      <c r="F22" s="76">
        <f>(D22-E22)/E22</f>
        <v>-0.27336753364839522</v>
      </c>
      <c r="G22" s="65">
        <v>492</v>
      </c>
      <c r="H22" s="63">
        <v>18</v>
      </c>
      <c r="I22" s="63">
        <f t="shared" si="0"/>
        <v>27.333333333333332</v>
      </c>
      <c r="J22" s="63">
        <v>6</v>
      </c>
      <c r="K22" s="63">
        <v>3</v>
      </c>
      <c r="L22" s="65">
        <v>27640</v>
      </c>
      <c r="M22" s="65">
        <v>4563</v>
      </c>
      <c r="N22" s="61">
        <v>44400</v>
      </c>
      <c r="O22" s="60" t="s">
        <v>47</v>
      </c>
      <c r="P22" s="57"/>
      <c r="Q22" s="88"/>
      <c r="R22" s="88"/>
      <c r="S22" s="88"/>
      <c r="T22" s="88"/>
      <c r="U22" s="89"/>
      <c r="V22" s="89"/>
      <c r="W22" s="89"/>
      <c r="X22" s="56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137853.65000000002</v>
      </c>
      <c r="E23" s="58">
        <f t="shared" ref="E23:G23" si="1">SUM(E13:E22)</f>
        <v>92207.84</v>
      </c>
      <c r="F23" s="84">
        <f>(D23-E23)/E23</f>
        <v>0.49503176736381665</v>
      </c>
      <c r="G23" s="58">
        <f t="shared" si="1"/>
        <v>23093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177</v>
      </c>
      <c r="D25" s="65">
        <v>1632.72</v>
      </c>
      <c r="E25" s="63">
        <v>2326.7199999999998</v>
      </c>
      <c r="F25" s="76">
        <f>(D25-E25)/E25</f>
        <v>-0.29827396506670328</v>
      </c>
      <c r="G25" s="65">
        <v>246</v>
      </c>
      <c r="H25" s="63">
        <v>15</v>
      </c>
      <c r="I25" s="63">
        <f t="shared" ref="I25:I34" si="2">G25/H25</f>
        <v>16.399999999999999</v>
      </c>
      <c r="J25" s="63">
        <v>4</v>
      </c>
      <c r="K25" s="63">
        <v>5</v>
      </c>
      <c r="L25" s="65">
        <v>86503</v>
      </c>
      <c r="M25" s="65">
        <v>13527</v>
      </c>
      <c r="N25" s="61">
        <v>44386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56"/>
      <c r="Y25" s="90"/>
      <c r="Z25" s="90"/>
    </row>
    <row r="26" spans="1:26" ht="25.35" customHeight="1">
      <c r="A26" s="59">
        <v>12</v>
      </c>
      <c r="B26" s="104" t="s">
        <v>56</v>
      </c>
      <c r="C26" s="45" t="s">
        <v>218</v>
      </c>
      <c r="D26" s="65">
        <v>1412.37</v>
      </c>
      <c r="E26" s="63" t="s">
        <v>30</v>
      </c>
      <c r="F26" s="63" t="s">
        <v>30</v>
      </c>
      <c r="G26" s="65">
        <v>238</v>
      </c>
      <c r="H26" s="63">
        <v>23</v>
      </c>
      <c r="I26" s="63">
        <f t="shared" si="2"/>
        <v>10.347826086956522</v>
      </c>
      <c r="J26" s="63">
        <v>7</v>
      </c>
      <c r="K26" s="63">
        <v>1</v>
      </c>
      <c r="L26" s="65">
        <v>1412</v>
      </c>
      <c r="M26" s="65">
        <v>238</v>
      </c>
      <c r="N26" s="61">
        <v>44414</v>
      </c>
      <c r="O26" s="60" t="s">
        <v>33</v>
      </c>
      <c r="P26" s="57"/>
      <c r="Q26" s="88"/>
      <c r="R26" s="88"/>
      <c r="S26" s="88"/>
      <c r="T26" s="88"/>
      <c r="U26" s="89"/>
      <c r="V26" s="89"/>
      <c r="W26" s="89"/>
      <c r="X26" s="56"/>
      <c r="Y26" s="90"/>
      <c r="Z26" s="90"/>
    </row>
    <row r="27" spans="1:26" ht="25.35" customHeight="1">
      <c r="A27" s="59">
        <v>13</v>
      </c>
      <c r="B27" s="104" t="s">
        <v>56</v>
      </c>
      <c r="C27" s="45" t="s">
        <v>220</v>
      </c>
      <c r="D27" s="65">
        <v>646</v>
      </c>
      <c r="E27" s="63"/>
      <c r="F27" s="63"/>
      <c r="G27" s="65">
        <v>114</v>
      </c>
      <c r="H27" s="63" t="s">
        <v>30</v>
      </c>
      <c r="I27" s="63" t="s">
        <v>30</v>
      </c>
      <c r="J27" s="63">
        <v>6</v>
      </c>
      <c r="K27" s="63">
        <v>1</v>
      </c>
      <c r="L27" s="65">
        <v>646</v>
      </c>
      <c r="M27" s="65">
        <v>114</v>
      </c>
      <c r="N27" s="61">
        <v>44414</v>
      </c>
      <c r="O27" s="60" t="s">
        <v>221</v>
      </c>
      <c r="P27" s="57"/>
      <c r="Q27" s="88"/>
      <c r="R27" s="88"/>
      <c r="S27" s="88"/>
      <c r="T27" s="88"/>
      <c r="U27" s="89"/>
      <c r="V27" s="89"/>
      <c r="W27" s="89"/>
      <c r="X27" s="56"/>
      <c r="Y27" s="90"/>
      <c r="Z27" s="90"/>
    </row>
    <row r="28" spans="1:26" ht="25.35" customHeight="1">
      <c r="A28" s="59">
        <v>14</v>
      </c>
      <c r="B28" s="104">
        <v>9</v>
      </c>
      <c r="C28" s="45" t="s">
        <v>174</v>
      </c>
      <c r="D28" s="65">
        <v>644.44000000000005</v>
      </c>
      <c r="E28" s="63">
        <v>856.38</v>
      </c>
      <c r="F28" s="76">
        <f>(D28-E28)/E28</f>
        <v>-0.24748359373175452</v>
      </c>
      <c r="G28" s="65">
        <v>136</v>
      </c>
      <c r="H28" s="63">
        <v>9</v>
      </c>
      <c r="I28" s="63">
        <f t="shared" si="2"/>
        <v>15.111111111111111</v>
      </c>
      <c r="J28" s="63">
        <v>3</v>
      </c>
      <c r="K28" s="63">
        <v>6</v>
      </c>
      <c r="L28" s="65">
        <v>43986</v>
      </c>
      <c r="M28" s="65">
        <v>9668</v>
      </c>
      <c r="N28" s="61">
        <v>44379</v>
      </c>
      <c r="O28" s="60" t="s">
        <v>47</v>
      </c>
      <c r="P28" s="57"/>
      <c r="Q28" s="88"/>
      <c r="R28" s="88"/>
      <c r="S28" s="88"/>
      <c r="T28" s="88"/>
      <c r="U28" s="88"/>
      <c r="V28" s="89"/>
      <c r="W28" s="89"/>
      <c r="X28" s="90"/>
      <c r="Y28" s="90"/>
      <c r="Z28" s="56"/>
    </row>
    <row r="29" spans="1:26" ht="25.35" customHeight="1">
      <c r="A29" s="59">
        <v>15</v>
      </c>
      <c r="B29" s="105">
        <v>12</v>
      </c>
      <c r="C29" s="78" t="s">
        <v>127</v>
      </c>
      <c r="D29" s="65">
        <v>630.79</v>
      </c>
      <c r="E29" s="63">
        <v>591.6</v>
      </c>
      <c r="F29" s="76">
        <f>(D29-E29)/E29</f>
        <v>6.6244083840432622E-2</v>
      </c>
      <c r="G29" s="65">
        <v>93</v>
      </c>
      <c r="H29" s="63">
        <v>3</v>
      </c>
      <c r="I29" s="63">
        <f t="shared" si="2"/>
        <v>31</v>
      </c>
      <c r="J29" s="63">
        <v>1</v>
      </c>
      <c r="K29" s="63">
        <v>8</v>
      </c>
      <c r="L29" s="65">
        <v>108970.49</v>
      </c>
      <c r="M29" s="65">
        <v>17412</v>
      </c>
      <c r="N29" s="61">
        <v>44351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104">
        <v>16</v>
      </c>
      <c r="C30" s="45" t="s">
        <v>190</v>
      </c>
      <c r="D30" s="65">
        <v>350.2</v>
      </c>
      <c r="E30" s="63">
        <v>484.4</v>
      </c>
      <c r="F30" s="76">
        <f>(D30-E30)/E30</f>
        <v>-0.27704376548307186</v>
      </c>
      <c r="G30" s="65">
        <v>62</v>
      </c>
      <c r="H30" s="63">
        <v>5</v>
      </c>
      <c r="I30" s="63">
        <f t="shared" si="2"/>
        <v>12.4</v>
      </c>
      <c r="J30" s="63">
        <v>4</v>
      </c>
      <c r="K30" s="63">
        <v>4</v>
      </c>
      <c r="L30" s="65">
        <v>5695.66</v>
      </c>
      <c r="M30" s="65">
        <v>1027</v>
      </c>
      <c r="N30" s="61">
        <v>44393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3" t="s">
        <v>30</v>
      </c>
      <c r="C31" s="45" t="s">
        <v>40</v>
      </c>
      <c r="D31" s="65">
        <v>315</v>
      </c>
      <c r="E31" s="63" t="s">
        <v>30</v>
      </c>
      <c r="F31" s="63" t="s">
        <v>30</v>
      </c>
      <c r="G31" s="65">
        <v>182</v>
      </c>
      <c r="H31" s="63">
        <v>5</v>
      </c>
      <c r="I31" s="63">
        <f t="shared" si="2"/>
        <v>36.4</v>
      </c>
      <c r="J31" s="63">
        <v>2</v>
      </c>
      <c r="K31" s="63" t="s">
        <v>30</v>
      </c>
      <c r="L31" s="65">
        <v>116197.42</v>
      </c>
      <c r="M31" s="65">
        <v>23717</v>
      </c>
      <c r="N31" s="61">
        <v>44106</v>
      </c>
      <c r="O31" s="60" t="s">
        <v>37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13</v>
      </c>
      <c r="C32" s="116" t="s">
        <v>159</v>
      </c>
      <c r="D32" s="65">
        <v>230.5</v>
      </c>
      <c r="E32" s="63">
        <v>541.45000000000005</v>
      </c>
      <c r="F32" s="76">
        <f>(D32-E32)/E32</f>
        <v>-0.57429125496352396</v>
      </c>
      <c r="G32" s="65">
        <v>62</v>
      </c>
      <c r="H32" s="63">
        <v>8</v>
      </c>
      <c r="I32" s="63">
        <f t="shared" si="2"/>
        <v>7.75</v>
      </c>
      <c r="J32" s="63">
        <v>3</v>
      </c>
      <c r="K32" s="63">
        <v>7</v>
      </c>
      <c r="L32" s="65">
        <v>46224.35</v>
      </c>
      <c r="M32" s="65">
        <v>10404</v>
      </c>
      <c r="N32" s="61">
        <v>44372</v>
      </c>
      <c r="O32" s="60" t="s">
        <v>37</v>
      </c>
      <c r="P32" s="57"/>
      <c r="Q32" s="88"/>
      <c r="R32" s="88"/>
      <c r="S32" s="88"/>
      <c r="T32" s="88"/>
      <c r="U32" s="89"/>
      <c r="V32" s="89"/>
      <c r="W32" s="89"/>
      <c r="X32" s="56"/>
      <c r="Y32" s="90"/>
      <c r="Z32" s="90"/>
    </row>
    <row r="33" spans="1:26" ht="25.35" customHeight="1">
      <c r="A33" s="59">
        <v>19</v>
      </c>
      <c r="B33" s="106">
        <v>17</v>
      </c>
      <c r="C33" s="45" t="s">
        <v>201</v>
      </c>
      <c r="D33" s="65">
        <v>218.77</v>
      </c>
      <c r="E33" s="63">
        <v>401.6</v>
      </c>
      <c r="F33" s="76">
        <f>(D33-E33)/E33</f>
        <v>-0.45525398406374501</v>
      </c>
      <c r="G33" s="65">
        <v>36</v>
      </c>
      <c r="H33" s="63">
        <v>3</v>
      </c>
      <c r="I33" s="63">
        <f t="shared" si="2"/>
        <v>12</v>
      </c>
      <c r="J33" s="63">
        <v>2</v>
      </c>
      <c r="K33" s="63">
        <v>3</v>
      </c>
      <c r="L33" s="65">
        <v>2760.63</v>
      </c>
      <c r="M33" s="65">
        <v>455</v>
      </c>
      <c r="N33" s="61">
        <v>44400</v>
      </c>
      <c r="O33" s="60" t="s">
        <v>49</v>
      </c>
      <c r="P33" s="57"/>
      <c r="Q33" s="88"/>
      <c r="R33" s="88"/>
      <c r="S33" s="88"/>
      <c r="T33" s="88"/>
      <c r="U33" s="88"/>
      <c r="V33" s="89"/>
      <c r="W33" s="89"/>
      <c r="X33" s="56"/>
      <c r="Y33" s="90"/>
      <c r="Z33" s="90"/>
    </row>
    <row r="34" spans="1:26" ht="25.35" customHeight="1">
      <c r="A34" s="59">
        <v>20</v>
      </c>
      <c r="B34" s="104">
        <v>14</v>
      </c>
      <c r="C34" s="45" t="s">
        <v>123</v>
      </c>
      <c r="D34" s="65">
        <v>212.42</v>
      </c>
      <c r="E34" s="63">
        <v>500.08</v>
      </c>
      <c r="F34" s="76">
        <f>(D34-E34)/E34</f>
        <v>-0.57522796352583583</v>
      </c>
      <c r="G34" s="65">
        <v>44</v>
      </c>
      <c r="H34" s="63">
        <v>3</v>
      </c>
      <c r="I34" s="63">
        <f t="shared" si="2"/>
        <v>14.666666666666666</v>
      </c>
      <c r="J34" s="63">
        <v>1</v>
      </c>
      <c r="K34" s="63">
        <v>10</v>
      </c>
      <c r="L34" s="65">
        <v>81843</v>
      </c>
      <c r="M34" s="65">
        <v>18204</v>
      </c>
      <c r="N34" s="61">
        <v>44351</v>
      </c>
      <c r="O34" s="60" t="s">
        <v>47</v>
      </c>
      <c r="P34" s="57"/>
      <c r="Q34" s="88"/>
      <c r="R34" s="88"/>
      <c r="S34" s="88"/>
      <c r="T34" s="88"/>
      <c r="U34" s="88"/>
      <c r="V34" s="89"/>
      <c r="W34" s="89"/>
      <c r="X34" s="56"/>
      <c r="Y34" s="90"/>
      <c r="Z34" s="90"/>
    </row>
    <row r="35" spans="1:26" ht="25.35" customHeight="1">
      <c r="A35" s="16"/>
      <c r="B35" s="16"/>
      <c r="C35" s="39" t="s">
        <v>76</v>
      </c>
      <c r="D35" s="58">
        <f ca="1">SUM(D23:D37)</f>
        <v>143631.57000000004</v>
      </c>
      <c r="E35" s="58">
        <f ca="1">SUM(E23:E37)</f>
        <v>97932.27</v>
      </c>
      <c r="F35" s="84">
        <f ca="1">(D35-E35)/E35</f>
        <v>0.46664189444398696</v>
      </c>
      <c r="G35" s="58">
        <f ca="1">SUM(G23:G37)</f>
        <v>24216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9" t="s">
        <v>46</v>
      </c>
      <c r="D37" s="65">
        <v>130.71</v>
      </c>
      <c r="E37" s="63">
        <v>22.2</v>
      </c>
      <c r="F37" s="76">
        <f>(D37-E37)/E37</f>
        <v>4.8878378378378384</v>
      </c>
      <c r="G37" s="65">
        <v>24</v>
      </c>
      <c r="H37" s="48">
        <v>1</v>
      </c>
      <c r="I37" s="63">
        <f>G37/H37</f>
        <v>24</v>
      </c>
      <c r="J37" s="63">
        <v>1</v>
      </c>
      <c r="K37" s="63">
        <v>15</v>
      </c>
      <c r="L37" s="65">
        <v>45196</v>
      </c>
      <c r="M37" s="65">
        <v>9404</v>
      </c>
      <c r="N37" s="61">
        <v>44316</v>
      </c>
      <c r="O37" s="60" t="s">
        <v>32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59">
        <v>18</v>
      </c>
      <c r="C38" s="92" t="s">
        <v>101</v>
      </c>
      <c r="D38" s="65">
        <v>120</v>
      </c>
      <c r="E38" s="65">
        <v>133</v>
      </c>
      <c r="F38" s="76">
        <f>(D38-E38)/E38</f>
        <v>-9.7744360902255634E-2</v>
      </c>
      <c r="G38" s="65">
        <v>20</v>
      </c>
      <c r="H38" s="63" t="s">
        <v>30</v>
      </c>
      <c r="I38" s="63" t="s">
        <v>30</v>
      </c>
      <c r="J38" s="63">
        <v>1</v>
      </c>
      <c r="K38" s="63">
        <v>11</v>
      </c>
      <c r="L38" s="65">
        <v>5607.92</v>
      </c>
      <c r="M38" s="65">
        <v>1126</v>
      </c>
      <c r="N38" s="61">
        <v>44330</v>
      </c>
      <c r="O38" s="60" t="s">
        <v>102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106">
        <v>27</v>
      </c>
      <c r="C39" s="81" t="s">
        <v>38</v>
      </c>
      <c r="D39" s="65">
        <v>109</v>
      </c>
      <c r="E39" s="63">
        <v>7</v>
      </c>
      <c r="F39" s="76">
        <f>(D39-E39)/E39</f>
        <v>14.571428571428571</v>
      </c>
      <c r="G39" s="65">
        <v>26</v>
      </c>
      <c r="H39" s="63">
        <v>2</v>
      </c>
      <c r="I39" s="63">
        <f>G39/H39</f>
        <v>13</v>
      </c>
      <c r="J39" s="63">
        <v>2</v>
      </c>
      <c r="K39" s="63" t="s">
        <v>30</v>
      </c>
      <c r="L39" s="65">
        <v>23474.42</v>
      </c>
      <c r="M39" s="65">
        <v>4256</v>
      </c>
      <c r="N39" s="61">
        <v>44316</v>
      </c>
      <c r="O39" s="60" t="s">
        <v>37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63" t="s">
        <v>30</v>
      </c>
      <c r="C40" s="92" t="s">
        <v>189</v>
      </c>
      <c r="D40" s="65">
        <v>100</v>
      </c>
      <c r="E40" s="63" t="s">
        <v>30</v>
      </c>
      <c r="F40" s="63" t="s">
        <v>30</v>
      </c>
      <c r="G40" s="65">
        <v>50</v>
      </c>
      <c r="H40" s="48">
        <v>6</v>
      </c>
      <c r="I40" s="63">
        <f>G40/H40</f>
        <v>8.3333333333333339</v>
      </c>
      <c r="J40" s="63">
        <v>3</v>
      </c>
      <c r="K40" s="63" t="s">
        <v>30</v>
      </c>
      <c r="L40" s="65">
        <v>246368</v>
      </c>
      <c r="M40" s="65">
        <v>51202</v>
      </c>
      <c r="N40" s="61">
        <v>43840</v>
      </c>
      <c r="O40" s="60" t="s">
        <v>32</v>
      </c>
      <c r="P40" s="57"/>
      <c r="R40" s="62"/>
      <c r="T40" s="57"/>
      <c r="U40" s="56"/>
      <c r="V40" s="56"/>
      <c r="W40" s="56"/>
      <c r="X40" s="56"/>
      <c r="Y40" s="57"/>
      <c r="Z40" s="56"/>
    </row>
    <row r="41" spans="1:26" ht="25.35" customHeight="1">
      <c r="A41" s="59">
        <v>25</v>
      </c>
      <c r="B41" s="66" t="s">
        <v>30</v>
      </c>
      <c r="C41" s="45" t="s">
        <v>161</v>
      </c>
      <c r="D41" s="65">
        <v>64</v>
      </c>
      <c r="E41" s="63" t="s">
        <v>30</v>
      </c>
      <c r="F41" s="63" t="s">
        <v>30</v>
      </c>
      <c r="G41" s="65">
        <v>32</v>
      </c>
      <c r="H41" s="63">
        <v>3</v>
      </c>
      <c r="I41" s="63">
        <f>G41/H41</f>
        <v>10.666666666666666</v>
      </c>
      <c r="J41" s="63">
        <v>3</v>
      </c>
      <c r="K41" s="63" t="s">
        <v>30</v>
      </c>
      <c r="L41" s="65">
        <v>817206</v>
      </c>
      <c r="M41" s="65">
        <v>154694</v>
      </c>
      <c r="N41" s="61">
        <v>43665</v>
      </c>
      <c r="O41" s="60" t="s">
        <v>32</v>
      </c>
      <c r="P41" s="57"/>
      <c r="Q41" s="88"/>
      <c r="R41" s="88"/>
      <c r="T41" s="88"/>
      <c r="U41" s="88"/>
      <c r="V41" s="89"/>
      <c r="W41" s="89"/>
      <c r="X41" s="56"/>
      <c r="Y41" s="90"/>
      <c r="Z41" s="90"/>
    </row>
    <row r="42" spans="1:26" ht="25.35" customHeight="1">
      <c r="A42" s="59">
        <v>26</v>
      </c>
      <c r="B42" s="105">
        <v>22</v>
      </c>
      <c r="C42" s="82" t="s">
        <v>67</v>
      </c>
      <c r="D42" s="65">
        <v>44.5</v>
      </c>
      <c r="E42" s="63">
        <v>46</v>
      </c>
      <c r="F42" s="76">
        <f>(D42-E42)/E42</f>
        <v>-3.2608695652173912E-2</v>
      </c>
      <c r="G42" s="65">
        <v>15</v>
      </c>
      <c r="H42" s="63">
        <v>1</v>
      </c>
      <c r="I42" s="63">
        <f>G42/H42</f>
        <v>15</v>
      </c>
      <c r="J42" s="63">
        <v>1</v>
      </c>
      <c r="K42" s="63">
        <v>14</v>
      </c>
      <c r="L42" s="65">
        <v>23731</v>
      </c>
      <c r="M42" s="65">
        <v>4179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63" t="s">
        <v>30</v>
      </c>
      <c r="C43" s="64" t="s">
        <v>140</v>
      </c>
      <c r="D43" s="65">
        <v>42</v>
      </c>
      <c r="E43" s="63" t="s">
        <v>30</v>
      </c>
      <c r="F43" s="63" t="s">
        <v>30</v>
      </c>
      <c r="G43" s="65">
        <v>21</v>
      </c>
      <c r="H43" s="48">
        <v>2</v>
      </c>
      <c r="I43" s="63">
        <f>G43/H43</f>
        <v>10.5</v>
      </c>
      <c r="J43" s="63">
        <v>1</v>
      </c>
      <c r="K43" s="63" t="s">
        <v>30</v>
      </c>
      <c r="L43" s="65">
        <v>89836</v>
      </c>
      <c r="M43" s="65">
        <v>20960</v>
      </c>
      <c r="N43" s="61">
        <v>43875</v>
      </c>
      <c r="O43" s="60" t="s">
        <v>37</v>
      </c>
      <c r="P43" s="57"/>
      <c r="Q43" s="88"/>
      <c r="R43" s="88"/>
      <c r="S43" s="88"/>
      <c r="T43" s="88"/>
      <c r="U43" s="88"/>
      <c r="V43" s="89"/>
      <c r="W43" s="89"/>
      <c r="X43" s="56"/>
      <c r="Y43" s="90"/>
      <c r="Z43" s="90"/>
    </row>
    <row r="44" spans="1:26" ht="25.35" customHeight="1">
      <c r="A44" s="16"/>
      <c r="B44" s="16"/>
      <c r="C44" s="39" t="s">
        <v>164</v>
      </c>
      <c r="D44" s="58">
        <f ca="1">SUM(D35:D43)</f>
        <v>144111.07000000004</v>
      </c>
      <c r="E44" s="58">
        <f t="shared" ref="E44:G44" ca="1" si="3">SUM(E35:E43)</f>
        <v>98118.27</v>
      </c>
      <c r="F44" s="84">
        <f t="shared" ref="F44" ca="1" si="4">(D44-E44)/E44</f>
        <v>0.46874858270534153</v>
      </c>
      <c r="G44" s="58">
        <f t="shared" ca="1" si="3"/>
        <v>24380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8" zoomScale="60" zoomScaleNormal="60" workbookViewId="0">
      <selection activeCell="O29" sqref="O29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205</v>
      </c>
      <c r="F1" s="2"/>
      <c r="G1" s="2"/>
      <c r="H1" s="2"/>
      <c r="I1" s="2"/>
    </row>
    <row r="2" spans="1:26" ht="19.5" customHeight="1">
      <c r="E2" s="2" t="s">
        <v>206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44"/>
      <c r="B6" s="144"/>
      <c r="C6" s="141"/>
      <c r="D6" s="4" t="s">
        <v>203</v>
      </c>
      <c r="E6" s="4" t="s">
        <v>193</v>
      </c>
      <c r="F6" s="141"/>
      <c r="G6" s="4" t="s">
        <v>203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43"/>
      <c r="B9" s="143"/>
      <c r="C9" s="140" t="s">
        <v>13</v>
      </c>
      <c r="D9" s="130"/>
      <c r="E9" s="130"/>
      <c r="F9" s="140" t="s">
        <v>15</v>
      </c>
      <c r="G9" s="130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Z9" s="57"/>
    </row>
    <row r="10" spans="1:26" ht="21.6">
      <c r="A10" s="144"/>
      <c r="B10" s="144"/>
      <c r="C10" s="141"/>
      <c r="D10" s="135" t="s">
        <v>204</v>
      </c>
      <c r="E10" s="135" t="s">
        <v>215</v>
      </c>
      <c r="F10" s="141"/>
      <c r="G10" s="135" t="s">
        <v>204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Z10" s="57"/>
    </row>
    <row r="11" spans="1:26">
      <c r="A11" s="144"/>
      <c r="B11" s="144"/>
      <c r="C11" s="141"/>
      <c r="D11" s="131" t="s">
        <v>14</v>
      </c>
      <c r="E11" s="4" t="s">
        <v>14</v>
      </c>
      <c r="F11" s="141"/>
      <c r="G11" s="131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44"/>
      <c r="B12" s="145"/>
      <c r="C12" s="142"/>
      <c r="D12" s="132"/>
      <c r="E12" s="5" t="s">
        <v>2</v>
      </c>
      <c r="F12" s="142"/>
      <c r="G12" s="132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208</v>
      </c>
      <c r="D13" s="65">
        <v>33882.58</v>
      </c>
      <c r="E13" s="63" t="s">
        <v>30</v>
      </c>
      <c r="F13" s="63" t="s">
        <v>30</v>
      </c>
      <c r="G13" s="65">
        <v>5099</v>
      </c>
      <c r="H13" s="63">
        <v>235</v>
      </c>
      <c r="I13" s="63">
        <f t="shared" ref="I13:I22" si="0">G13/H13</f>
        <v>21.697872340425533</v>
      </c>
      <c r="J13" s="63">
        <v>18</v>
      </c>
      <c r="K13" s="63">
        <v>1</v>
      </c>
      <c r="L13" s="65">
        <v>40909.68</v>
      </c>
      <c r="M13" s="65">
        <v>6137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>
        <v>1</v>
      </c>
      <c r="C14" s="45" t="s">
        <v>199</v>
      </c>
      <c r="D14" s="65">
        <v>21645.94</v>
      </c>
      <c r="E14" s="63">
        <v>26858.26</v>
      </c>
      <c r="F14" s="76">
        <f>(D14-E14)/E14</f>
        <v>-0.19406767229150362</v>
      </c>
      <c r="G14" s="65">
        <v>4530</v>
      </c>
      <c r="H14" s="63">
        <v>151</v>
      </c>
      <c r="I14" s="63">
        <f t="shared" si="0"/>
        <v>30</v>
      </c>
      <c r="J14" s="63">
        <v>18</v>
      </c>
      <c r="K14" s="63">
        <v>2</v>
      </c>
      <c r="L14" s="65">
        <v>77474</v>
      </c>
      <c r="M14" s="65">
        <v>16441</v>
      </c>
      <c r="N14" s="61">
        <v>44400</v>
      </c>
      <c r="O14" s="77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210</v>
      </c>
      <c r="D15" s="65">
        <v>10236.58</v>
      </c>
      <c r="E15" s="63" t="s">
        <v>30</v>
      </c>
      <c r="F15" s="63" t="s">
        <v>30</v>
      </c>
      <c r="G15" s="65">
        <v>1724</v>
      </c>
      <c r="H15" s="63">
        <v>112</v>
      </c>
      <c r="I15" s="63">
        <f t="shared" si="0"/>
        <v>15.392857142857142</v>
      </c>
      <c r="J15" s="63">
        <v>15</v>
      </c>
      <c r="K15" s="63">
        <v>1</v>
      </c>
      <c r="L15" s="65">
        <v>10623</v>
      </c>
      <c r="M15" s="65">
        <v>1793</v>
      </c>
      <c r="N15" s="61">
        <v>44407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186</v>
      </c>
      <c r="D16" s="65">
        <v>9345.0400000000009</v>
      </c>
      <c r="E16" s="63">
        <v>14107.83</v>
      </c>
      <c r="F16" s="76">
        <f t="shared" ref="F16:F21" si="1">(D16-E16)/E16</f>
        <v>-0.33759904960578624</v>
      </c>
      <c r="G16" s="65">
        <v>1860</v>
      </c>
      <c r="H16" s="63">
        <v>90</v>
      </c>
      <c r="I16" s="63">
        <f t="shared" si="0"/>
        <v>20.666666666666668</v>
      </c>
      <c r="J16" s="63">
        <v>14</v>
      </c>
      <c r="K16" s="63">
        <v>3</v>
      </c>
      <c r="L16" s="65">
        <v>103143.63</v>
      </c>
      <c r="M16" s="65">
        <v>20941</v>
      </c>
      <c r="N16" s="61">
        <v>44393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187</v>
      </c>
      <c r="D17" s="65">
        <v>6667.37</v>
      </c>
      <c r="E17" s="63">
        <v>7970.01</v>
      </c>
      <c r="F17" s="76">
        <f t="shared" si="1"/>
        <v>-0.16344270584353096</v>
      </c>
      <c r="G17" s="65">
        <v>1023</v>
      </c>
      <c r="H17" s="63">
        <v>44</v>
      </c>
      <c r="I17" s="63">
        <f t="shared" si="0"/>
        <v>23.25</v>
      </c>
      <c r="J17" s="63">
        <v>8</v>
      </c>
      <c r="K17" s="63">
        <v>3</v>
      </c>
      <c r="L17" s="65">
        <v>51690.03</v>
      </c>
      <c r="M17" s="65">
        <v>8331</v>
      </c>
      <c r="N17" s="61">
        <v>44393</v>
      </c>
      <c r="O17" s="60" t="s">
        <v>64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160</v>
      </c>
      <c r="D18" s="65">
        <v>5976.18</v>
      </c>
      <c r="E18" s="63">
        <v>6486.75</v>
      </c>
      <c r="F18" s="76">
        <f t="shared" si="1"/>
        <v>-7.8709677419354793E-2</v>
      </c>
      <c r="G18" s="65">
        <v>906</v>
      </c>
      <c r="H18" s="63">
        <v>47</v>
      </c>
      <c r="I18" s="63">
        <f t="shared" si="0"/>
        <v>19.276595744680851</v>
      </c>
      <c r="J18" s="63">
        <v>8</v>
      </c>
      <c r="K18" s="63">
        <v>6</v>
      </c>
      <c r="L18" s="65">
        <v>198110</v>
      </c>
      <c r="M18" s="65">
        <v>31301</v>
      </c>
      <c r="N18" s="61">
        <v>44372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4</v>
      </c>
      <c r="C19" s="45" t="s">
        <v>198</v>
      </c>
      <c r="D19" s="65">
        <v>4454.1499999999996</v>
      </c>
      <c r="E19" s="63">
        <v>7193.82</v>
      </c>
      <c r="F19" s="76">
        <f t="shared" si="1"/>
        <v>-0.38083660697654376</v>
      </c>
      <c r="G19" s="65">
        <v>684</v>
      </c>
      <c r="H19" s="63">
        <v>46</v>
      </c>
      <c r="I19" s="63">
        <f t="shared" si="0"/>
        <v>14.869565217391305</v>
      </c>
      <c r="J19" s="63">
        <v>10</v>
      </c>
      <c r="K19" s="63">
        <v>2</v>
      </c>
      <c r="L19" s="65">
        <v>18907</v>
      </c>
      <c r="M19" s="65">
        <v>3140</v>
      </c>
      <c r="N19" s="61">
        <v>44400</v>
      </c>
      <c r="O19" s="60" t="s">
        <v>47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177</v>
      </c>
      <c r="D20" s="65">
        <v>2326.7199999999998</v>
      </c>
      <c r="E20" s="63">
        <v>3679.7</v>
      </c>
      <c r="F20" s="76">
        <f t="shared" si="1"/>
        <v>-0.36768758322689354</v>
      </c>
      <c r="G20" s="65">
        <v>371</v>
      </c>
      <c r="H20" s="63">
        <v>24</v>
      </c>
      <c r="I20" s="63">
        <f t="shared" si="0"/>
        <v>15.458333333333334</v>
      </c>
      <c r="J20" s="63">
        <v>6</v>
      </c>
      <c r="K20" s="63">
        <v>4</v>
      </c>
      <c r="L20" s="65">
        <v>82561</v>
      </c>
      <c r="M20" s="65">
        <v>12863</v>
      </c>
      <c r="N20" s="61">
        <v>44386</v>
      </c>
      <c r="O20" s="60" t="s">
        <v>32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>
        <v>8</v>
      </c>
      <c r="C21" s="45" t="s">
        <v>174</v>
      </c>
      <c r="D21" s="65">
        <v>856.38</v>
      </c>
      <c r="E21" s="63">
        <v>1268.08</v>
      </c>
      <c r="F21" s="76">
        <f t="shared" si="1"/>
        <v>-0.3246640590499022</v>
      </c>
      <c r="G21" s="65">
        <v>175</v>
      </c>
      <c r="H21" s="63">
        <v>18</v>
      </c>
      <c r="I21" s="63">
        <f t="shared" si="0"/>
        <v>9.7222222222222214</v>
      </c>
      <c r="J21" s="63">
        <v>6</v>
      </c>
      <c r="K21" s="63">
        <v>5</v>
      </c>
      <c r="L21" s="65">
        <v>42285</v>
      </c>
      <c r="M21" s="65">
        <v>9284</v>
      </c>
      <c r="N21" s="61">
        <v>44379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 t="s">
        <v>56</v>
      </c>
      <c r="C22" s="45" t="s">
        <v>209</v>
      </c>
      <c r="D22" s="65">
        <v>741.73</v>
      </c>
      <c r="E22" s="63" t="s">
        <v>30</v>
      </c>
      <c r="F22" s="63" t="s">
        <v>30</v>
      </c>
      <c r="G22" s="65">
        <v>129</v>
      </c>
      <c r="H22" s="63">
        <v>48</v>
      </c>
      <c r="I22" s="63">
        <f t="shared" si="0"/>
        <v>2.6875</v>
      </c>
      <c r="J22" s="63">
        <v>9</v>
      </c>
      <c r="K22" s="63">
        <v>1</v>
      </c>
      <c r="L22" s="65">
        <v>741.73</v>
      </c>
      <c r="M22" s="65">
        <v>129</v>
      </c>
      <c r="N22" s="61">
        <v>44407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96132.67</v>
      </c>
      <c r="E23" s="58">
        <f t="shared" ref="E23:G23" si="2">SUM(E13:E22)</f>
        <v>67564.45</v>
      </c>
      <c r="F23" s="84">
        <f t="shared" ref="F23" si="3">(D23-E23)/E23</f>
        <v>0.42282916533768872</v>
      </c>
      <c r="G23" s="58">
        <f t="shared" si="2"/>
        <v>16501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169</v>
      </c>
      <c r="D25" s="65">
        <v>600</v>
      </c>
      <c r="E25" s="63">
        <v>1122</v>
      </c>
      <c r="F25" s="76">
        <f t="shared" ref="F25:F30" si="4">(D25-E25)/E25</f>
        <v>-0.46524064171122997</v>
      </c>
      <c r="G25" s="65">
        <v>101</v>
      </c>
      <c r="H25" s="63">
        <v>7</v>
      </c>
      <c r="I25" s="63">
        <f t="shared" ref="I25:I31" si="5">G25/H25</f>
        <v>14.428571428571429</v>
      </c>
      <c r="J25" s="63">
        <v>5</v>
      </c>
      <c r="K25" s="63">
        <v>5</v>
      </c>
      <c r="L25" s="65">
        <v>8569.58</v>
      </c>
      <c r="M25" s="65">
        <v>1619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14</v>
      </c>
      <c r="C26" s="45" t="s">
        <v>127</v>
      </c>
      <c r="D26" s="65">
        <v>591.6</v>
      </c>
      <c r="E26" s="63">
        <v>596.20000000000005</v>
      </c>
      <c r="F26" s="76">
        <f t="shared" si="4"/>
        <v>-7.7155317007715904E-3</v>
      </c>
      <c r="G26" s="65">
        <v>83</v>
      </c>
      <c r="H26" s="63">
        <v>3</v>
      </c>
      <c r="I26" s="63">
        <f t="shared" si="5"/>
        <v>27.666666666666668</v>
      </c>
      <c r="J26" s="63">
        <v>1</v>
      </c>
      <c r="K26" s="63">
        <v>7</v>
      </c>
      <c r="L26" s="65">
        <v>107531.5</v>
      </c>
      <c r="M26" s="65">
        <v>17200</v>
      </c>
      <c r="N26" s="61">
        <v>44351</v>
      </c>
      <c r="O26" s="60" t="s">
        <v>34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11</v>
      </c>
      <c r="C27" s="116" t="s">
        <v>159</v>
      </c>
      <c r="D27" s="65">
        <v>541.45000000000005</v>
      </c>
      <c r="E27" s="63">
        <v>1038.58</v>
      </c>
      <c r="F27" s="76">
        <f t="shared" si="4"/>
        <v>-0.47866317471932823</v>
      </c>
      <c r="G27" s="65">
        <v>122</v>
      </c>
      <c r="H27" s="63">
        <v>18</v>
      </c>
      <c r="I27" s="63">
        <f t="shared" si="5"/>
        <v>6.7777777777777777</v>
      </c>
      <c r="J27" s="63">
        <v>5</v>
      </c>
      <c r="K27" s="63">
        <v>6</v>
      </c>
      <c r="L27" s="65">
        <v>45062.96</v>
      </c>
      <c r="M27" s="65">
        <v>10106</v>
      </c>
      <c r="N27" s="61">
        <v>44372</v>
      </c>
      <c r="O27" s="60" t="s">
        <v>37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9</v>
      </c>
      <c r="C28" s="45" t="s">
        <v>123</v>
      </c>
      <c r="D28" s="65">
        <v>500.08</v>
      </c>
      <c r="E28" s="63">
        <v>1133.5999999999999</v>
      </c>
      <c r="F28" s="76">
        <f t="shared" si="4"/>
        <v>-0.5588567395906846</v>
      </c>
      <c r="G28" s="65">
        <v>104</v>
      </c>
      <c r="H28" s="63">
        <v>11</v>
      </c>
      <c r="I28" s="63">
        <f t="shared" si="5"/>
        <v>9.454545454545455</v>
      </c>
      <c r="J28" s="63">
        <v>3</v>
      </c>
      <c r="K28" s="63">
        <v>9</v>
      </c>
      <c r="L28" s="65">
        <v>80805</v>
      </c>
      <c r="M28" s="65">
        <v>17963</v>
      </c>
      <c r="N28" s="61">
        <v>44351</v>
      </c>
      <c r="O28" s="60" t="s">
        <v>47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4">
        <v>7</v>
      </c>
      <c r="C29" s="45" t="s">
        <v>197</v>
      </c>
      <c r="D29" s="65">
        <v>497.23</v>
      </c>
      <c r="E29" s="63">
        <v>2637.2</v>
      </c>
      <c r="F29" s="76">
        <f t="shared" si="4"/>
        <v>-0.81145533141210369</v>
      </c>
      <c r="G29" s="65">
        <v>79</v>
      </c>
      <c r="H29" s="63">
        <v>16</v>
      </c>
      <c r="I29" s="63">
        <f t="shared" si="5"/>
        <v>4.9375</v>
      </c>
      <c r="J29" s="63">
        <v>7</v>
      </c>
      <c r="K29" s="63">
        <v>2</v>
      </c>
      <c r="L29" s="65">
        <v>5117</v>
      </c>
      <c r="M29" s="65">
        <v>839</v>
      </c>
      <c r="N29" s="61">
        <v>44400</v>
      </c>
      <c r="O29" s="60" t="s">
        <v>113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5.35" customHeight="1">
      <c r="A30" s="59">
        <v>16</v>
      </c>
      <c r="B30" s="104">
        <v>13</v>
      </c>
      <c r="C30" s="45" t="s">
        <v>190</v>
      </c>
      <c r="D30" s="65">
        <v>484.4</v>
      </c>
      <c r="E30" s="63">
        <v>682.48</v>
      </c>
      <c r="F30" s="76">
        <f t="shared" si="4"/>
        <v>-0.29023561129996489</v>
      </c>
      <c r="G30" s="65">
        <v>87</v>
      </c>
      <c r="H30" s="63">
        <v>9</v>
      </c>
      <c r="I30" s="63">
        <f t="shared" si="5"/>
        <v>9.6666666666666661</v>
      </c>
      <c r="J30" s="63">
        <v>7</v>
      </c>
      <c r="K30" s="63">
        <v>3</v>
      </c>
      <c r="L30" s="65">
        <v>4857.76</v>
      </c>
      <c r="M30" s="65">
        <v>882</v>
      </c>
      <c r="N30" s="61">
        <v>44393</v>
      </c>
      <c r="O30" s="60" t="s">
        <v>49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5.35" customHeight="1">
      <c r="A31" s="59">
        <v>17</v>
      </c>
      <c r="B31" s="63" t="s">
        <v>30</v>
      </c>
      <c r="C31" s="78" t="s">
        <v>201</v>
      </c>
      <c r="D31" s="65">
        <v>401.6</v>
      </c>
      <c r="E31" s="63" t="s">
        <v>30</v>
      </c>
      <c r="F31" s="63" t="s">
        <v>30</v>
      </c>
      <c r="G31" s="65">
        <v>63</v>
      </c>
      <c r="H31" s="63">
        <v>8</v>
      </c>
      <c r="I31" s="63">
        <f t="shared" si="5"/>
        <v>7.875</v>
      </c>
      <c r="J31" s="63">
        <v>4</v>
      </c>
      <c r="K31" s="63">
        <v>2</v>
      </c>
      <c r="L31" s="65">
        <v>2305.56</v>
      </c>
      <c r="M31" s="65">
        <v>380</v>
      </c>
      <c r="N31" s="61">
        <v>44400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104">
        <v>16</v>
      </c>
      <c r="C32" s="92" t="s">
        <v>101</v>
      </c>
      <c r="D32" s="65">
        <v>133</v>
      </c>
      <c r="E32" s="65">
        <v>187</v>
      </c>
      <c r="F32" s="76">
        <f>(D32-E32)/E32</f>
        <v>-0.28877005347593582</v>
      </c>
      <c r="G32" s="65">
        <v>27</v>
      </c>
      <c r="H32" s="63" t="s">
        <v>30</v>
      </c>
      <c r="I32" s="63" t="s">
        <v>30</v>
      </c>
      <c r="J32" s="63">
        <v>1</v>
      </c>
      <c r="K32" s="63">
        <v>10</v>
      </c>
      <c r="L32" s="65">
        <v>5399</v>
      </c>
      <c r="M32" s="65">
        <v>1081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66" t="s">
        <v>30</v>
      </c>
      <c r="C33" s="64" t="s">
        <v>41</v>
      </c>
      <c r="D33" s="65">
        <v>72</v>
      </c>
      <c r="E33" s="63" t="s">
        <v>30</v>
      </c>
      <c r="F33" s="63" t="s">
        <v>30</v>
      </c>
      <c r="G33" s="65">
        <v>36</v>
      </c>
      <c r="H33" s="63">
        <v>2</v>
      </c>
      <c r="I33" s="63">
        <f>G33/H33</f>
        <v>18</v>
      </c>
      <c r="J33" s="63">
        <v>2</v>
      </c>
      <c r="K33" s="63" t="s">
        <v>30</v>
      </c>
      <c r="L33" s="65">
        <v>67092.87</v>
      </c>
      <c r="M33" s="65">
        <v>14645</v>
      </c>
      <c r="N33" s="61">
        <v>44113</v>
      </c>
      <c r="O33" s="60" t="s">
        <v>27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92" t="s">
        <v>125</v>
      </c>
      <c r="D34" s="65">
        <v>48</v>
      </c>
      <c r="E34" s="63" t="s">
        <v>30</v>
      </c>
      <c r="F34" s="63" t="s">
        <v>30</v>
      </c>
      <c r="G34" s="65">
        <v>24</v>
      </c>
      <c r="H34" s="48">
        <v>2</v>
      </c>
      <c r="I34" s="63">
        <f>G34/H34</f>
        <v>12</v>
      </c>
      <c r="J34" s="63">
        <v>2</v>
      </c>
      <c r="K34" s="63" t="s">
        <v>30</v>
      </c>
      <c r="L34" s="65">
        <v>24088</v>
      </c>
      <c r="M34" s="65">
        <v>5716</v>
      </c>
      <c r="N34" s="61">
        <v>44015</v>
      </c>
      <c r="O34" s="60" t="s">
        <v>37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100002.03</v>
      </c>
      <c r="E35" s="58">
        <f t="shared" ref="E35:G35" si="6">SUM(E23:E34)</f>
        <v>74961.509999999995</v>
      </c>
      <c r="F35" s="84">
        <f t="shared" ref="F35" si="7">(D35-E35)/E35</f>
        <v>0.33404503191037649</v>
      </c>
      <c r="G35" s="58">
        <f t="shared" si="6"/>
        <v>17227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8" t="s">
        <v>148</v>
      </c>
      <c r="D37" s="65">
        <v>47</v>
      </c>
      <c r="E37" s="63">
        <v>53</v>
      </c>
      <c r="F37" s="76">
        <f>(D37-E37)/E37</f>
        <v>-0.11320754716981132</v>
      </c>
      <c r="G37" s="65">
        <v>16</v>
      </c>
      <c r="H37" s="63">
        <v>2</v>
      </c>
      <c r="I37" s="63">
        <f t="shared" ref="I37:I43" si="8">G37/H37</f>
        <v>8</v>
      </c>
      <c r="J37" s="63">
        <v>1</v>
      </c>
      <c r="K37" s="63">
        <v>7</v>
      </c>
      <c r="L37" s="65">
        <v>11027.52</v>
      </c>
      <c r="M37" s="65">
        <v>2070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104">
        <v>22</v>
      </c>
      <c r="C38" s="81" t="s">
        <v>67</v>
      </c>
      <c r="D38" s="65">
        <v>46</v>
      </c>
      <c r="E38" s="63">
        <v>80</v>
      </c>
      <c r="F38" s="76">
        <f>(D38-E38)/E38</f>
        <v>-0.42499999999999999</v>
      </c>
      <c r="G38" s="65">
        <v>8</v>
      </c>
      <c r="H38" s="63">
        <v>1</v>
      </c>
      <c r="I38" s="63">
        <f t="shared" si="8"/>
        <v>8</v>
      </c>
      <c r="J38" s="63">
        <v>1</v>
      </c>
      <c r="K38" s="63">
        <v>13</v>
      </c>
      <c r="L38" s="65">
        <v>23686</v>
      </c>
      <c r="M38" s="65">
        <v>1464</v>
      </c>
      <c r="N38" s="61">
        <v>44323</v>
      </c>
      <c r="O38" s="60" t="s">
        <v>32</v>
      </c>
      <c r="P38" s="57"/>
      <c r="Q38" s="88"/>
      <c r="R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126</v>
      </c>
      <c r="D39" s="65">
        <v>45.5</v>
      </c>
      <c r="E39" s="63" t="s">
        <v>30</v>
      </c>
      <c r="F39" s="63" t="s">
        <v>30</v>
      </c>
      <c r="G39" s="65">
        <v>27</v>
      </c>
      <c r="H39" s="48">
        <v>3</v>
      </c>
      <c r="I39" s="63">
        <f t="shared" si="8"/>
        <v>9</v>
      </c>
      <c r="J39" s="63">
        <v>2</v>
      </c>
      <c r="K39" s="63" t="s">
        <v>30</v>
      </c>
      <c r="L39" s="65">
        <v>19809.5</v>
      </c>
      <c r="M39" s="65">
        <v>4680</v>
      </c>
      <c r="N39" s="61">
        <v>44057</v>
      </c>
      <c r="O39" s="60" t="s">
        <v>37</v>
      </c>
      <c r="P39" s="57"/>
      <c r="R39" s="62"/>
      <c r="T39" s="57"/>
      <c r="U39" s="56"/>
      <c r="V39" s="56"/>
      <c r="W39" s="56"/>
      <c r="X39" s="56"/>
      <c r="Y39" s="56"/>
      <c r="Z39" s="57"/>
    </row>
    <row r="40" spans="1:26" ht="25.35" customHeight="1">
      <c r="A40" s="59">
        <v>24</v>
      </c>
      <c r="B40" s="105">
        <v>28</v>
      </c>
      <c r="C40" s="80" t="s">
        <v>46</v>
      </c>
      <c r="D40" s="65">
        <v>22.2</v>
      </c>
      <c r="E40" s="63">
        <v>34</v>
      </c>
      <c r="F40" s="76">
        <f>(D40-E40)/E40</f>
        <v>-0.34705882352941181</v>
      </c>
      <c r="G40" s="65">
        <v>4</v>
      </c>
      <c r="H40" s="48">
        <v>1</v>
      </c>
      <c r="I40" s="63">
        <f t="shared" si="8"/>
        <v>4</v>
      </c>
      <c r="J40" s="63">
        <v>1</v>
      </c>
      <c r="K40" s="63">
        <v>14</v>
      </c>
      <c r="L40" s="65">
        <v>45066</v>
      </c>
      <c r="M40" s="65">
        <v>9380</v>
      </c>
      <c r="N40" s="61">
        <v>44316</v>
      </c>
      <c r="O40" s="60" t="s">
        <v>32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63" t="s">
        <v>30</v>
      </c>
      <c r="C41" s="64" t="s">
        <v>147</v>
      </c>
      <c r="D41" s="65">
        <v>10</v>
      </c>
      <c r="E41" s="63" t="s">
        <v>30</v>
      </c>
      <c r="F41" s="63" t="s">
        <v>30</v>
      </c>
      <c r="G41" s="65">
        <v>5</v>
      </c>
      <c r="H41" s="48">
        <v>1</v>
      </c>
      <c r="I41" s="63">
        <f t="shared" si="8"/>
        <v>5</v>
      </c>
      <c r="J41" s="63">
        <v>1</v>
      </c>
      <c r="K41" s="63" t="s">
        <v>30</v>
      </c>
      <c r="L41" s="65">
        <v>24463</v>
      </c>
      <c r="M41" s="65">
        <v>5383</v>
      </c>
      <c r="N41" s="61">
        <v>44099</v>
      </c>
      <c r="O41" s="77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66" t="s">
        <v>30</v>
      </c>
      <c r="C42" s="45" t="s">
        <v>158</v>
      </c>
      <c r="D42" s="65">
        <v>8</v>
      </c>
      <c r="E42" s="63" t="s">
        <v>30</v>
      </c>
      <c r="F42" s="63" t="s">
        <v>30</v>
      </c>
      <c r="G42" s="65">
        <v>4</v>
      </c>
      <c r="H42" s="63">
        <v>1</v>
      </c>
      <c r="I42" s="63">
        <f t="shared" si="8"/>
        <v>4</v>
      </c>
      <c r="J42" s="63">
        <v>1</v>
      </c>
      <c r="K42" s="63" t="s">
        <v>30</v>
      </c>
      <c r="L42" s="65">
        <v>54678</v>
      </c>
      <c r="M42" s="65">
        <v>12777</v>
      </c>
      <c r="N42" s="61">
        <v>43861</v>
      </c>
      <c r="O42" s="60" t="s">
        <v>27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123">
        <v>26</v>
      </c>
      <c r="C43" s="81" t="s">
        <v>38</v>
      </c>
      <c r="D43" s="65">
        <v>7</v>
      </c>
      <c r="E43" s="63">
        <v>45</v>
      </c>
      <c r="F43" s="76">
        <f>(D43-E43)/E43</f>
        <v>-0.84444444444444444</v>
      </c>
      <c r="G43" s="65">
        <v>2</v>
      </c>
      <c r="H43" s="63">
        <v>1</v>
      </c>
      <c r="I43" s="63">
        <f t="shared" si="8"/>
        <v>2</v>
      </c>
      <c r="J43" s="63">
        <v>1</v>
      </c>
      <c r="K43" s="63" t="s">
        <v>30</v>
      </c>
      <c r="L43" s="65">
        <v>23365.42</v>
      </c>
      <c r="M43" s="65">
        <v>4230</v>
      </c>
      <c r="N43" s="61">
        <v>44316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16"/>
      <c r="B44" s="16"/>
      <c r="C44" s="39" t="s">
        <v>164</v>
      </c>
      <c r="D44" s="58">
        <f>SUM(D35:D43)</f>
        <v>100187.73</v>
      </c>
      <c r="E44" s="58">
        <f>SUM(E35:E43)</f>
        <v>75173.509999999995</v>
      </c>
      <c r="F44" s="84">
        <f>(D44-E44)/E44</f>
        <v>0.33275312008179481</v>
      </c>
      <c r="G44" s="58">
        <f>SUM(G35:G43)</f>
        <v>17293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39" sqref="A39:XFD39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3.6640625" style="55" customWidth="1"/>
    <col min="25" max="25" width="14.88671875" style="55" customWidth="1"/>
    <col min="26" max="16384" width="8.88671875" style="55"/>
  </cols>
  <sheetData>
    <row r="1" spans="1:26" ht="19.5" customHeight="1">
      <c r="E1" s="2" t="s">
        <v>195</v>
      </c>
      <c r="F1" s="2"/>
      <c r="G1" s="2"/>
      <c r="H1" s="2"/>
      <c r="I1" s="2"/>
    </row>
    <row r="2" spans="1:26" ht="19.5" customHeight="1">
      <c r="E2" s="2" t="s">
        <v>196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44"/>
      <c r="B6" s="144"/>
      <c r="C6" s="141"/>
      <c r="D6" s="4" t="s">
        <v>193</v>
      </c>
      <c r="E6" s="4" t="s">
        <v>184</v>
      </c>
      <c r="F6" s="141"/>
      <c r="G6" s="4" t="s">
        <v>193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43"/>
      <c r="B9" s="143"/>
      <c r="C9" s="140" t="s">
        <v>13</v>
      </c>
      <c r="D9" s="127"/>
      <c r="E9" s="127"/>
      <c r="F9" s="140" t="s">
        <v>15</v>
      </c>
      <c r="G9" s="127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Y9" s="57"/>
    </row>
    <row r="10" spans="1:26">
      <c r="A10" s="144"/>
      <c r="B10" s="144"/>
      <c r="C10" s="141"/>
      <c r="D10" s="128" t="s">
        <v>194</v>
      </c>
      <c r="E10" s="128" t="s">
        <v>185</v>
      </c>
      <c r="F10" s="141"/>
      <c r="G10" s="128" t="s">
        <v>194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Y10" s="57"/>
    </row>
    <row r="11" spans="1:26">
      <c r="A11" s="144"/>
      <c r="B11" s="144"/>
      <c r="C11" s="141"/>
      <c r="D11" s="128" t="s">
        <v>14</v>
      </c>
      <c r="E11" s="4" t="s">
        <v>14</v>
      </c>
      <c r="F11" s="141"/>
      <c r="G11" s="128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44"/>
      <c r="B12" s="145"/>
      <c r="C12" s="142"/>
      <c r="D12" s="129"/>
      <c r="E12" s="5" t="s">
        <v>2</v>
      </c>
      <c r="F12" s="142"/>
      <c r="G12" s="129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199</v>
      </c>
      <c r="D13" s="65">
        <v>26858.26</v>
      </c>
      <c r="E13" s="63" t="s">
        <v>30</v>
      </c>
      <c r="F13" s="63" t="s">
        <v>30</v>
      </c>
      <c r="G13" s="65">
        <v>5561</v>
      </c>
      <c r="H13" s="63">
        <v>139</v>
      </c>
      <c r="I13" s="63">
        <f t="shared" ref="I13:I22" si="0">G13/H13</f>
        <v>40.007194244604314</v>
      </c>
      <c r="J13" s="63">
        <v>19</v>
      </c>
      <c r="K13" s="63">
        <v>1</v>
      </c>
      <c r="L13" s="65">
        <v>30748</v>
      </c>
      <c r="M13" s="65">
        <v>6365</v>
      </c>
      <c r="N13" s="61">
        <v>44400</v>
      </c>
      <c r="O13" s="60" t="s">
        <v>32</v>
      </c>
      <c r="P13" s="57"/>
      <c r="Q13" s="88"/>
      <c r="R13" s="88"/>
      <c r="S13" s="88"/>
      <c r="T13" s="88"/>
      <c r="U13" s="89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186</v>
      </c>
      <c r="D14" s="65">
        <v>14107.83</v>
      </c>
      <c r="E14" s="63">
        <v>36231.61</v>
      </c>
      <c r="F14" s="76">
        <f>(D14-E14)/E14</f>
        <v>-0.61062094673684109</v>
      </c>
      <c r="G14" s="65">
        <v>2778</v>
      </c>
      <c r="H14" s="63">
        <v>126</v>
      </c>
      <c r="I14" s="63">
        <f t="shared" si="0"/>
        <v>22.047619047619047</v>
      </c>
      <c r="J14" s="63">
        <v>14</v>
      </c>
      <c r="K14" s="63">
        <v>2</v>
      </c>
      <c r="L14" s="65">
        <v>79332.240000000005</v>
      </c>
      <c r="M14" s="65">
        <v>15973</v>
      </c>
      <c r="N14" s="61">
        <v>44393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2</v>
      </c>
      <c r="C15" s="45" t="s">
        <v>187</v>
      </c>
      <c r="D15" s="65">
        <v>7970.01</v>
      </c>
      <c r="E15" s="63">
        <v>14251.92</v>
      </c>
      <c r="F15" s="76">
        <f>(D15-E15)/E15</f>
        <v>-0.44077640065338564</v>
      </c>
      <c r="G15" s="65">
        <v>1279</v>
      </c>
      <c r="H15" s="63">
        <v>65</v>
      </c>
      <c r="I15" s="63">
        <f t="shared" si="0"/>
        <v>19.676923076923078</v>
      </c>
      <c r="J15" s="63">
        <v>12</v>
      </c>
      <c r="K15" s="63">
        <v>2</v>
      </c>
      <c r="L15" s="65">
        <v>35312.699999999997</v>
      </c>
      <c r="M15" s="65">
        <v>5689</v>
      </c>
      <c r="N15" s="61">
        <v>44393</v>
      </c>
      <c r="O15" s="60" t="s">
        <v>64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56"/>
    </row>
    <row r="16" spans="1:26" ht="25.35" customHeight="1">
      <c r="A16" s="59">
        <v>4</v>
      </c>
      <c r="B16" s="59" t="s">
        <v>56</v>
      </c>
      <c r="C16" s="45" t="s">
        <v>198</v>
      </c>
      <c r="D16" s="65">
        <v>7193.82</v>
      </c>
      <c r="E16" s="63" t="s">
        <v>30</v>
      </c>
      <c r="F16" s="63" t="s">
        <v>30</v>
      </c>
      <c r="G16" s="65">
        <v>1197</v>
      </c>
      <c r="H16" s="63">
        <v>97</v>
      </c>
      <c r="I16" s="63">
        <f t="shared" si="0"/>
        <v>12.340206185567011</v>
      </c>
      <c r="J16" s="63">
        <v>15</v>
      </c>
      <c r="K16" s="63">
        <v>1</v>
      </c>
      <c r="L16" s="65">
        <v>7194</v>
      </c>
      <c r="M16" s="65">
        <v>1197</v>
      </c>
      <c r="N16" s="61">
        <v>44400</v>
      </c>
      <c r="O16" s="60" t="s">
        <v>47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160</v>
      </c>
      <c r="D17" s="65">
        <v>6486.75</v>
      </c>
      <c r="E17" s="63">
        <v>11139.2</v>
      </c>
      <c r="F17" s="76">
        <f>(D17-E17)/E17</f>
        <v>-0.41766464378052287</v>
      </c>
      <c r="G17" s="65">
        <v>1011</v>
      </c>
      <c r="H17" s="63">
        <v>62</v>
      </c>
      <c r="I17" s="63">
        <f t="shared" si="0"/>
        <v>16.306451612903224</v>
      </c>
      <c r="J17" s="63">
        <v>8</v>
      </c>
      <c r="K17" s="63">
        <v>5</v>
      </c>
      <c r="L17" s="65">
        <v>184919</v>
      </c>
      <c r="M17" s="65">
        <v>29189</v>
      </c>
      <c r="N17" s="61">
        <v>44372</v>
      </c>
      <c r="O17" s="60" t="s">
        <v>47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56"/>
    </row>
    <row r="18" spans="1:26" ht="25.35" customHeight="1">
      <c r="A18" s="59">
        <v>6</v>
      </c>
      <c r="B18" s="59">
        <v>3</v>
      </c>
      <c r="C18" s="45" t="s">
        <v>177</v>
      </c>
      <c r="D18" s="65">
        <v>3679.7</v>
      </c>
      <c r="E18" s="63">
        <v>11853.49</v>
      </c>
      <c r="F18" s="76">
        <f>(D18-E18)/E18</f>
        <v>-0.68956821999259288</v>
      </c>
      <c r="G18" s="65">
        <v>576</v>
      </c>
      <c r="H18" s="63">
        <v>58</v>
      </c>
      <c r="I18" s="63">
        <f t="shared" si="0"/>
        <v>9.931034482758621</v>
      </c>
      <c r="J18" s="63">
        <v>11</v>
      </c>
      <c r="K18" s="63">
        <v>3</v>
      </c>
      <c r="L18" s="65">
        <v>76323</v>
      </c>
      <c r="M18" s="65">
        <v>11798</v>
      </c>
      <c r="N18" s="61">
        <v>44386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197</v>
      </c>
      <c r="D19" s="65">
        <v>2637.2</v>
      </c>
      <c r="E19" s="63" t="s">
        <v>30</v>
      </c>
      <c r="F19" s="63" t="s">
        <v>30</v>
      </c>
      <c r="G19" s="65">
        <v>412</v>
      </c>
      <c r="H19" s="63">
        <v>95</v>
      </c>
      <c r="I19" s="63">
        <f t="shared" si="0"/>
        <v>4.3368421052631581</v>
      </c>
      <c r="J19" s="63">
        <v>14</v>
      </c>
      <c r="K19" s="63">
        <v>1</v>
      </c>
      <c r="L19" s="65">
        <v>2637</v>
      </c>
      <c r="M19" s="65">
        <v>412</v>
      </c>
      <c r="N19" s="61">
        <v>44400</v>
      </c>
      <c r="O19" s="60" t="s">
        <v>113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5</v>
      </c>
      <c r="C20" s="45" t="s">
        <v>174</v>
      </c>
      <c r="D20" s="65">
        <v>1268.08</v>
      </c>
      <c r="E20" s="63">
        <v>4110.8999999999996</v>
      </c>
      <c r="F20" s="76">
        <f>(D20-E20)/E20</f>
        <v>-0.69153226787321509</v>
      </c>
      <c r="G20" s="65">
        <v>262</v>
      </c>
      <c r="H20" s="63">
        <v>37</v>
      </c>
      <c r="I20" s="63">
        <f t="shared" si="0"/>
        <v>7.0810810810810807</v>
      </c>
      <c r="J20" s="63">
        <v>9</v>
      </c>
      <c r="K20" s="63">
        <v>4</v>
      </c>
      <c r="L20" s="65">
        <v>39769</v>
      </c>
      <c r="M20" s="65">
        <v>8716</v>
      </c>
      <c r="N20" s="61">
        <v>44379</v>
      </c>
      <c r="O20" s="60" t="s">
        <v>47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6</v>
      </c>
      <c r="C21" s="45" t="s">
        <v>123</v>
      </c>
      <c r="D21" s="65">
        <v>1133.5999999999999</v>
      </c>
      <c r="E21" s="63">
        <v>3499.03</v>
      </c>
      <c r="F21" s="76">
        <f>(D21-E21)/E21</f>
        <v>-0.67602449821807764</v>
      </c>
      <c r="G21" s="65">
        <v>220</v>
      </c>
      <c r="H21" s="63">
        <v>23</v>
      </c>
      <c r="I21" s="63">
        <f t="shared" si="0"/>
        <v>9.5652173913043477</v>
      </c>
      <c r="J21" s="63">
        <v>8</v>
      </c>
      <c r="K21" s="63">
        <v>8</v>
      </c>
      <c r="L21" s="65">
        <v>78665</v>
      </c>
      <c r="M21" s="65">
        <v>17483</v>
      </c>
      <c r="N21" s="61">
        <v>44351</v>
      </c>
      <c r="O21" s="60" t="s">
        <v>47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14</v>
      </c>
      <c r="C22" s="45" t="s">
        <v>169</v>
      </c>
      <c r="D22" s="65">
        <v>1122</v>
      </c>
      <c r="E22" s="63">
        <v>558</v>
      </c>
      <c r="F22" s="76">
        <f>(D22-E22)/E22</f>
        <v>1.010752688172043</v>
      </c>
      <c r="G22" s="65">
        <v>215</v>
      </c>
      <c r="H22" s="63">
        <v>9</v>
      </c>
      <c r="I22" s="63">
        <f t="shared" si="0"/>
        <v>23.888888888888889</v>
      </c>
      <c r="J22" s="63">
        <v>3</v>
      </c>
      <c r="K22" s="63">
        <v>4</v>
      </c>
      <c r="L22" s="65">
        <v>7531.58</v>
      </c>
      <c r="M22" s="65">
        <v>1432</v>
      </c>
      <c r="N22" s="61">
        <v>44379</v>
      </c>
      <c r="O22" s="60" t="s">
        <v>170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72457.25</v>
      </c>
      <c r="E23" s="58">
        <f t="shared" ref="E23:G23" si="1">SUM(E13:E22)</f>
        <v>81644.149999999994</v>
      </c>
      <c r="F23" s="108">
        <f>(D23-E23)/E23</f>
        <v>-0.11252367744657756</v>
      </c>
      <c r="G23" s="58">
        <f t="shared" si="1"/>
        <v>13511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116" t="s">
        <v>159</v>
      </c>
      <c r="D25" s="65">
        <v>1038.58</v>
      </c>
      <c r="E25" s="63">
        <v>3118.41</v>
      </c>
      <c r="F25" s="76">
        <f t="shared" ref="F25:F35" si="2">(D25-E25)/E25</f>
        <v>-0.66695206852209943</v>
      </c>
      <c r="G25" s="65">
        <v>224</v>
      </c>
      <c r="H25" s="63">
        <v>32</v>
      </c>
      <c r="I25" s="63">
        <f>G25/H25</f>
        <v>7</v>
      </c>
      <c r="J25" s="63">
        <v>9</v>
      </c>
      <c r="K25" s="63">
        <v>5</v>
      </c>
      <c r="L25" s="65">
        <v>42870.11</v>
      </c>
      <c r="M25" s="65">
        <v>9569</v>
      </c>
      <c r="N25" s="61">
        <v>44372</v>
      </c>
      <c r="O25" s="60" t="s">
        <v>37</v>
      </c>
      <c r="P25" s="57"/>
      <c r="Q25" s="88"/>
      <c r="R25" s="88"/>
      <c r="S25" s="88"/>
      <c r="T25" s="88"/>
      <c r="U25" s="88"/>
      <c r="V25" s="89"/>
      <c r="W25" s="89"/>
      <c r="X25" s="90"/>
      <c r="Y25" s="90"/>
      <c r="Z25" s="56"/>
    </row>
    <row r="26" spans="1:26" ht="25.35" customHeight="1">
      <c r="A26" s="59">
        <v>12</v>
      </c>
      <c r="B26" s="59">
        <v>8</v>
      </c>
      <c r="C26" s="45" t="s">
        <v>173</v>
      </c>
      <c r="D26" s="65">
        <v>730.2</v>
      </c>
      <c r="E26" s="63">
        <v>1921.65</v>
      </c>
      <c r="F26" s="76">
        <f t="shared" si="2"/>
        <v>-0.62001405042541569</v>
      </c>
      <c r="G26" s="65">
        <v>106</v>
      </c>
      <c r="H26" s="63">
        <v>7</v>
      </c>
      <c r="I26" s="63">
        <f>G26/H26</f>
        <v>15.142857142857142</v>
      </c>
      <c r="J26" s="63">
        <v>3</v>
      </c>
      <c r="K26" s="63">
        <v>4</v>
      </c>
      <c r="L26" s="65">
        <v>28918</v>
      </c>
      <c r="M26" s="65">
        <v>4788</v>
      </c>
      <c r="N26" s="61">
        <v>44379</v>
      </c>
      <c r="O26" s="60" t="s">
        <v>47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45" t="s">
        <v>190</v>
      </c>
      <c r="D27" s="65">
        <v>682.48</v>
      </c>
      <c r="E27" s="63">
        <v>1604.07</v>
      </c>
      <c r="F27" s="76">
        <f t="shared" si="2"/>
        <v>-0.57453228350383712</v>
      </c>
      <c r="G27" s="65">
        <v>110</v>
      </c>
      <c r="H27" s="63">
        <v>22</v>
      </c>
      <c r="I27" s="63">
        <f>G27/H27</f>
        <v>5</v>
      </c>
      <c r="J27" s="63">
        <v>6</v>
      </c>
      <c r="K27" s="63">
        <v>2</v>
      </c>
      <c r="L27" s="65">
        <v>3681.56</v>
      </c>
      <c r="M27" s="65">
        <v>670</v>
      </c>
      <c r="N27" s="61">
        <v>44393</v>
      </c>
      <c r="O27" s="60" t="s">
        <v>49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>
        <v>9</v>
      </c>
      <c r="C28" s="45" t="s">
        <v>127</v>
      </c>
      <c r="D28" s="65">
        <v>596.20000000000005</v>
      </c>
      <c r="E28" s="63">
        <v>1683.94</v>
      </c>
      <c r="F28" s="76">
        <f t="shared" si="2"/>
        <v>-0.64594938061926199</v>
      </c>
      <c r="G28" s="65">
        <v>88</v>
      </c>
      <c r="H28" s="63">
        <v>5</v>
      </c>
      <c r="I28" s="63">
        <f>G28/H28</f>
        <v>17.600000000000001</v>
      </c>
      <c r="J28" s="63">
        <v>3</v>
      </c>
      <c r="K28" s="63">
        <v>8</v>
      </c>
      <c r="L28" s="65">
        <v>105973.01</v>
      </c>
      <c r="M28" s="65">
        <v>16967</v>
      </c>
      <c r="N28" s="61">
        <v>44351</v>
      </c>
      <c r="O28" s="60" t="s">
        <v>34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59">
        <v>12</v>
      </c>
      <c r="C29" s="45" t="s">
        <v>136</v>
      </c>
      <c r="D29" s="65">
        <v>545.52</v>
      </c>
      <c r="E29" s="63">
        <v>1008.56</v>
      </c>
      <c r="F29" s="76">
        <f t="shared" si="2"/>
        <v>-0.4591100182438328</v>
      </c>
      <c r="G29" s="65">
        <v>105</v>
      </c>
      <c r="H29" s="63">
        <v>8</v>
      </c>
      <c r="I29" s="63">
        <f>G29/H29</f>
        <v>13.125</v>
      </c>
      <c r="J29" s="63">
        <v>4</v>
      </c>
      <c r="K29" s="63">
        <v>7</v>
      </c>
      <c r="L29" s="65">
        <v>67507.850000000006</v>
      </c>
      <c r="M29" s="65">
        <v>14752</v>
      </c>
      <c r="N29" s="61">
        <v>44358</v>
      </c>
      <c r="O29" s="60" t="s">
        <v>64</v>
      </c>
      <c r="P29" s="57"/>
      <c r="Q29" s="88"/>
      <c r="R29" s="88"/>
      <c r="S29" s="88"/>
      <c r="T29" s="88"/>
      <c r="U29" s="88"/>
      <c r="V29" s="89"/>
      <c r="W29" s="89"/>
      <c r="X29" s="90"/>
      <c r="Y29" s="90"/>
      <c r="Z29" s="56"/>
    </row>
    <row r="30" spans="1:26" ht="25.35" customHeight="1">
      <c r="A30" s="59">
        <v>16</v>
      </c>
      <c r="B30" s="59">
        <v>18</v>
      </c>
      <c r="C30" s="64" t="s">
        <v>101</v>
      </c>
      <c r="D30" s="65">
        <v>187</v>
      </c>
      <c r="E30" s="65">
        <v>230</v>
      </c>
      <c r="F30" s="76">
        <f t="shared" si="2"/>
        <v>-0.18695652173913044</v>
      </c>
      <c r="G30" s="65">
        <v>37</v>
      </c>
      <c r="H30" s="63" t="s">
        <v>30</v>
      </c>
      <c r="I30" s="63" t="s">
        <v>30</v>
      </c>
      <c r="J30" s="63">
        <v>1</v>
      </c>
      <c r="K30" s="63">
        <v>9</v>
      </c>
      <c r="L30" s="65">
        <v>5246</v>
      </c>
      <c r="M30" s="65">
        <v>1045</v>
      </c>
      <c r="N30" s="61">
        <v>44330</v>
      </c>
      <c r="O30" s="60" t="s">
        <v>102</v>
      </c>
      <c r="P30" s="57"/>
      <c r="Q30" s="88"/>
      <c r="R30" s="88"/>
      <c r="T30" s="88"/>
      <c r="U30" s="88"/>
      <c r="V30" s="89"/>
      <c r="W30" s="89"/>
      <c r="X30" s="90"/>
      <c r="Y30" s="90"/>
      <c r="Z30" s="56"/>
    </row>
    <row r="31" spans="1:26" ht="25.35" customHeight="1">
      <c r="A31" s="59">
        <v>17</v>
      </c>
      <c r="B31" s="59">
        <v>16</v>
      </c>
      <c r="C31" s="45" t="s">
        <v>112</v>
      </c>
      <c r="D31" s="65">
        <v>158</v>
      </c>
      <c r="E31" s="63">
        <v>311.5</v>
      </c>
      <c r="F31" s="76">
        <f t="shared" si="2"/>
        <v>-0.492776886035313</v>
      </c>
      <c r="G31" s="65">
        <v>26</v>
      </c>
      <c r="H31" s="63">
        <v>4</v>
      </c>
      <c r="I31" s="63">
        <f>G31/H31</f>
        <v>6.5</v>
      </c>
      <c r="J31" s="63">
        <v>2</v>
      </c>
      <c r="K31" s="63">
        <v>9</v>
      </c>
      <c r="L31" s="65">
        <v>25704</v>
      </c>
      <c r="M31" s="65">
        <v>4515</v>
      </c>
      <c r="N31" s="61">
        <v>44344</v>
      </c>
      <c r="O31" s="60" t="s">
        <v>32</v>
      </c>
      <c r="P31" s="57"/>
      <c r="Q31" s="88"/>
      <c r="R31" s="88"/>
      <c r="S31" s="88"/>
      <c r="T31" s="88"/>
      <c r="U31" s="88"/>
      <c r="V31" s="89"/>
      <c r="W31" s="89"/>
      <c r="X31" s="90"/>
      <c r="Y31" s="90"/>
      <c r="Z31" s="56"/>
    </row>
    <row r="32" spans="1:26" ht="25.35" customHeight="1">
      <c r="A32" s="59">
        <v>18</v>
      </c>
      <c r="B32" s="59">
        <v>11</v>
      </c>
      <c r="C32" s="45" t="s">
        <v>188</v>
      </c>
      <c r="D32" s="65">
        <v>124</v>
      </c>
      <c r="E32" s="63">
        <v>1338.49</v>
      </c>
      <c r="F32" s="76">
        <f t="shared" si="2"/>
        <v>-0.90735829180643857</v>
      </c>
      <c r="G32" s="65">
        <v>24</v>
      </c>
      <c r="H32" s="63">
        <v>7</v>
      </c>
      <c r="I32" s="63">
        <f>G32/H32</f>
        <v>3.4285714285714284</v>
      </c>
      <c r="J32" s="63">
        <v>4</v>
      </c>
      <c r="K32" s="63">
        <v>2</v>
      </c>
      <c r="L32" s="65">
        <v>2203.9899999999998</v>
      </c>
      <c r="M32" s="65">
        <v>371</v>
      </c>
      <c r="N32" s="61">
        <v>44393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17</v>
      </c>
      <c r="C33" s="45" t="s">
        <v>149</v>
      </c>
      <c r="D33" s="65">
        <v>103</v>
      </c>
      <c r="E33" s="63">
        <v>249</v>
      </c>
      <c r="F33" s="76">
        <f t="shared" si="2"/>
        <v>-0.58634538152610438</v>
      </c>
      <c r="G33" s="65">
        <v>16</v>
      </c>
      <c r="H33" s="63" t="s">
        <v>30</v>
      </c>
      <c r="I33" s="63" t="s">
        <v>30</v>
      </c>
      <c r="J33" s="63">
        <v>1</v>
      </c>
      <c r="K33" s="63">
        <v>6</v>
      </c>
      <c r="L33" s="65">
        <v>33904</v>
      </c>
      <c r="M33" s="65">
        <v>5720</v>
      </c>
      <c r="N33" s="61">
        <v>44365</v>
      </c>
      <c r="O33" s="60" t="s">
        <v>31</v>
      </c>
      <c r="P33" s="57"/>
      <c r="R33" s="62"/>
      <c r="T33" s="57"/>
      <c r="U33" s="56"/>
      <c r="V33" s="56"/>
      <c r="W33" s="56"/>
      <c r="X33" s="56"/>
      <c r="Y33" s="57"/>
      <c r="Z33" s="56"/>
    </row>
    <row r="34" spans="1:26" ht="25.35" customHeight="1">
      <c r="A34" s="59">
        <v>20</v>
      </c>
      <c r="B34" s="93">
        <v>19</v>
      </c>
      <c r="C34" s="78" t="s">
        <v>97</v>
      </c>
      <c r="D34" s="65">
        <v>88.1</v>
      </c>
      <c r="E34" s="63">
        <v>177.3</v>
      </c>
      <c r="F34" s="76">
        <f t="shared" si="2"/>
        <v>-0.50310208685843205</v>
      </c>
      <c r="G34" s="65">
        <v>17</v>
      </c>
      <c r="H34" s="63">
        <v>3</v>
      </c>
      <c r="I34" s="63">
        <f>G34/H34</f>
        <v>5.666666666666667</v>
      </c>
      <c r="J34" s="63">
        <v>1</v>
      </c>
      <c r="K34" s="63">
        <v>10</v>
      </c>
      <c r="L34" s="65">
        <v>54948</v>
      </c>
      <c r="M34" s="65">
        <v>11884</v>
      </c>
      <c r="N34" s="61">
        <v>44337</v>
      </c>
      <c r="O34" s="60" t="s">
        <v>32</v>
      </c>
      <c r="P34" s="57"/>
      <c r="Q34" s="88"/>
      <c r="R34" s="88"/>
      <c r="S34" s="88"/>
      <c r="T34" s="88"/>
      <c r="U34" s="88"/>
      <c r="V34" s="88"/>
      <c r="W34" s="88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76710.33</v>
      </c>
      <c r="E35" s="58">
        <f t="shared" ref="E35:G35" si="3">SUM(E23:E34)</f>
        <v>93287.07</v>
      </c>
      <c r="F35" s="108">
        <f t="shared" si="2"/>
        <v>-0.17769600867515728</v>
      </c>
      <c r="G35" s="58">
        <f t="shared" si="3"/>
        <v>14264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22</v>
      </c>
      <c r="C37" s="78" t="s">
        <v>171</v>
      </c>
      <c r="D37" s="65">
        <v>82.5</v>
      </c>
      <c r="E37" s="63">
        <v>143.35</v>
      </c>
      <c r="F37" s="76">
        <f>(D37-E37)/E37</f>
        <v>-0.42448552493896058</v>
      </c>
      <c r="G37" s="65">
        <v>15</v>
      </c>
      <c r="H37" s="63">
        <v>3</v>
      </c>
      <c r="I37" s="63">
        <f>G37/H37</f>
        <v>5</v>
      </c>
      <c r="J37" s="63">
        <v>1</v>
      </c>
      <c r="K37" s="63">
        <v>4</v>
      </c>
      <c r="L37" s="65">
        <v>11300.42</v>
      </c>
      <c r="M37" s="65">
        <v>1978</v>
      </c>
      <c r="N37" s="61">
        <v>44379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93">
        <v>25</v>
      </c>
      <c r="C38" s="82" t="s">
        <v>67</v>
      </c>
      <c r="D38" s="65">
        <v>80</v>
      </c>
      <c r="E38" s="63">
        <v>74</v>
      </c>
      <c r="F38" s="76">
        <f>(D38-E38)/E38</f>
        <v>8.1081081081081086E-2</v>
      </c>
      <c r="G38" s="65">
        <v>15</v>
      </c>
      <c r="H38" s="63">
        <v>2</v>
      </c>
      <c r="I38" s="63">
        <f>G38/H38</f>
        <v>7.5</v>
      </c>
      <c r="J38" s="63">
        <v>1</v>
      </c>
      <c r="K38" s="63">
        <v>12</v>
      </c>
      <c r="L38" s="65">
        <v>23598</v>
      </c>
      <c r="M38" s="65">
        <v>4149</v>
      </c>
      <c r="N38" s="61">
        <v>44323</v>
      </c>
      <c r="O38" s="60" t="s">
        <v>32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64" t="s">
        <v>200</v>
      </c>
      <c r="D39" s="65">
        <v>56</v>
      </c>
      <c r="E39" s="63" t="s">
        <v>30</v>
      </c>
      <c r="F39" s="63" t="s">
        <v>30</v>
      </c>
      <c r="G39" s="65">
        <v>28</v>
      </c>
      <c r="H39" s="48">
        <v>3</v>
      </c>
      <c r="I39" s="63">
        <f>G39/H39</f>
        <v>9.3333333333333339</v>
      </c>
      <c r="J39" s="63">
        <v>2</v>
      </c>
      <c r="K39" s="63" t="s">
        <v>30</v>
      </c>
      <c r="L39" s="65">
        <v>87110</v>
      </c>
      <c r="M39" s="65">
        <v>18308</v>
      </c>
      <c r="N39" s="61">
        <v>44008</v>
      </c>
      <c r="O39" s="60" t="s">
        <v>113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93">
        <v>21</v>
      </c>
      <c r="C40" s="45" t="s">
        <v>148</v>
      </c>
      <c r="D40" s="65">
        <v>53</v>
      </c>
      <c r="E40" s="63">
        <v>154</v>
      </c>
      <c r="F40" s="76">
        <f>(D40-E40)/E40</f>
        <v>-0.6558441558441559</v>
      </c>
      <c r="G40" s="65">
        <v>10</v>
      </c>
      <c r="H40" s="63">
        <v>2</v>
      </c>
      <c r="I40" s="63">
        <f>G40/H40</f>
        <v>5</v>
      </c>
      <c r="J40" s="63">
        <v>1</v>
      </c>
      <c r="K40" s="63">
        <v>6</v>
      </c>
      <c r="L40" s="65">
        <v>10961.52</v>
      </c>
      <c r="M40" s="65">
        <v>2051</v>
      </c>
      <c r="N40" s="61">
        <v>44365</v>
      </c>
      <c r="O40" s="77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90"/>
      <c r="Z40" s="56"/>
    </row>
    <row r="41" spans="1:26" ht="25.35" customHeight="1">
      <c r="A41" s="59">
        <v>25</v>
      </c>
      <c r="B41" s="59">
        <v>24</v>
      </c>
      <c r="C41" s="45" t="s">
        <v>172</v>
      </c>
      <c r="D41" s="65">
        <v>49</v>
      </c>
      <c r="E41" s="63">
        <v>83</v>
      </c>
      <c r="F41" s="76">
        <f>(D41-E41)/E41</f>
        <v>-0.40963855421686746</v>
      </c>
      <c r="G41" s="65">
        <v>10</v>
      </c>
      <c r="H41" s="63" t="s">
        <v>30</v>
      </c>
      <c r="I41" s="63" t="s">
        <v>30</v>
      </c>
      <c r="J41" s="63">
        <v>1</v>
      </c>
      <c r="K41" s="63">
        <v>4</v>
      </c>
      <c r="L41" s="65">
        <v>5275</v>
      </c>
      <c r="M41" s="65">
        <v>944</v>
      </c>
      <c r="N41" s="61">
        <v>44379</v>
      </c>
      <c r="O41" s="60" t="s">
        <v>31</v>
      </c>
      <c r="P41" s="57"/>
      <c r="R41" s="62"/>
      <c r="T41" s="57"/>
      <c r="U41" s="56"/>
      <c r="V41" s="56"/>
      <c r="W41" s="56"/>
      <c r="X41" s="56"/>
      <c r="Y41" s="57"/>
      <c r="Z41" s="56"/>
    </row>
    <row r="42" spans="1:26" ht="25.35" customHeight="1">
      <c r="A42" s="59">
        <v>26</v>
      </c>
      <c r="B42" s="63" t="s">
        <v>30</v>
      </c>
      <c r="C42" s="81" t="s">
        <v>38</v>
      </c>
      <c r="D42" s="65">
        <v>45</v>
      </c>
      <c r="E42" s="63" t="s">
        <v>30</v>
      </c>
      <c r="F42" s="63" t="s">
        <v>30</v>
      </c>
      <c r="G42" s="65">
        <v>7</v>
      </c>
      <c r="H42" s="63">
        <v>1</v>
      </c>
      <c r="I42" s="63">
        <f>G42/H42</f>
        <v>7</v>
      </c>
      <c r="J42" s="63">
        <v>1</v>
      </c>
      <c r="K42" s="63" t="s">
        <v>30</v>
      </c>
      <c r="L42" s="65">
        <v>23358.42</v>
      </c>
      <c r="M42" s="65">
        <v>4228</v>
      </c>
      <c r="N42" s="61">
        <v>44316</v>
      </c>
      <c r="O42" s="60" t="s">
        <v>37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41.5</v>
      </c>
      <c r="E43" s="63" t="s">
        <v>30</v>
      </c>
      <c r="F43" s="63" t="s">
        <v>30</v>
      </c>
      <c r="G43" s="65">
        <v>24</v>
      </c>
      <c r="H43" s="48">
        <v>3</v>
      </c>
      <c r="I43" s="63">
        <f>G43/H43</f>
        <v>8</v>
      </c>
      <c r="J43" s="63">
        <v>2</v>
      </c>
      <c r="K43" s="63" t="s">
        <v>30</v>
      </c>
      <c r="L43" s="65">
        <v>136032</v>
      </c>
      <c r="M43" s="65">
        <v>28049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89"/>
      <c r="X43" s="90"/>
      <c r="Y43" s="90"/>
      <c r="Z43" s="56"/>
    </row>
    <row r="44" spans="1:26" ht="25.35" customHeight="1">
      <c r="A44" s="59">
        <v>28</v>
      </c>
      <c r="B44" s="59">
        <v>20</v>
      </c>
      <c r="C44" s="79" t="s">
        <v>46</v>
      </c>
      <c r="D44" s="65">
        <v>34</v>
      </c>
      <c r="E44" s="63">
        <v>154</v>
      </c>
      <c r="F44" s="76">
        <f>(D44-E44)/E44</f>
        <v>-0.77922077922077926</v>
      </c>
      <c r="G44" s="65">
        <v>7</v>
      </c>
      <c r="H44" s="48">
        <v>4</v>
      </c>
      <c r="I44" s="63">
        <f>G44/H44</f>
        <v>1.75</v>
      </c>
      <c r="J44" s="63">
        <v>2</v>
      </c>
      <c r="K44" s="63">
        <v>13</v>
      </c>
      <c r="L44" s="65">
        <v>45003</v>
      </c>
      <c r="M44" s="65">
        <v>9366</v>
      </c>
      <c r="N44" s="61">
        <v>44316</v>
      </c>
      <c r="O44" s="60" t="s">
        <v>32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66" t="s">
        <v>30</v>
      </c>
      <c r="C45" s="45" t="s">
        <v>40</v>
      </c>
      <c r="D45" s="65">
        <v>20</v>
      </c>
      <c r="E45" s="63" t="s">
        <v>30</v>
      </c>
      <c r="F45" s="63" t="s">
        <v>30</v>
      </c>
      <c r="G45" s="65">
        <v>10</v>
      </c>
      <c r="H45" s="63">
        <v>2</v>
      </c>
      <c r="I45" s="63">
        <f>G45/H45</f>
        <v>5</v>
      </c>
      <c r="J45" s="63">
        <v>1</v>
      </c>
      <c r="K45" s="63" t="s">
        <v>30</v>
      </c>
      <c r="L45" s="65">
        <v>115830.42</v>
      </c>
      <c r="M45" s="65">
        <v>23509</v>
      </c>
      <c r="N45" s="61">
        <v>44106</v>
      </c>
      <c r="O45" s="60" t="s">
        <v>37</v>
      </c>
      <c r="P45" s="57"/>
      <c r="Q45" s="88"/>
      <c r="R45" s="88"/>
      <c r="S45" s="88"/>
      <c r="T45" s="88"/>
      <c r="U45" s="88"/>
      <c r="V45" s="89"/>
      <c r="W45" s="89"/>
      <c r="X45" s="90"/>
      <c r="Y45" s="90"/>
      <c r="Z45" s="56"/>
    </row>
    <row r="46" spans="1:26" ht="25.35" customHeight="1">
      <c r="A46" s="59">
        <v>30</v>
      </c>
      <c r="B46" s="59">
        <v>13</v>
      </c>
      <c r="C46" s="45" t="s">
        <v>179</v>
      </c>
      <c r="D46" s="65">
        <v>16</v>
      </c>
      <c r="E46" s="63">
        <v>711.93</v>
      </c>
      <c r="F46" s="76">
        <f>(D46-E46)/E46</f>
        <v>-0.97752588035340549</v>
      </c>
      <c r="G46" s="65">
        <v>4</v>
      </c>
      <c r="H46" s="63">
        <v>1</v>
      </c>
      <c r="I46" s="63">
        <f>G46/H46</f>
        <v>4</v>
      </c>
      <c r="J46" s="63">
        <v>1</v>
      </c>
      <c r="K46" s="63">
        <v>3</v>
      </c>
      <c r="L46" s="65">
        <v>6368.18</v>
      </c>
      <c r="M46" s="65">
        <v>1608</v>
      </c>
      <c r="N46" s="61">
        <v>44386</v>
      </c>
      <c r="O46" s="60" t="s">
        <v>27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77187.33</v>
      </c>
      <c r="E47" s="58">
        <f t="shared" ref="E47:G47" si="4">SUM(E35:E46)</f>
        <v>94607.35</v>
      </c>
      <c r="F47" s="108">
        <f>(D47-E47)/E47</f>
        <v>-0.18412966857226212</v>
      </c>
      <c r="G47" s="58">
        <f t="shared" si="4"/>
        <v>14394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133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92" t="s">
        <v>140</v>
      </c>
      <c r="D49" s="65">
        <v>4</v>
      </c>
      <c r="E49" s="63" t="s">
        <v>30</v>
      </c>
      <c r="F49" s="63" t="s">
        <v>30</v>
      </c>
      <c r="G49" s="65">
        <v>2</v>
      </c>
      <c r="H49" s="48">
        <v>1</v>
      </c>
      <c r="I49" s="63">
        <f>G49/H49</f>
        <v>2</v>
      </c>
      <c r="J49" s="63">
        <v>2</v>
      </c>
      <c r="K49" s="63" t="s">
        <v>30</v>
      </c>
      <c r="L49" s="65">
        <v>89748</v>
      </c>
      <c r="M49" s="65">
        <v>20912</v>
      </c>
      <c r="N49" s="61">
        <v>43875</v>
      </c>
      <c r="O49" s="60" t="s">
        <v>37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93" t="s">
        <v>56</v>
      </c>
      <c r="C50" s="78" t="s">
        <v>201</v>
      </c>
      <c r="D50" s="65"/>
      <c r="E50" s="63" t="s">
        <v>30</v>
      </c>
      <c r="F50" s="63" t="s">
        <v>30</v>
      </c>
      <c r="G50" s="65"/>
      <c r="H50" s="63"/>
      <c r="I50" s="63"/>
      <c r="J50" s="63"/>
      <c r="K50" s="63">
        <v>1</v>
      </c>
      <c r="L50" s="65"/>
      <c r="M50" s="65"/>
      <c r="N50" s="61">
        <v>44400</v>
      </c>
      <c r="O50" s="60" t="s">
        <v>49</v>
      </c>
      <c r="P50" s="57"/>
      <c r="Q50" s="88"/>
      <c r="R50" s="88"/>
      <c r="S50" s="88"/>
      <c r="T50" s="88"/>
      <c r="U50" s="88"/>
      <c r="V50" s="89"/>
      <c r="W50" s="89"/>
      <c r="X50" s="90"/>
      <c r="Y50" s="91"/>
      <c r="Z50" s="56"/>
    </row>
    <row r="51" spans="1:26" ht="25.35" customHeight="1">
      <c r="A51" s="16"/>
      <c r="B51" s="16"/>
      <c r="C51" s="39" t="s">
        <v>202</v>
      </c>
      <c r="D51" s="58">
        <f>SUM(D47:D50)</f>
        <v>77191.33</v>
      </c>
      <c r="E51" s="58">
        <f t="shared" ref="E51:G51" si="5">SUM(E47:E50)</f>
        <v>94607.35</v>
      </c>
      <c r="F51" s="108">
        <f t="shared" ref="F51" si="6">(D51-E51)/E51</f>
        <v>-0.18408738855913417</v>
      </c>
      <c r="G51" s="58">
        <f t="shared" si="5"/>
        <v>14396</v>
      </c>
      <c r="H51" s="58"/>
      <c r="I51" s="19"/>
      <c r="J51" s="18"/>
      <c r="K51" s="20"/>
      <c r="L51" s="21"/>
      <c r="M51" s="25"/>
      <c r="N51" s="22"/>
      <c r="O51" s="77"/>
    </row>
    <row r="52" spans="1:26" ht="23.1" customHeight="1"/>
    <row r="53" spans="1:26" ht="17.25" customHeight="1"/>
    <row r="54" spans="1:26" ht="16.5" customHeight="1"/>
    <row r="67" spans="16:18">
      <c r="R67" s="57"/>
    </row>
    <row r="70" spans="16:18">
      <c r="P70" s="57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topLeftCell="A32" zoomScale="60" zoomScaleNormal="60" workbookViewId="0">
      <selection activeCell="A42" sqref="A42:XFD4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192</v>
      </c>
      <c r="F1" s="2"/>
      <c r="G1" s="2"/>
      <c r="H1" s="2"/>
      <c r="I1" s="2"/>
    </row>
    <row r="2" spans="1:26" ht="19.5" customHeight="1">
      <c r="E2" s="2" t="s">
        <v>191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44"/>
      <c r="B6" s="144"/>
      <c r="C6" s="141"/>
      <c r="D6" s="4" t="s">
        <v>184</v>
      </c>
      <c r="E6" s="4" t="s">
        <v>180</v>
      </c>
      <c r="F6" s="141"/>
      <c r="G6" s="4" t="s">
        <v>184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43"/>
      <c r="B9" s="143"/>
      <c r="C9" s="140" t="s">
        <v>13</v>
      </c>
      <c r="D9" s="124"/>
      <c r="E9" s="124"/>
      <c r="F9" s="140" t="s">
        <v>15</v>
      </c>
      <c r="G9" s="124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Z9" s="57"/>
    </row>
    <row r="10" spans="1:26">
      <c r="A10" s="144"/>
      <c r="B10" s="144"/>
      <c r="C10" s="141"/>
      <c r="D10" s="125" t="s">
        <v>185</v>
      </c>
      <c r="E10" s="125" t="s">
        <v>181</v>
      </c>
      <c r="F10" s="141"/>
      <c r="G10" s="125" t="s">
        <v>185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Z10" s="57"/>
    </row>
    <row r="11" spans="1:26">
      <c r="A11" s="144"/>
      <c r="B11" s="144"/>
      <c r="C11" s="141"/>
      <c r="D11" s="125" t="s">
        <v>14</v>
      </c>
      <c r="E11" s="4" t="s">
        <v>14</v>
      </c>
      <c r="F11" s="141"/>
      <c r="G11" s="125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44"/>
      <c r="B12" s="145"/>
      <c r="C12" s="142"/>
      <c r="D12" s="126"/>
      <c r="E12" s="5" t="s">
        <v>2</v>
      </c>
      <c r="F12" s="142"/>
      <c r="G12" s="126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186</v>
      </c>
      <c r="D13" s="65">
        <v>36231.61</v>
      </c>
      <c r="E13" s="63" t="s">
        <v>30</v>
      </c>
      <c r="F13" s="63" t="s">
        <v>30</v>
      </c>
      <c r="G13" s="65">
        <v>6942</v>
      </c>
      <c r="H13" s="63">
        <v>154</v>
      </c>
      <c r="I13" s="63">
        <f t="shared" ref="I13:I22" si="0">G13/H13</f>
        <v>45.077922077922075</v>
      </c>
      <c r="J13" s="63">
        <v>15</v>
      </c>
      <c r="K13" s="63">
        <v>1</v>
      </c>
      <c r="L13" s="65">
        <v>41627.620000000003</v>
      </c>
      <c r="M13" s="65">
        <v>7995</v>
      </c>
      <c r="N13" s="61">
        <v>44393</v>
      </c>
      <c r="O13" s="60" t="s">
        <v>34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187</v>
      </c>
      <c r="D14" s="65">
        <v>14251.92</v>
      </c>
      <c r="E14" s="63" t="s">
        <v>30</v>
      </c>
      <c r="F14" s="63" t="s">
        <v>30</v>
      </c>
      <c r="G14" s="65">
        <v>2273</v>
      </c>
      <c r="H14" s="63">
        <v>98</v>
      </c>
      <c r="I14" s="63">
        <f t="shared" si="0"/>
        <v>23.193877551020407</v>
      </c>
      <c r="J14" s="63">
        <v>14</v>
      </c>
      <c r="K14" s="63">
        <v>1</v>
      </c>
      <c r="L14" s="65">
        <v>16234.67</v>
      </c>
      <c r="M14" s="65">
        <v>2465</v>
      </c>
      <c r="N14" s="61">
        <v>44393</v>
      </c>
      <c r="O14" s="60" t="s">
        <v>64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>
        <v>1</v>
      </c>
      <c r="C15" s="45" t="s">
        <v>177</v>
      </c>
      <c r="D15" s="65">
        <v>11853.49</v>
      </c>
      <c r="E15" s="63">
        <v>32927.58</v>
      </c>
      <c r="F15" s="76">
        <f t="shared" ref="F15:F21" si="1">(D15-E15)/E15</f>
        <v>-0.64001332621468088</v>
      </c>
      <c r="G15" s="65">
        <v>1702</v>
      </c>
      <c r="H15" s="63">
        <v>113</v>
      </c>
      <c r="I15" s="63">
        <f t="shared" si="0"/>
        <v>15.061946902654867</v>
      </c>
      <c r="J15" s="63">
        <v>15</v>
      </c>
      <c r="K15" s="63">
        <v>2</v>
      </c>
      <c r="L15" s="65">
        <v>65119</v>
      </c>
      <c r="M15" s="65">
        <v>9965</v>
      </c>
      <c r="N15" s="61">
        <v>44386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160</v>
      </c>
      <c r="D16" s="65">
        <v>11139.2</v>
      </c>
      <c r="E16" s="63">
        <v>14043.49</v>
      </c>
      <c r="F16" s="76">
        <f t="shared" si="1"/>
        <v>-0.20680685499117379</v>
      </c>
      <c r="G16" s="65">
        <v>1735</v>
      </c>
      <c r="H16" s="63">
        <v>83</v>
      </c>
      <c r="I16" s="63">
        <f t="shared" si="0"/>
        <v>20.903614457831324</v>
      </c>
      <c r="J16" s="63">
        <v>10</v>
      </c>
      <c r="K16" s="63">
        <v>4</v>
      </c>
      <c r="L16" s="65">
        <v>170917</v>
      </c>
      <c r="M16" s="65">
        <v>26878</v>
      </c>
      <c r="N16" s="61">
        <v>44372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174</v>
      </c>
      <c r="D17" s="65">
        <v>4110.8999999999996</v>
      </c>
      <c r="E17" s="63">
        <v>6140.02</v>
      </c>
      <c r="F17" s="76">
        <f t="shared" si="1"/>
        <v>-0.33047449356842495</v>
      </c>
      <c r="G17" s="65">
        <v>855</v>
      </c>
      <c r="H17" s="63">
        <v>63</v>
      </c>
      <c r="I17" s="63">
        <f t="shared" si="0"/>
        <v>13.571428571428571</v>
      </c>
      <c r="J17" s="63">
        <v>11</v>
      </c>
      <c r="K17" s="63">
        <v>3</v>
      </c>
      <c r="L17" s="65">
        <v>35623</v>
      </c>
      <c r="M17" s="65">
        <v>7780</v>
      </c>
      <c r="N17" s="61">
        <v>44379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6</v>
      </c>
      <c r="C18" s="45" t="s">
        <v>123</v>
      </c>
      <c r="D18" s="65">
        <v>3499.03</v>
      </c>
      <c r="E18" s="63">
        <v>3421.17</v>
      </c>
      <c r="F18" s="76">
        <f t="shared" si="1"/>
        <v>2.2758296138455595E-2</v>
      </c>
      <c r="G18" s="65">
        <v>686</v>
      </c>
      <c r="H18" s="63">
        <v>35</v>
      </c>
      <c r="I18" s="63">
        <f t="shared" si="0"/>
        <v>19.600000000000001</v>
      </c>
      <c r="J18" s="63">
        <v>9</v>
      </c>
      <c r="K18" s="63">
        <v>7</v>
      </c>
      <c r="L18" s="65">
        <v>75646</v>
      </c>
      <c r="M18" s="65">
        <v>16833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5</v>
      </c>
      <c r="C19" s="116" t="s">
        <v>159</v>
      </c>
      <c r="D19" s="65">
        <v>3118.41</v>
      </c>
      <c r="E19" s="63">
        <v>3997.12</v>
      </c>
      <c r="F19" s="76">
        <f t="shared" si="1"/>
        <v>-0.21983578176286928</v>
      </c>
      <c r="G19" s="65">
        <v>637</v>
      </c>
      <c r="H19" s="63">
        <v>50</v>
      </c>
      <c r="I19" s="63">
        <f t="shared" si="0"/>
        <v>12.74</v>
      </c>
      <c r="J19" s="63">
        <v>11</v>
      </c>
      <c r="K19" s="63">
        <v>4</v>
      </c>
      <c r="L19" s="65">
        <v>39619.43</v>
      </c>
      <c r="M19" s="65">
        <v>8823</v>
      </c>
      <c r="N19" s="61">
        <v>44372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4</v>
      </c>
      <c r="C20" s="45" t="s">
        <v>173</v>
      </c>
      <c r="D20" s="65">
        <v>1921.65</v>
      </c>
      <c r="E20" s="63">
        <v>4728.8999999999996</v>
      </c>
      <c r="F20" s="76">
        <f t="shared" si="1"/>
        <v>-0.59363699803336922</v>
      </c>
      <c r="G20" s="65">
        <v>292</v>
      </c>
      <c r="H20" s="63">
        <v>21</v>
      </c>
      <c r="I20" s="63">
        <f t="shared" si="0"/>
        <v>13.904761904761905</v>
      </c>
      <c r="J20" s="63">
        <v>5</v>
      </c>
      <c r="K20" s="63">
        <v>3</v>
      </c>
      <c r="L20" s="65">
        <v>27080</v>
      </c>
      <c r="M20" s="65">
        <v>4505</v>
      </c>
      <c r="N20" s="61">
        <v>44379</v>
      </c>
      <c r="O20" s="60" t="s">
        <v>47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104">
        <v>10</v>
      </c>
      <c r="C21" s="45" t="s">
        <v>127</v>
      </c>
      <c r="D21" s="65">
        <v>1683.94</v>
      </c>
      <c r="E21" s="63">
        <v>2102.4899999999998</v>
      </c>
      <c r="F21" s="76">
        <f t="shared" si="1"/>
        <v>-0.19907347954092516</v>
      </c>
      <c r="G21" s="65">
        <v>247</v>
      </c>
      <c r="H21" s="63">
        <v>10</v>
      </c>
      <c r="I21" s="63">
        <f t="shared" si="0"/>
        <v>24.7</v>
      </c>
      <c r="J21" s="63">
        <v>4</v>
      </c>
      <c r="K21" s="63">
        <v>7</v>
      </c>
      <c r="L21" s="65">
        <v>103896.23</v>
      </c>
      <c r="M21" s="65">
        <v>16645</v>
      </c>
      <c r="N21" s="61">
        <v>44351</v>
      </c>
      <c r="O21" s="60" t="s">
        <v>34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5.35" customHeight="1">
      <c r="A22" s="59">
        <v>10</v>
      </c>
      <c r="B22" s="104" t="s">
        <v>56</v>
      </c>
      <c r="C22" s="45" t="s">
        <v>190</v>
      </c>
      <c r="D22" s="65">
        <v>1604.07</v>
      </c>
      <c r="E22" s="63" t="s">
        <v>30</v>
      </c>
      <c r="F22" s="63" t="s">
        <v>30</v>
      </c>
      <c r="G22" s="65">
        <v>261</v>
      </c>
      <c r="H22" s="63">
        <v>34</v>
      </c>
      <c r="I22" s="63">
        <f t="shared" si="0"/>
        <v>7.6764705882352944</v>
      </c>
      <c r="J22" s="63">
        <v>11</v>
      </c>
      <c r="K22" s="63">
        <v>1</v>
      </c>
      <c r="L22" s="65">
        <v>1604.07</v>
      </c>
      <c r="M22" s="65">
        <v>261</v>
      </c>
      <c r="N22" s="61">
        <v>44393</v>
      </c>
      <c r="O22" s="60" t="s">
        <v>49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89414.22</v>
      </c>
      <c r="E23" s="58">
        <f t="shared" ref="E23:G23" si="2">SUM(E13:E22)</f>
        <v>67360.77</v>
      </c>
      <c r="F23" s="84">
        <f t="shared" ref="F23" si="3">(D23-E23)/E23</f>
        <v>0.32739308057197081</v>
      </c>
      <c r="G23" s="58">
        <f t="shared" si="2"/>
        <v>15630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188</v>
      </c>
      <c r="D25" s="65">
        <v>1338.49</v>
      </c>
      <c r="E25" s="63" t="s">
        <v>30</v>
      </c>
      <c r="F25" s="63" t="s">
        <v>30</v>
      </c>
      <c r="G25" s="65">
        <v>213</v>
      </c>
      <c r="H25" s="63">
        <v>58</v>
      </c>
      <c r="I25" s="63">
        <f t="shared" ref="I25:I30" si="4">G25/H25</f>
        <v>3.6724137931034484</v>
      </c>
      <c r="J25" s="63">
        <v>12</v>
      </c>
      <c r="K25" s="63">
        <v>1</v>
      </c>
      <c r="L25" s="65">
        <v>1338.49</v>
      </c>
      <c r="M25" s="65">
        <v>213</v>
      </c>
      <c r="N25" s="61">
        <v>44393</v>
      </c>
      <c r="O25" s="60" t="s">
        <v>37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7</v>
      </c>
      <c r="C26" s="45" t="s">
        <v>136</v>
      </c>
      <c r="D26" s="65">
        <v>1008.56</v>
      </c>
      <c r="E26" s="63">
        <v>2218.6799999999998</v>
      </c>
      <c r="F26" s="76">
        <f t="shared" ref="F26:F35" si="5">(D26-E26)/E26</f>
        <v>-0.54542340490742247</v>
      </c>
      <c r="G26" s="65">
        <v>199</v>
      </c>
      <c r="H26" s="63">
        <v>17</v>
      </c>
      <c r="I26" s="63">
        <f t="shared" si="4"/>
        <v>11.705882352941176</v>
      </c>
      <c r="J26" s="63">
        <v>6</v>
      </c>
      <c r="K26" s="63">
        <v>6</v>
      </c>
      <c r="L26" s="65">
        <v>65857.850000000006</v>
      </c>
      <c r="M26" s="65">
        <v>14385</v>
      </c>
      <c r="N26" s="61">
        <v>44358</v>
      </c>
      <c r="O26" s="60" t="s">
        <v>64</v>
      </c>
      <c r="P26" s="57"/>
      <c r="Q26" s="88"/>
      <c r="R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8</v>
      </c>
      <c r="C27" s="45" t="s">
        <v>179</v>
      </c>
      <c r="D27" s="65">
        <v>711.93</v>
      </c>
      <c r="E27" s="63">
        <v>2202.91</v>
      </c>
      <c r="F27" s="76">
        <f t="shared" si="5"/>
        <v>-0.67682292967029978</v>
      </c>
      <c r="G27" s="65">
        <v>177</v>
      </c>
      <c r="H27" s="63">
        <v>42</v>
      </c>
      <c r="I27" s="63">
        <f t="shared" si="4"/>
        <v>4.2142857142857144</v>
      </c>
      <c r="J27" s="63">
        <v>12</v>
      </c>
      <c r="K27" s="63">
        <v>2</v>
      </c>
      <c r="L27" s="65">
        <v>5749.79</v>
      </c>
      <c r="M27" s="65">
        <v>1445</v>
      </c>
      <c r="N27" s="61">
        <v>44386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11</v>
      </c>
      <c r="C28" s="45" t="s">
        <v>169</v>
      </c>
      <c r="D28" s="65">
        <v>558</v>
      </c>
      <c r="E28" s="63">
        <v>1606</v>
      </c>
      <c r="F28" s="76">
        <f t="shared" si="5"/>
        <v>-0.65255292652552932</v>
      </c>
      <c r="G28" s="65">
        <v>100</v>
      </c>
      <c r="H28" s="63">
        <v>6</v>
      </c>
      <c r="I28" s="63">
        <f t="shared" si="4"/>
        <v>16.666666666666668</v>
      </c>
      <c r="J28" s="63">
        <v>2</v>
      </c>
      <c r="K28" s="63">
        <v>3</v>
      </c>
      <c r="L28" s="65">
        <v>5667.58</v>
      </c>
      <c r="M28" s="65">
        <v>1082</v>
      </c>
      <c r="N28" s="61">
        <v>44379</v>
      </c>
      <c r="O28" s="60" t="s">
        <v>170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5">
        <v>12</v>
      </c>
      <c r="C29" s="45" t="s">
        <v>111</v>
      </c>
      <c r="D29" s="65">
        <v>339.1</v>
      </c>
      <c r="E29" s="63">
        <v>1204.78</v>
      </c>
      <c r="F29" s="76">
        <f t="shared" si="5"/>
        <v>-0.71853782433307323</v>
      </c>
      <c r="G29" s="65">
        <v>54</v>
      </c>
      <c r="H29" s="63">
        <v>3</v>
      </c>
      <c r="I29" s="63">
        <f t="shared" si="4"/>
        <v>18</v>
      </c>
      <c r="J29" s="63">
        <v>2</v>
      </c>
      <c r="K29" s="63">
        <v>8</v>
      </c>
      <c r="L29" s="65">
        <v>106305</v>
      </c>
      <c r="M29" s="65">
        <v>16930</v>
      </c>
      <c r="N29" s="61">
        <v>44344</v>
      </c>
      <c r="O29" s="77" t="s">
        <v>113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104">
        <v>15</v>
      </c>
      <c r="C30" s="45" t="s">
        <v>112</v>
      </c>
      <c r="D30" s="65">
        <v>311.5</v>
      </c>
      <c r="E30" s="63">
        <v>360.5</v>
      </c>
      <c r="F30" s="76">
        <f t="shared" si="5"/>
        <v>-0.13592233009708737</v>
      </c>
      <c r="G30" s="65">
        <v>56</v>
      </c>
      <c r="H30" s="63">
        <v>4</v>
      </c>
      <c r="I30" s="63">
        <f t="shared" si="4"/>
        <v>14</v>
      </c>
      <c r="J30" s="63">
        <v>2</v>
      </c>
      <c r="K30" s="63">
        <v>8</v>
      </c>
      <c r="L30" s="65">
        <v>25382</v>
      </c>
      <c r="M30" s="65">
        <v>4446</v>
      </c>
      <c r="N30" s="61">
        <v>44344</v>
      </c>
      <c r="O30" s="60" t="s">
        <v>32</v>
      </c>
      <c r="P30" s="57"/>
      <c r="R30" s="62"/>
      <c r="T30" s="57"/>
      <c r="U30" s="56"/>
      <c r="V30" s="56"/>
      <c r="W30" s="56"/>
      <c r="X30" s="56"/>
      <c r="Y30" s="56"/>
      <c r="Z30" s="57"/>
    </row>
    <row r="31" spans="1:26" ht="25.35" customHeight="1">
      <c r="A31" s="59">
        <v>17</v>
      </c>
      <c r="B31" s="104">
        <v>13</v>
      </c>
      <c r="C31" s="45" t="s">
        <v>149</v>
      </c>
      <c r="D31" s="65">
        <v>249</v>
      </c>
      <c r="E31" s="63">
        <v>824</v>
      </c>
      <c r="F31" s="76">
        <f t="shared" si="5"/>
        <v>-0.69781553398058249</v>
      </c>
      <c r="G31" s="65">
        <v>42</v>
      </c>
      <c r="H31" s="63" t="s">
        <v>30</v>
      </c>
      <c r="I31" s="63" t="s">
        <v>30</v>
      </c>
      <c r="J31" s="63">
        <v>1</v>
      </c>
      <c r="K31" s="63">
        <v>5</v>
      </c>
      <c r="L31" s="65">
        <v>33702</v>
      </c>
      <c r="M31" s="65">
        <v>5686</v>
      </c>
      <c r="N31" s="61">
        <v>44365</v>
      </c>
      <c r="O31" s="60" t="s">
        <v>31</v>
      </c>
      <c r="P31" s="57"/>
      <c r="R31" s="62"/>
      <c r="T31" s="57"/>
      <c r="U31" s="56"/>
      <c r="V31" s="56"/>
      <c r="W31" s="56"/>
      <c r="X31" s="56"/>
      <c r="Y31" s="56"/>
      <c r="Z31" s="57"/>
    </row>
    <row r="32" spans="1:26" ht="25.35" customHeight="1">
      <c r="A32" s="59">
        <v>18</v>
      </c>
      <c r="B32" s="93">
        <v>20</v>
      </c>
      <c r="C32" s="64" t="s">
        <v>101</v>
      </c>
      <c r="D32" s="65">
        <v>230</v>
      </c>
      <c r="E32" s="65">
        <v>158</v>
      </c>
      <c r="F32" s="76">
        <f t="shared" si="5"/>
        <v>0.45569620253164556</v>
      </c>
      <c r="G32" s="65">
        <v>46</v>
      </c>
      <c r="H32" s="63" t="s">
        <v>30</v>
      </c>
      <c r="I32" s="63" t="s">
        <v>30</v>
      </c>
      <c r="J32" s="63">
        <v>1</v>
      </c>
      <c r="K32" s="63">
        <v>8</v>
      </c>
      <c r="L32" s="65">
        <v>4939.92</v>
      </c>
      <c r="M32" s="65">
        <v>982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4">
        <v>16</v>
      </c>
      <c r="C33" s="45" t="s">
        <v>97</v>
      </c>
      <c r="D33" s="65">
        <v>177.3</v>
      </c>
      <c r="E33" s="63">
        <v>301.75</v>
      </c>
      <c r="F33" s="76">
        <f t="shared" si="5"/>
        <v>-0.41242750621375307</v>
      </c>
      <c r="G33" s="65">
        <v>34</v>
      </c>
      <c r="H33" s="63">
        <v>3</v>
      </c>
      <c r="I33" s="63">
        <f>G33/H33</f>
        <v>11.333333333333334</v>
      </c>
      <c r="J33" s="63">
        <v>1</v>
      </c>
      <c r="K33" s="63">
        <v>9</v>
      </c>
      <c r="L33" s="65">
        <v>54632</v>
      </c>
      <c r="M33" s="65">
        <v>11811</v>
      </c>
      <c r="N33" s="61">
        <v>44337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4">
        <v>18</v>
      </c>
      <c r="C34" s="79" t="s">
        <v>46</v>
      </c>
      <c r="D34" s="65">
        <v>154</v>
      </c>
      <c r="E34" s="63">
        <v>142.97</v>
      </c>
      <c r="F34" s="76">
        <f t="shared" si="5"/>
        <v>7.7149052248723524E-2</v>
      </c>
      <c r="G34" s="65">
        <v>33</v>
      </c>
      <c r="H34" s="48">
        <v>4</v>
      </c>
      <c r="I34" s="63">
        <f>G34/H34</f>
        <v>8.25</v>
      </c>
      <c r="J34" s="63">
        <v>2</v>
      </c>
      <c r="K34" s="63">
        <v>12</v>
      </c>
      <c r="L34" s="65">
        <v>44931</v>
      </c>
      <c r="M34" s="65">
        <v>9348</v>
      </c>
      <c r="N34" s="61">
        <v>44316</v>
      </c>
      <c r="O34" s="60" t="s">
        <v>32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94492.1</v>
      </c>
      <c r="E35" s="58">
        <f t="shared" ref="E35:G35" si="6">SUM(E23:E34)</f>
        <v>76380.36</v>
      </c>
      <c r="F35" s="84">
        <f t="shared" si="5"/>
        <v>0.23712561710890084</v>
      </c>
      <c r="G35" s="58">
        <f t="shared" si="6"/>
        <v>16584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22</v>
      </c>
      <c r="C37" s="45" t="s">
        <v>148</v>
      </c>
      <c r="D37" s="65">
        <v>154</v>
      </c>
      <c r="E37" s="63">
        <v>98</v>
      </c>
      <c r="F37" s="76">
        <f>(D37-E37)/E37</f>
        <v>0.5714285714285714</v>
      </c>
      <c r="G37" s="65">
        <v>26</v>
      </c>
      <c r="H37" s="63">
        <v>3</v>
      </c>
      <c r="I37" s="63">
        <f>G37/H37</f>
        <v>8.6666666666666661</v>
      </c>
      <c r="J37" s="63">
        <v>1</v>
      </c>
      <c r="K37" s="63">
        <v>5</v>
      </c>
      <c r="L37" s="65">
        <v>10879.52</v>
      </c>
      <c r="M37" s="65">
        <v>2034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4">
        <v>9</v>
      </c>
      <c r="C38" s="45" t="s">
        <v>171</v>
      </c>
      <c r="D38" s="65">
        <v>143.35</v>
      </c>
      <c r="E38" s="63">
        <v>2109.2399999999998</v>
      </c>
      <c r="F38" s="76">
        <f>(D38-E38)/E38</f>
        <v>-0.93203713185792048</v>
      </c>
      <c r="G38" s="65">
        <v>23</v>
      </c>
      <c r="H38" s="63">
        <v>3</v>
      </c>
      <c r="I38" s="63">
        <f>G38/H38</f>
        <v>7.666666666666667</v>
      </c>
      <c r="J38" s="63">
        <v>2</v>
      </c>
      <c r="K38" s="63">
        <v>3</v>
      </c>
      <c r="L38" s="65">
        <v>10862.47</v>
      </c>
      <c r="M38" s="65">
        <v>1902</v>
      </c>
      <c r="N38" s="61">
        <v>44379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189</v>
      </c>
      <c r="D39" s="65">
        <v>94</v>
      </c>
      <c r="E39" s="63" t="s">
        <v>30</v>
      </c>
      <c r="F39" s="63" t="s">
        <v>30</v>
      </c>
      <c r="G39" s="65">
        <v>44</v>
      </c>
      <c r="H39" s="48">
        <v>4</v>
      </c>
      <c r="I39" s="63">
        <f>G39/H39</f>
        <v>11</v>
      </c>
      <c r="J39" s="63">
        <v>2</v>
      </c>
      <c r="K39" s="63" t="s">
        <v>30</v>
      </c>
      <c r="L39" s="65">
        <v>246158</v>
      </c>
      <c r="M39" s="65">
        <v>51097</v>
      </c>
      <c r="N39" s="61">
        <v>43840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56"/>
      <c r="Z39" s="90"/>
    </row>
    <row r="40" spans="1:26" ht="25.35" customHeight="1">
      <c r="A40" s="59">
        <v>24</v>
      </c>
      <c r="B40" s="105">
        <v>14</v>
      </c>
      <c r="C40" s="78" t="s">
        <v>172</v>
      </c>
      <c r="D40" s="65">
        <v>83</v>
      </c>
      <c r="E40" s="63">
        <v>473</v>
      </c>
      <c r="F40" s="76">
        <f>(D40-E40)/E40</f>
        <v>-0.82452431289640593</v>
      </c>
      <c r="G40" s="65">
        <v>14</v>
      </c>
      <c r="H40" s="63" t="s">
        <v>30</v>
      </c>
      <c r="I40" s="63" t="s">
        <v>30</v>
      </c>
      <c r="J40" s="63">
        <v>1</v>
      </c>
      <c r="K40" s="63">
        <v>3</v>
      </c>
      <c r="L40" s="65">
        <v>5180</v>
      </c>
      <c r="M40" s="65">
        <v>926</v>
      </c>
      <c r="N40" s="61">
        <v>44379</v>
      </c>
      <c r="O40" s="60" t="s">
        <v>31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05">
        <v>23</v>
      </c>
      <c r="C41" s="82" t="s">
        <v>67</v>
      </c>
      <c r="D41" s="65">
        <v>74</v>
      </c>
      <c r="E41" s="63">
        <v>54</v>
      </c>
      <c r="F41" s="76">
        <f>(D41-E41)/E41</f>
        <v>0.37037037037037035</v>
      </c>
      <c r="G41" s="65">
        <v>13</v>
      </c>
      <c r="H41" s="63">
        <v>2</v>
      </c>
      <c r="I41" s="63">
        <f t="shared" ref="I41:I46" si="7">G41/H41</f>
        <v>6.5</v>
      </c>
      <c r="J41" s="63">
        <v>1</v>
      </c>
      <c r="K41" s="63">
        <v>11</v>
      </c>
      <c r="L41" s="65">
        <v>23354</v>
      </c>
      <c r="M41" s="65">
        <v>4105</v>
      </c>
      <c r="N41" s="61">
        <v>44323</v>
      </c>
      <c r="O41" s="60" t="s">
        <v>32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1"/>
    </row>
    <row r="42" spans="1:26" ht="25.35" customHeight="1">
      <c r="A42" s="59">
        <v>26</v>
      </c>
      <c r="B42" s="63" t="s">
        <v>30</v>
      </c>
      <c r="C42" s="45" t="s">
        <v>161</v>
      </c>
      <c r="D42" s="65">
        <v>40</v>
      </c>
      <c r="E42" s="63" t="s">
        <v>30</v>
      </c>
      <c r="F42" s="63" t="s">
        <v>30</v>
      </c>
      <c r="G42" s="65">
        <v>20</v>
      </c>
      <c r="H42" s="63">
        <v>2</v>
      </c>
      <c r="I42" s="63">
        <f t="shared" si="7"/>
        <v>10</v>
      </c>
      <c r="J42" s="63">
        <v>2</v>
      </c>
      <c r="K42" s="63" t="s">
        <v>30</v>
      </c>
      <c r="L42" s="65">
        <v>817116</v>
      </c>
      <c r="M42" s="65">
        <v>154644</v>
      </c>
      <c r="N42" s="61">
        <v>43665</v>
      </c>
      <c r="O42" s="60" t="s">
        <v>32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6" t="s">
        <v>30</v>
      </c>
      <c r="C43" s="64" t="s">
        <v>125</v>
      </c>
      <c r="D43" s="65">
        <v>24</v>
      </c>
      <c r="E43" s="63" t="s">
        <v>30</v>
      </c>
      <c r="F43" s="63" t="s">
        <v>30</v>
      </c>
      <c r="G43" s="65">
        <v>12</v>
      </c>
      <c r="H43" s="48">
        <v>1</v>
      </c>
      <c r="I43" s="63">
        <f t="shared" si="7"/>
        <v>12</v>
      </c>
      <c r="J43" s="63">
        <v>1</v>
      </c>
      <c r="K43" s="63" t="s">
        <v>30</v>
      </c>
      <c r="L43" s="65">
        <v>24008</v>
      </c>
      <c r="M43" s="65">
        <v>5671</v>
      </c>
      <c r="N43" s="61">
        <v>44015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59">
        <v>28</v>
      </c>
      <c r="B44" s="104">
        <v>21</v>
      </c>
      <c r="C44" s="78" t="s">
        <v>175</v>
      </c>
      <c r="D44" s="65">
        <v>16.649999999999999</v>
      </c>
      <c r="E44" s="63">
        <v>108.35</v>
      </c>
      <c r="F44" s="76">
        <f>(D44-E44)/E44</f>
        <v>-0.84633133364097823</v>
      </c>
      <c r="G44" s="65">
        <v>3</v>
      </c>
      <c r="H44" s="63">
        <v>1</v>
      </c>
      <c r="I44" s="63">
        <f t="shared" si="7"/>
        <v>3</v>
      </c>
      <c r="J44" s="63">
        <v>1</v>
      </c>
      <c r="K44" s="63">
        <v>3</v>
      </c>
      <c r="L44" s="65">
        <v>2757</v>
      </c>
      <c r="M44" s="65">
        <v>471</v>
      </c>
      <c r="N44" s="61">
        <v>44379</v>
      </c>
      <c r="O44" s="60" t="s">
        <v>33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106">
        <v>26</v>
      </c>
      <c r="C45" s="45" t="s">
        <v>58</v>
      </c>
      <c r="D45" s="65">
        <v>12</v>
      </c>
      <c r="E45" s="63">
        <v>22</v>
      </c>
      <c r="F45" s="76">
        <f>(D45-E45)/E45</f>
        <v>-0.45454545454545453</v>
      </c>
      <c r="G45" s="65">
        <v>2</v>
      </c>
      <c r="H45" s="48">
        <v>1</v>
      </c>
      <c r="I45" s="63">
        <f t="shared" si="7"/>
        <v>2</v>
      </c>
      <c r="J45" s="63">
        <v>1</v>
      </c>
      <c r="K45" s="63" t="s">
        <v>30</v>
      </c>
      <c r="L45" s="65">
        <v>49241</v>
      </c>
      <c r="M45" s="65">
        <v>9186</v>
      </c>
      <c r="N45" s="61">
        <v>43805</v>
      </c>
      <c r="O45" s="60" t="s">
        <v>37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0"/>
    </row>
    <row r="46" spans="1:26" ht="25.35" customHeight="1">
      <c r="A46" s="59">
        <v>30</v>
      </c>
      <c r="B46" s="66" t="s">
        <v>30</v>
      </c>
      <c r="C46" s="92" t="s">
        <v>126</v>
      </c>
      <c r="D46" s="65">
        <v>8</v>
      </c>
      <c r="E46" s="63" t="s">
        <v>30</v>
      </c>
      <c r="F46" s="63" t="s">
        <v>30</v>
      </c>
      <c r="G46" s="65">
        <v>4</v>
      </c>
      <c r="H46" s="48">
        <v>1</v>
      </c>
      <c r="I46" s="63">
        <f t="shared" si="7"/>
        <v>4</v>
      </c>
      <c r="J46" s="63">
        <v>1</v>
      </c>
      <c r="K46" s="63" t="s">
        <v>30</v>
      </c>
      <c r="L46" s="65">
        <v>19721</v>
      </c>
      <c r="M46" s="65">
        <v>4626</v>
      </c>
      <c r="N46" s="61">
        <v>44057</v>
      </c>
      <c r="O46" s="60" t="s">
        <v>37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95141.1</v>
      </c>
      <c r="E47" s="58">
        <f>SUM(E35:E46)</f>
        <v>79244.950000000012</v>
      </c>
      <c r="F47" s="84">
        <f>(D47-E47)/E47</f>
        <v>0.20059511678662162</v>
      </c>
      <c r="G47" s="58">
        <f>SUM(G35:G46)</f>
        <v>16745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40" sqref="A40:XFD40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182</v>
      </c>
      <c r="F1" s="2"/>
      <c r="G1" s="2"/>
      <c r="H1" s="2"/>
      <c r="I1" s="2"/>
    </row>
    <row r="2" spans="1:26" ht="19.5" customHeight="1">
      <c r="E2" s="2" t="s">
        <v>183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44"/>
      <c r="B6" s="144"/>
      <c r="C6" s="141"/>
      <c r="D6" s="4" t="s">
        <v>180</v>
      </c>
      <c r="E6" s="4" t="s">
        <v>167</v>
      </c>
      <c r="F6" s="141"/>
      <c r="G6" s="4" t="s">
        <v>180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43"/>
      <c r="B9" s="143"/>
      <c r="C9" s="140" t="s">
        <v>13</v>
      </c>
      <c r="D9" s="120"/>
      <c r="E9" s="120"/>
      <c r="F9" s="140" t="s">
        <v>15</v>
      </c>
      <c r="G9" s="120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Z9" s="57"/>
    </row>
    <row r="10" spans="1:26">
      <c r="A10" s="144"/>
      <c r="B10" s="144"/>
      <c r="C10" s="141"/>
      <c r="D10" s="121" t="s">
        <v>181</v>
      </c>
      <c r="E10" s="121" t="s">
        <v>168</v>
      </c>
      <c r="F10" s="141"/>
      <c r="G10" s="121" t="s">
        <v>181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Z10" s="57"/>
    </row>
    <row r="11" spans="1:26">
      <c r="A11" s="144"/>
      <c r="B11" s="144"/>
      <c r="C11" s="141"/>
      <c r="D11" s="121" t="s">
        <v>14</v>
      </c>
      <c r="E11" s="4" t="s">
        <v>14</v>
      </c>
      <c r="F11" s="141"/>
      <c r="G11" s="121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44"/>
      <c r="B12" s="145"/>
      <c r="C12" s="142"/>
      <c r="D12" s="122"/>
      <c r="E12" s="5" t="s">
        <v>2</v>
      </c>
      <c r="F12" s="142"/>
      <c r="G12" s="122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177</v>
      </c>
      <c r="D13" s="65">
        <v>32927.58</v>
      </c>
      <c r="E13" s="63" t="s">
        <v>30</v>
      </c>
      <c r="F13" s="63" t="s">
        <v>30</v>
      </c>
      <c r="G13" s="65">
        <v>4906</v>
      </c>
      <c r="H13" s="63">
        <v>159</v>
      </c>
      <c r="I13" s="63">
        <f t="shared" ref="I13:I22" si="0">G13/H13</f>
        <v>30.855345911949687</v>
      </c>
      <c r="J13" s="63">
        <v>18</v>
      </c>
      <c r="K13" s="63">
        <v>1</v>
      </c>
      <c r="L13" s="65">
        <v>32928</v>
      </c>
      <c r="M13" s="65">
        <v>4906</v>
      </c>
      <c r="N13" s="61">
        <v>44386</v>
      </c>
      <c r="O13" s="60" t="s">
        <v>32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1</v>
      </c>
      <c r="C14" s="45" t="s">
        <v>160</v>
      </c>
      <c r="D14" s="65">
        <v>14043.49</v>
      </c>
      <c r="E14" s="63">
        <v>21356.25</v>
      </c>
      <c r="F14" s="76">
        <f t="shared" ref="F14:F19" si="1">(D14-E14)/E14</f>
        <v>-0.34241779338601114</v>
      </c>
      <c r="G14" s="65">
        <v>2180</v>
      </c>
      <c r="H14" s="63">
        <v>116</v>
      </c>
      <c r="I14" s="63">
        <f t="shared" si="0"/>
        <v>18.793103448275861</v>
      </c>
      <c r="J14" s="63">
        <v>11</v>
      </c>
      <c r="K14" s="63">
        <v>3</v>
      </c>
      <c r="L14" s="65">
        <v>146868</v>
      </c>
      <c r="M14" s="65">
        <v>22832</v>
      </c>
      <c r="N14" s="61">
        <v>44372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2</v>
      </c>
      <c r="C15" s="45" t="s">
        <v>174</v>
      </c>
      <c r="D15" s="65">
        <v>6140.02</v>
      </c>
      <c r="E15" s="63">
        <v>8562.73</v>
      </c>
      <c r="F15" s="76">
        <f t="shared" si="1"/>
        <v>-0.28293663352692416</v>
      </c>
      <c r="G15" s="65">
        <v>1271</v>
      </c>
      <c r="H15" s="63">
        <v>100</v>
      </c>
      <c r="I15" s="63">
        <f t="shared" si="0"/>
        <v>12.71</v>
      </c>
      <c r="J15" s="63">
        <v>15</v>
      </c>
      <c r="K15" s="63">
        <v>2</v>
      </c>
      <c r="L15" s="65">
        <v>25239</v>
      </c>
      <c r="M15" s="65">
        <v>5443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3</v>
      </c>
      <c r="C16" s="45" t="s">
        <v>173</v>
      </c>
      <c r="D16" s="65">
        <v>4728.8999999999996</v>
      </c>
      <c r="E16" s="63">
        <v>7412.73</v>
      </c>
      <c r="F16" s="76">
        <f t="shared" si="1"/>
        <v>-0.36205689401880281</v>
      </c>
      <c r="G16" s="65">
        <v>744</v>
      </c>
      <c r="H16" s="63">
        <v>71</v>
      </c>
      <c r="I16" s="63">
        <f t="shared" si="0"/>
        <v>10.47887323943662</v>
      </c>
      <c r="J16" s="63">
        <v>11</v>
      </c>
      <c r="K16" s="63">
        <v>2</v>
      </c>
      <c r="L16" s="65">
        <v>19851</v>
      </c>
      <c r="M16" s="65">
        <v>3275</v>
      </c>
      <c r="N16" s="61">
        <v>44379</v>
      </c>
      <c r="O16" s="60" t="s">
        <v>47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4</v>
      </c>
      <c r="C17" s="116" t="s">
        <v>159</v>
      </c>
      <c r="D17" s="65">
        <v>3997.12</v>
      </c>
      <c r="E17" s="63">
        <v>5234.3100000000004</v>
      </c>
      <c r="F17" s="76">
        <f t="shared" si="1"/>
        <v>-0.23636162168461564</v>
      </c>
      <c r="G17" s="65">
        <v>844</v>
      </c>
      <c r="H17" s="63">
        <v>72</v>
      </c>
      <c r="I17" s="63">
        <f t="shared" si="0"/>
        <v>11.722222222222221</v>
      </c>
      <c r="J17" s="63">
        <v>11</v>
      </c>
      <c r="K17" s="63">
        <v>3</v>
      </c>
      <c r="L17" s="65">
        <v>32477.3</v>
      </c>
      <c r="M17" s="65">
        <v>7203</v>
      </c>
      <c r="N17" s="61">
        <v>44372</v>
      </c>
      <c r="O17" s="60" t="s">
        <v>37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6</v>
      </c>
      <c r="C18" s="45" t="s">
        <v>123</v>
      </c>
      <c r="D18" s="65">
        <v>3421.17</v>
      </c>
      <c r="E18" s="63">
        <v>3048.25</v>
      </c>
      <c r="F18" s="76">
        <f t="shared" si="1"/>
        <v>0.12233904699417701</v>
      </c>
      <c r="G18" s="65">
        <v>677</v>
      </c>
      <c r="H18" s="63">
        <v>46</v>
      </c>
      <c r="I18" s="63">
        <f t="shared" si="0"/>
        <v>14.717391304347826</v>
      </c>
      <c r="J18" s="63">
        <v>9</v>
      </c>
      <c r="K18" s="63">
        <v>6</v>
      </c>
      <c r="L18" s="65">
        <v>68299</v>
      </c>
      <c r="M18" s="65">
        <v>15274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8</v>
      </c>
      <c r="C19" s="45" t="s">
        <v>136</v>
      </c>
      <c r="D19" s="65">
        <v>2218.6799999999998</v>
      </c>
      <c r="E19" s="63">
        <v>2928.33</v>
      </c>
      <c r="F19" s="76">
        <f t="shared" si="1"/>
        <v>-0.24233949042628397</v>
      </c>
      <c r="G19" s="65">
        <v>449</v>
      </c>
      <c r="H19" s="63">
        <v>46</v>
      </c>
      <c r="I19" s="63">
        <f t="shared" si="0"/>
        <v>9.7608695652173907</v>
      </c>
      <c r="J19" s="63">
        <v>9</v>
      </c>
      <c r="K19" s="63">
        <v>5</v>
      </c>
      <c r="L19" s="65">
        <v>62027.47</v>
      </c>
      <c r="M19" s="65">
        <v>13514</v>
      </c>
      <c r="N19" s="61">
        <v>44358</v>
      </c>
      <c r="O19" s="60" t="s">
        <v>64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 t="s">
        <v>56</v>
      </c>
      <c r="C20" s="45" t="s">
        <v>179</v>
      </c>
      <c r="D20" s="65">
        <v>2202.91</v>
      </c>
      <c r="E20" s="63" t="s">
        <v>30</v>
      </c>
      <c r="F20" s="63" t="s">
        <v>30</v>
      </c>
      <c r="G20" s="65">
        <v>522</v>
      </c>
      <c r="H20" s="63">
        <v>95</v>
      </c>
      <c r="I20" s="63">
        <f t="shared" si="0"/>
        <v>5.4947368421052634</v>
      </c>
      <c r="J20" s="63">
        <v>15</v>
      </c>
      <c r="K20" s="63">
        <v>1</v>
      </c>
      <c r="L20" s="65">
        <v>2202.91</v>
      </c>
      <c r="M20" s="65">
        <v>522</v>
      </c>
      <c r="N20" s="61">
        <v>44386</v>
      </c>
      <c r="O20" s="60" t="s">
        <v>27</v>
      </c>
      <c r="P20" s="57"/>
      <c r="Q20" s="88"/>
      <c r="R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7</v>
      </c>
      <c r="C21" s="45" t="s">
        <v>171</v>
      </c>
      <c r="D21" s="65">
        <v>2109.2399999999998</v>
      </c>
      <c r="E21" s="63">
        <v>2960.49</v>
      </c>
      <c r="F21" s="76">
        <f>(D21-E21)/E21</f>
        <v>-0.28753686045215487</v>
      </c>
      <c r="G21" s="65">
        <v>340</v>
      </c>
      <c r="H21" s="63">
        <v>30</v>
      </c>
      <c r="I21" s="63">
        <f t="shared" si="0"/>
        <v>11.333333333333334</v>
      </c>
      <c r="J21" s="63">
        <v>12</v>
      </c>
      <c r="K21" s="63">
        <v>2</v>
      </c>
      <c r="L21" s="65">
        <v>8984.82</v>
      </c>
      <c r="M21" s="65">
        <v>1527</v>
      </c>
      <c r="N21" s="61">
        <v>44379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5</v>
      </c>
      <c r="C22" s="45" t="s">
        <v>127</v>
      </c>
      <c r="D22" s="65">
        <v>2102.4899999999998</v>
      </c>
      <c r="E22" s="63">
        <v>3418.8</v>
      </c>
      <c r="F22" s="76">
        <f>(D22-E22)/E22</f>
        <v>-0.38502106002106012</v>
      </c>
      <c r="G22" s="65">
        <v>314</v>
      </c>
      <c r="H22" s="63">
        <v>15</v>
      </c>
      <c r="I22" s="63">
        <f t="shared" si="0"/>
        <v>20.933333333333334</v>
      </c>
      <c r="J22" s="63">
        <v>6</v>
      </c>
      <c r="K22" s="63">
        <v>6</v>
      </c>
      <c r="L22" s="65">
        <v>99790.17</v>
      </c>
      <c r="M22" s="65">
        <v>16012</v>
      </c>
      <c r="N22" s="61">
        <v>44351</v>
      </c>
      <c r="O22" s="60" t="s">
        <v>34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73891.600000000006</v>
      </c>
      <c r="E23" s="58">
        <f t="shared" ref="E23:G23" si="2">SUM(E13:E22)</f>
        <v>54921.89</v>
      </c>
      <c r="F23" s="108">
        <f>(D23-E23)/E23</f>
        <v>0.34539434094493121</v>
      </c>
      <c r="G23" s="58">
        <f t="shared" si="2"/>
        <v>12247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169</v>
      </c>
      <c r="D25" s="65">
        <v>1606</v>
      </c>
      <c r="E25" s="63">
        <v>2645.58</v>
      </c>
      <c r="F25" s="76">
        <f t="shared" ref="F25:F32" si="3">(D25-E25)/E25</f>
        <v>-0.39294975014930561</v>
      </c>
      <c r="G25" s="65">
        <v>301</v>
      </c>
      <c r="H25" s="63">
        <v>8</v>
      </c>
      <c r="I25" s="63">
        <f>G25/H25</f>
        <v>37.625</v>
      </c>
      <c r="J25" s="63">
        <v>4</v>
      </c>
      <c r="K25" s="63">
        <v>2</v>
      </c>
      <c r="L25" s="65">
        <v>4558.58</v>
      </c>
      <c r="M25" s="65">
        <v>891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111</v>
      </c>
      <c r="D26" s="65">
        <v>1204.78</v>
      </c>
      <c r="E26" s="63">
        <v>1621.54</v>
      </c>
      <c r="F26" s="76">
        <f t="shared" si="3"/>
        <v>-0.2570149364184664</v>
      </c>
      <c r="G26" s="65">
        <v>182</v>
      </c>
      <c r="H26" s="63">
        <v>14</v>
      </c>
      <c r="I26" s="63">
        <f>G26/H26</f>
        <v>13</v>
      </c>
      <c r="J26" s="63">
        <v>5</v>
      </c>
      <c r="K26" s="63">
        <v>7</v>
      </c>
      <c r="L26" s="65">
        <v>104228</v>
      </c>
      <c r="M26" s="65">
        <v>16578</v>
      </c>
      <c r="N26" s="61">
        <v>44344</v>
      </c>
      <c r="O26" s="60" t="s">
        <v>113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10</v>
      </c>
      <c r="C27" s="45" t="s">
        <v>149</v>
      </c>
      <c r="D27" s="65">
        <v>824</v>
      </c>
      <c r="E27" s="63">
        <v>1751</v>
      </c>
      <c r="F27" s="76">
        <f t="shared" si="3"/>
        <v>-0.52941176470588236</v>
      </c>
      <c r="G27" s="65">
        <v>125</v>
      </c>
      <c r="H27" s="63" t="s">
        <v>30</v>
      </c>
      <c r="I27" s="63" t="s">
        <v>30</v>
      </c>
      <c r="J27" s="63">
        <v>5</v>
      </c>
      <c r="K27" s="63">
        <v>4</v>
      </c>
      <c r="L27" s="65">
        <v>32054</v>
      </c>
      <c r="M27" s="65">
        <v>5403</v>
      </c>
      <c r="N27" s="61">
        <v>44365</v>
      </c>
      <c r="O27" s="60" t="s">
        <v>31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172</v>
      </c>
      <c r="D28" s="65">
        <v>473</v>
      </c>
      <c r="E28" s="63">
        <v>1565</v>
      </c>
      <c r="F28" s="76">
        <f t="shared" si="3"/>
        <v>-0.69776357827476043</v>
      </c>
      <c r="G28" s="65">
        <v>82</v>
      </c>
      <c r="H28" s="63" t="s">
        <v>30</v>
      </c>
      <c r="I28" s="63" t="s">
        <v>30</v>
      </c>
      <c r="J28" s="63">
        <v>6</v>
      </c>
      <c r="K28" s="63">
        <v>2</v>
      </c>
      <c r="L28" s="65">
        <v>4627</v>
      </c>
      <c r="M28" s="65">
        <v>826</v>
      </c>
      <c r="N28" s="61">
        <v>44379</v>
      </c>
      <c r="O28" s="60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15</v>
      </c>
      <c r="C29" s="45" t="s">
        <v>112</v>
      </c>
      <c r="D29" s="65">
        <v>360.5</v>
      </c>
      <c r="E29" s="63">
        <v>258.48</v>
      </c>
      <c r="F29" s="76">
        <f t="shared" si="3"/>
        <v>0.39469204580625183</v>
      </c>
      <c r="G29" s="65">
        <v>59</v>
      </c>
      <c r="H29" s="63">
        <v>5</v>
      </c>
      <c r="I29" s="63">
        <f>G29/H29</f>
        <v>11.8</v>
      </c>
      <c r="J29" s="63">
        <v>2</v>
      </c>
      <c r="K29" s="63">
        <v>7</v>
      </c>
      <c r="L29" s="65">
        <v>24709</v>
      </c>
      <c r="M29" s="65">
        <v>4314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93">
        <v>17</v>
      </c>
      <c r="C30" s="78" t="s">
        <v>97</v>
      </c>
      <c r="D30" s="65">
        <v>301.75</v>
      </c>
      <c r="E30" s="63">
        <v>186.05</v>
      </c>
      <c r="F30" s="76">
        <f t="shared" si="3"/>
        <v>0.6218758398280031</v>
      </c>
      <c r="G30" s="65">
        <v>67</v>
      </c>
      <c r="H30" s="63">
        <v>3</v>
      </c>
      <c r="I30" s="63">
        <f>G30/H30</f>
        <v>22.333333333333332</v>
      </c>
      <c r="J30" s="63">
        <v>1</v>
      </c>
      <c r="K30" s="63">
        <v>8</v>
      </c>
      <c r="L30" s="65">
        <v>54240</v>
      </c>
      <c r="M30" s="65">
        <v>11729</v>
      </c>
      <c r="N30" s="61">
        <v>44337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93">
        <v>20</v>
      </c>
      <c r="C31" s="64" t="s">
        <v>101</v>
      </c>
      <c r="D31" s="65">
        <v>158</v>
      </c>
      <c r="E31" s="65">
        <v>94</v>
      </c>
      <c r="F31" s="76">
        <f t="shared" si="3"/>
        <v>0.68085106382978722</v>
      </c>
      <c r="G31" s="65">
        <v>29</v>
      </c>
      <c r="H31" s="63" t="s">
        <v>30</v>
      </c>
      <c r="I31" s="63" t="s">
        <v>30</v>
      </c>
      <c r="J31" s="63">
        <v>1</v>
      </c>
      <c r="K31" s="63">
        <v>8</v>
      </c>
      <c r="L31" s="65">
        <v>4709.92</v>
      </c>
      <c r="M31" s="65">
        <v>936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59">
        <v>18</v>
      </c>
      <c r="C32" s="79" t="s">
        <v>46</v>
      </c>
      <c r="D32" s="65">
        <v>142.97</v>
      </c>
      <c r="E32" s="63">
        <v>174.5</v>
      </c>
      <c r="F32" s="76">
        <f t="shared" si="3"/>
        <v>-0.18068767908309455</v>
      </c>
      <c r="G32" s="65">
        <v>31</v>
      </c>
      <c r="H32" s="48">
        <v>4</v>
      </c>
      <c r="I32" s="63">
        <f>G32/H32</f>
        <v>7.75</v>
      </c>
      <c r="J32" s="63">
        <v>2</v>
      </c>
      <c r="K32" s="63">
        <v>11</v>
      </c>
      <c r="L32" s="65">
        <v>44643</v>
      </c>
      <c r="M32" s="65">
        <v>9281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66" t="s">
        <v>30</v>
      </c>
      <c r="C33" s="45" t="s">
        <v>146</v>
      </c>
      <c r="D33" s="65">
        <v>124</v>
      </c>
      <c r="E33" s="63" t="s">
        <v>30</v>
      </c>
      <c r="F33" s="63" t="s">
        <v>30</v>
      </c>
      <c r="G33" s="65">
        <v>62</v>
      </c>
      <c r="H33" s="48">
        <v>4</v>
      </c>
      <c r="I33" s="63">
        <f>G33/H33</f>
        <v>15.5</v>
      </c>
      <c r="J33" s="63">
        <v>2</v>
      </c>
      <c r="K33" s="63" t="s">
        <v>30</v>
      </c>
      <c r="L33" s="65">
        <v>73002.19</v>
      </c>
      <c r="M33" s="65">
        <v>15217</v>
      </c>
      <c r="N33" s="61">
        <v>44092</v>
      </c>
      <c r="O33" s="60" t="s">
        <v>34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7">
        <v>19</v>
      </c>
      <c r="C34" s="92" t="s">
        <v>48</v>
      </c>
      <c r="D34" s="65">
        <v>113</v>
      </c>
      <c r="E34" s="63">
        <v>140</v>
      </c>
      <c r="F34" s="76">
        <f>(D34-E34)/E34</f>
        <v>-0.19285714285714287</v>
      </c>
      <c r="G34" s="65">
        <v>20</v>
      </c>
      <c r="H34" s="63">
        <v>2</v>
      </c>
      <c r="I34" s="63">
        <f>G34/H34</f>
        <v>10</v>
      </c>
      <c r="J34" s="63">
        <v>1</v>
      </c>
      <c r="K34" s="63">
        <v>11</v>
      </c>
      <c r="L34" s="65">
        <v>28429.919999999998</v>
      </c>
      <c r="M34" s="65">
        <v>5016</v>
      </c>
      <c r="N34" s="61">
        <v>44316</v>
      </c>
      <c r="O34" s="60" t="s">
        <v>49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79199.600000000006</v>
      </c>
      <c r="E35" s="58">
        <f t="shared" ref="E35:G35" si="4">SUM(E23:E34)</f>
        <v>63358.040000000008</v>
      </c>
      <c r="F35" s="108">
        <f>(D35-E35)/E35</f>
        <v>0.25003235579888511</v>
      </c>
      <c r="G35" s="58">
        <f t="shared" si="4"/>
        <v>13205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13</v>
      </c>
      <c r="C37" s="78" t="s">
        <v>175</v>
      </c>
      <c r="D37" s="65">
        <v>108.35</v>
      </c>
      <c r="E37" s="63">
        <v>1049.6500000000001</v>
      </c>
      <c r="F37" s="76">
        <f>(D37-E37)/E37</f>
        <v>-0.89677511551469535</v>
      </c>
      <c r="G37" s="65">
        <v>20</v>
      </c>
      <c r="H37" s="63">
        <v>9</v>
      </c>
      <c r="I37" s="63">
        <f t="shared" ref="I37:I44" si="5">G37/H37</f>
        <v>2.2222222222222223</v>
      </c>
      <c r="J37" s="63">
        <v>5</v>
      </c>
      <c r="K37" s="63">
        <v>2</v>
      </c>
      <c r="L37" s="65">
        <v>2603</v>
      </c>
      <c r="M37" s="65">
        <v>440</v>
      </c>
      <c r="N37" s="61">
        <v>44379</v>
      </c>
      <c r="O37" s="60" t="s">
        <v>33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5.35" customHeight="1">
      <c r="A38" s="59">
        <v>22</v>
      </c>
      <c r="B38" s="59">
        <v>14</v>
      </c>
      <c r="C38" s="45" t="s">
        <v>148</v>
      </c>
      <c r="D38" s="65">
        <v>98</v>
      </c>
      <c r="E38" s="63">
        <v>371.95</v>
      </c>
      <c r="F38" s="76">
        <f>(D38-E38)/E38</f>
        <v>-0.73652372630729934</v>
      </c>
      <c r="G38" s="65">
        <v>18</v>
      </c>
      <c r="H38" s="63">
        <v>3</v>
      </c>
      <c r="I38" s="63">
        <f t="shared" si="5"/>
        <v>6</v>
      </c>
      <c r="J38" s="63">
        <v>2</v>
      </c>
      <c r="K38" s="63">
        <v>4</v>
      </c>
      <c r="L38" s="65">
        <v>10682.52</v>
      </c>
      <c r="M38" s="65">
        <v>2001</v>
      </c>
      <c r="N38" s="61">
        <v>44365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22</v>
      </c>
      <c r="C39" s="82" t="s">
        <v>67</v>
      </c>
      <c r="D39" s="65">
        <v>54</v>
      </c>
      <c r="E39" s="63">
        <v>40</v>
      </c>
      <c r="F39" s="76">
        <f>(D39-E39)/E39</f>
        <v>0.35</v>
      </c>
      <c r="G39" s="65">
        <v>9</v>
      </c>
      <c r="H39" s="63">
        <v>2</v>
      </c>
      <c r="I39" s="63">
        <f t="shared" si="5"/>
        <v>4.5</v>
      </c>
      <c r="J39" s="63">
        <v>1</v>
      </c>
      <c r="K39" s="63">
        <v>10</v>
      </c>
      <c r="L39" s="65">
        <v>23194</v>
      </c>
      <c r="M39" s="65">
        <v>4076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63" t="s">
        <v>30</v>
      </c>
      <c r="C40" s="78" t="s">
        <v>158</v>
      </c>
      <c r="D40" s="65">
        <v>46</v>
      </c>
      <c r="E40" s="63" t="s">
        <v>30</v>
      </c>
      <c r="F40" s="63" t="s">
        <v>30</v>
      </c>
      <c r="G40" s="65">
        <v>23</v>
      </c>
      <c r="H40" s="63">
        <v>2</v>
      </c>
      <c r="I40" s="63">
        <f t="shared" si="5"/>
        <v>11.5</v>
      </c>
      <c r="J40" s="63">
        <v>2</v>
      </c>
      <c r="K40" s="63" t="s">
        <v>30</v>
      </c>
      <c r="L40" s="65">
        <v>54551</v>
      </c>
      <c r="M40" s="65">
        <v>12700</v>
      </c>
      <c r="N40" s="61">
        <v>43861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5">
        <v>23</v>
      </c>
      <c r="C41" s="82" t="s">
        <v>38</v>
      </c>
      <c r="D41" s="65">
        <v>35</v>
      </c>
      <c r="E41" s="63">
        <v>35</v>
      </c>
      <c r="F41" s="76">
        <f>(D41-E41)/E41</f>
        <v>0</v>
      </c>
      <c r="G41" s="65">
        <v>7</v>
      </c>
      <c r="H41" s="63">
        <v>2</v>
      </c>
      <c r="I41" s="63">
        <f t="shared" si="5"/>
        <v>3.5</v>
      </c>
      <c r="J41" s="63">
        <v>1</v>
      </c>
      <c r="K41" s="63" t="s">
        <v>30</v>
      </c>
      <c r="L41" s="65">
        <v>23230.42</v>
      </c>
      <c r="M41" s="65">
        <v>4208</v>
      </c>
      <c r="N41" s="61">
        <v>44316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63" t="s">
        <v>30</v>
      </c>
      <c r="C42" s="45" t="s">
        <v>58</v>
      </c>
      <c r="D42" s="65">
        <v>22</v>
      </c>
      <c r="E42" s="63" t="s">
        <v>30</v>
      </c>
      <c r="F42" s="63" t="s">
        <v>30</v>
      </c>
      <c r="G42" s="65">
        <v>8</v>
      </c>
      <c r="H42" s="48">
        <v>1</v>
      </c>
      <c r="I42" s="63">
        <f t="shared" si="5"/>
        <v>8</v>
      </c>
      <c r="J42" s="63">
        <v>1</v>
      </c>
      <c r="K42" s="63" t="s">
        <v>30</v>
      </c>
      <c r="L42" s="65">
        <v>49229</v>
      </c>
      <c r="M42" s="65">
        <v>9184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3" t="s">
        <v>30</v>
      </c>
      <c r="C43" s="64" t="s">
        <v>178</v>
      </c>
      <c r="D43" s="65">
        <v>22</v>
      </c>
      <c r="E43" s="63" t="s">
        <v>30</v>
      </c>
      <c r="F43" s="63" t="s">
        <v>30</v>
      </c>
      <c r="G43" s="65">
        <v>11</v>
      </c>
      <c r="H43" s="48">
        <v>2</v>
      </c>
      <c r="I43" s="63">
        <f t="shared" si="5"/>
        <v>5.5</v>
      </c>
      <c r="J43" s="63">
        <v>1</v>
      </c>
      <c r="K43" s="63" t="s">
        <v>30</v>
      </c>
      <c r="L43" s="65">
        <v>135921</v>
      </c>
      <c r="M43" s="65">
        <v>27989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2" customHeight="1">
      <c r="A44" s="59">
        <v>28</v>
      </c>
      <c r="B44" s="107">
        <v>24</v>
      </c>
      <c r="C44" s="78" t="s">
        <v>104</v>
      </c>
      <c r="D44" s="65">
        <v>14</v>
      </c>
      <c r="E44" s="63">
        <v>29</v>
      </c>
      <c r="F44" s="76">
        <f>(D44-E44)/E44</f>
        <v>-0.51724137931034486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 t="s">
        <v>30</v>
      </c>
      <c r="L44" s="65">
        <v>5066.68</v>
      </c>
      <c r="M44" s="65">
        <v>809</v>
      </c>
      <c r="N44" s="61">
        <v>44337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16"/>
      <c r="B45" s="16"/>
      <c r="C45" s="39" t="s">
        <v>118</v>
      </c>
      <c r="D45" s="58">
        <f>SUM(D35:D44)</f>
        <v>79598.950000000012</v>
      </c>
      <c r="E45" s="58">
        <f t="shared" ref="E45:G45" si="6">SUM(E35:E44)</f>
        <v>64883.640000000007</v>
      </c>
      <c r="F45" s="108">
        <f>(D45-E45)/E45</f>
        <v>0.22679538324298704</v>
      </c>
      <c r="G45" s="58">
        <f t="shared" si="6"/>
        <v>13303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A42" sqref="A42:XFD4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165</v>
      </c>
      <c r="F1" s="2"/>
      <c r="G1" s="2"/>
      <c r="H1" s="2"/>
      <c r="I1" s="2"/>
    </row>
    <row r="2" spans="1:26" ht="19.5" customHeight="1">
      <c r="E2" s="2" t="s">
        <v>166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44"/>
      <c r="B6" s="144"/>
      <c r="C6" s="141"/>
      <c r="D6" s="4" t="s">
        <v>167</v>
      </c>
      <c r="E6" s="4" t="s">
        <v>154</v>
      </c>
      <c r="F6" s="141"/>
      <c r="G6" s="4" t="s">
        <v>167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43"/>
      <c r="B9" s="143"/>
      <c r="C9" s="140" t="s">
        <v>13</v>
      </c>
      <c r="D9" s="117"/>
      <c r="E9" s="117"/>
      <c r="F9" s="140" t="s">
        <v>15</v>
      </c>
      <c r="G9" s="117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Z9" s="57"/>
    </row>
    <row r="10" spans="1:26">
      <c r="A10" s="144"/>
      <c r="B10" s="144"/>
      <c r="C10" s="141"/>
      <c r="D10" s="118" t="s">
        <v>168</v>
      </c>
      <c r="E10" s="118" t="s">
        <v>155</v>
      </c>
      <c r="F10" s="141"/>
      <c r="G10" s="118" t="s">
        <v>168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Z10" s="57"/>
    </row>
    <row r="11" spans="1:26">
      <c r="A11" s="144"/>
      <c r="B11" s="144"/>
      <c r="C11" s="141"/>
      <c r="D11" s="118" t="s">
        <v>14</v>
      </c>
      <c r="E11" s="4" t="s">
        <v>14</v>
      </c>
      <c r="F11" s="141"/>
      <c r="G11" s="118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44"/>
      <c r="B12" s="145"/>
      <c r="C12" s="142"/>
      <c r="D12" s="119"/>
      <c r="E12" s="5" t="s">
        <v>2</v>
      </c>
      <c r="F12" s="142"/>
      <c r="G12" s="119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>
        <v>1</v>
      </c>
      <c r="C13" s="45" t="s">
        <v>160</v>
      </c>
      <c r="D13" s="65">
        <v>21356.25</v>
      </c>
      <c r="E13" s="63">
        <v>49823.43</v>
      </c>
      <c r="F13" s="76">
        <f t="shared" ref="F13" si="0">(D13-E13)/E13</f>
        <v>-0.57136130531358442</v>
      </c>
      <c r="G13" s="65">
        <v>3089</v>
      </c>
      <c r="H13" s="63">
        <v>132</v>
      </c>
      <c r="I13" s="63">
        <f t="shared" ref="I13:I21" si="1">G13/H13</f>
        <v>23.401515151515152</v>
      </c>
      <c r="J13" s="63">
        <v>13</v>
      </c>
      <c r="K13" s="63">
        <v>2</v>
      </c>
      <c r="L13" s="65">
        <v>106207</v>
      </c>
      <c r="M13" s="65">
        <v>16501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174</v>
      </c>
      <c r="D14" s="65">
        <v>8562.73</v>
      </c>
      <c r="E14" s="63" t="s">
        <v>30</v>
      </c>
      <c r="F14" s="63" t="s">
        <v>30</v>
      </c>
      <c r="G14" s="65">
        <v>1836</v>
      </c>
      <c r="H14" s="63">
        <v>147</v>
      </c>
      <c r="I14" s="63">
        <f t="shared" si="1"/>
        <v>12.489795918367347</v>
      </c>
      <c r="J14" s="63">
        <v>17</v>
      </c>
      <c r="K14" s="63">
        <v>1</v>
      </c>
      <c r="L14" s="65">
        <v>8563</v>
      </c>
      <c r="M14" s="65">
        <v>1836</v>
      </c>
      <c r="N14" s="61">
        <v>44379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173</v>
      </c>
      <c r="D15" s="65">
        <v>7412.73</v>
      </c>
      <c r="E15" s="63" t="s">
        <v>30</v>
      </c>
      <c r="F15" s="63" t="s">
        <v>30</v>
      </c>
      <c r="G15" s="65">
        <v>1213</v>
      </c>
      <c r="H15" s="63">
        <v>95</v>
      </c>
      <c r="I15" s="63">
        <f t="shared" si="1"/>
        <v>12.768421052631579</v>
      </c>
      <c r="J15" s="63">
        <v>14</v>
      </c>
      <c r="K15" s="63">
        <v>1</v>
      </c>
      <c r="L15" s="65">
        <v>7413</v>
      </c>
      <c r="M15" s="65">
        <v>1213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116" t="s">
        <v>159</v>
      </c>
      <c r="D16" s="65">
        <v>5234.3100000000004</v>
      </c>
      <c r="E16" s="63">
        <v>8724.24</v>
      </c>
      <c r="F16" s="76">
        <f>(D16-E16)/E16</f>
        <v>-0.40002682182058258</v>
      </c>
      <c r="G16" s="65">
        <v>1121</v>
      </c>
      <c r="H16" s="63">
        <v>85</v>
      </c>
      <c r="I16" s="63">
        <f t="shared" si="1"/>
        <v>13.188235294117646</v>
      </c>
      <c r="J16" s="63">
        <v>13</v>
      </c>
      <c r="K16" s="63">
        <v>2</v>
      </c>
      <c r="L16" s="65">
        <v>21059.599999999999</v>
      </c>
      <c r="M16" s="65">
        <v>4726</v>
      </c>
      <c r="N16" s="61">
        <v>44372</v>
      </c>
      <c r="O16" s="60" t="s">
        <v>37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127</v>
      </c>
      <c r="D17" s="65">
        <v>3418.8</v>
      </c>
      <c r="E17" s="63">
        <v>6098.29</v>
      </c>
      <c r="F17" s="76">
        <f>(D17-E17)/E17</f>
        <v>-0.43938382726961162</v>
      </c>
      <c r="G17" s="65">
        <v>498</v>
      </c>
      <c r="H17" s="63">
        <v>18</v>
      </c>
      <c r="I17" s="63">
        <f t="shared" si="1"/>
        <v>27.666666666666668</v>
      </c>
      <c r="J17" s="63">
        <v>7</v>
      </c>
      <c r="K17" s="63">
        <v>5</v>
      </c>
      <c r="L17" s="65">
        <v>94034.71</v>
      </c>
      <c r="M17" s="65">
        <v>15139</v>
      </c>
      <c r="N17" s="61">
        <v>44351</v>
      </c>
      <c r="O17" s="60" t="s">
        <v>34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123</v>
      </c>
      <c r="D18" s="65">
        <v>3048.25</v>
      </c>
      <c r="E18" s="63">
        <v>5058.59</v>
      </c>
      <c r="F18" s="76">
        <f>(D18-E18)/E18</f>
        <v>-0.39741113630478059</v>
      </c>
      <c r="G18" s="65">
        <v>613</v>
      </c>
      <c r="H18" s="63">
        <v>50</v>
      </c>
      <c r="I18" s="63">
        <f t="shared" si="1"/>
        <v>12.26</v>
      </c>
      <c r="J18" s="63">
        <v>10</v>
      </c>
      <c r="K18" s="63">
        <v>5</v>
      </c>
      <c r="L18" s="65">
        <v>59647</v>
      </c>
      <c r="M18" s="65">
        <v>13475</v>
      </c>
      <c r="N18" s="61">
        <v>44351</v>
      </c>
      <c r="O18" s="60" t="s">
        <v>47</v>
      </c>
      <c r="P18" s="57"/>
      <c r="Q18" s="88"/>
      <c r="R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 t="s">
        <v>56</v>
      </c>
      <c r="C19" s="45" t="s">
        <v>171</v>
      </c>
      <c r="D19" s="65">
        <v>2960.49</v>
      </c>
      <c r="E19" s="63" t="s">
        <v>30</v>
      </c>
      <c r="F19" s="63" t="s">
        <v>30</v>
      </c>
      <c r="G19" s="65">
        <v>501</v>
      </c>
      <c r="H19" s="63">
        <v>72</v>
      </c>
      <c r="I19" s="63">
        <f t="shared" si="1"/>
        <v>6.958333333333333</v>
      </c>
      <c r="J19" s="63">
        <v>14</v>
      </c>
      <c r="K19" s="63">
        <v>1</v>
      </c>
      <c r="L19" s="65">
        <v>2960.49</v>
      </c>
      <c r="M19" s="65">
        <v>501</v>
      </c>
      <c r="N19" s="61">
        <v>44379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136</v>
      </c>
      <c r="D20" s="65">
        <v>2928.33</v>
      </c>
      <c r="E20" s="63">
        <v>5010.7700000000004</v>
      </c>
      <c r="F20" s="76">
        <f>(D20-E20)/E20</f>
        <v>-0.4155928130806244</v>
      </c>
      <c r="G20" s="65">
        <v>594</v>
      </c>
      <c r="H20" s="63">
        <v>52</v>
      </c>
      <c r="I20" s="63">
        <f t="shared" si="1"/>
        <v>11.423076923076923</v>
      </c>
      <c r="J20" s="63">
        <v>9</v>
      </c>
      <c r="K20" s="63">
        <v>4</v>
      </c>
      <c r="L20" s="65">
        <v>55141.35</v>
      </c>
      <c r="M20" s="65">
        <v>12046</v>
      </c>
      <c r="N20" s="61">
        <v>44358</v>
      </c>
      <c r="O20" s="60" t="s">
        <v>64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 t="s">
        <v>56</v>
      </c>
      <c r="C21" s="45" t="s">
        <v>169</v>
      </c>
      <c r="D21" s="65">
        <v>2645.58</v>
      </c>
      <c r="E21" s="63" t="s">
        <v>30</v>
      </c>
      <c r="F21" s="63" t="s">
        <v>30</v>
      </c>
      <c r="G21" s="65">
        <v>531</v>
      </c>
      <c r="H21" s="63">
        <v>22</v>
      </c>
      <c r="I21" s="63">
        <f t="shared" si="1"/>
        <v>24.136363636363637</v>
      </c>
      <c r="J21" s="63">
        <v>5</v>
      </c>
      <c r="K21" s="63">
        <v>1</v>
      </c>
      <c r="L21" s="65">
        <v>2645.58</v>
      </c>
      <c r="M21" s="65">
        <v>531</v>
      </c>
      <c r="N21" s="61">
        <v>44379</v>
      </c>
      <c r="O21" s="60" t="s">
        <v>170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>
        <v>4</v>
      </c>
      <c r="C22" s="45" t="s">
        <v>149</v>
      </c>
      <c r="D22" s="65">
        <v>1751</v>
      </c>
      <c r="E22" s="63">
        <v>5536</v>
      </c>
      <c r="F22" s="76">
        <f>(D22-E22)/E22</f>
        <v>-0.6837066473988439</v>
      </c>
      <c r="G22" s="65">
        <v>271</v>
      </c>
      <c r="H22" s="63" t="s">
        <v>30</v>
      </c>
      <c r="I22" s="63" t="s">
        <v>30</v>
      </c>
      <c r="J22" s="63">
        <v>8</v>
      </c>
      <c r="K22" s="63">
        <v>3</v>
      </c>
      <c r="L22" s="65">
        <v>27578</v>
      </c>
      <c r="M22" s="65">
        <v>4669</v>
      </c>
      <c r="N22" s="61">
        <v>44365</v>
      </c>
      <c r="O22" s="60" t="s">
        <v>31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59318.47</v>
      </c>
      <c r="E23" s="58">
        <f t="shared" ref="E23:G23" si="2">SUM(E13:E22)</f>
        <v>80251.320000000007</v>
      </c>
      <c r="F23" s="84">
        <f>(D23-E23)/E23</f>
        <v>-0.26084119239409398</v>
      </c>
      <c r="G23" s="58">
        <f t="shared" si="2"/>
        <v>10267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7</v>
      </c>
      <c r="C25" s="45" t="s">
        <v>111</v>
      </c>
      <c r="D25" s="65">
        <v>1621.54</v>
      </c>
      <c r="E25" s="63">
        <v>4761.45</v>
      </c>
      <c r="F25" s="76">
        <f>(D25-E25)/E25</f>
        <v>-0.65944407690934481</v>
      </c>
      <c r="G25" s="65">
        <v>244</v>
      </c>
      <c r="H25" s="63">
        <v>15</v>
      </c>
      <c r="I25" s="63">
        <f>G25/H25</f>
        <v>16.266666666666666</v>
      </c>
      <c r="J25" s="63">
        <v>6</v>
      </c>
      <c r="K25" s="63">
        <v>6</v>
      </c>
      <c r="L25" s="65">
        <v>100338</v>
      </c>
      <c r="M25" s="65">
        <v>15948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 t="s">
        <v>56</v>
      </c>
      <c r="C26" s="45" t="s">
        <v>172</v>
      </c>
      <c r="D26" s="65">
        <v>1565</v>
      </c>
      <c r="E26" s="63" t="s">
        <v>30</v>
      </c>
      <c r="F26" s="63" t="s">
        <v>30</v>
      </c>
      <c r="G26" s="65">
        <v>259</v>
      </c>
      <c r="H26" s="63" t="s">
        <v>30</v>
      </c>
      <c r="I26" s="63" t="s">
        <v>30</v>
      </c>
      <c r="J26" s="63">
        <v>11</v>
      </c>
      <c r="K26" s="63">
        <v>1</v>
      </c>
      <c r="L26" s="65">
        <v>1565</v>
      </c>
      <c r="M26" s="65">
        <v>259</v>
      </c>
      <c r="N26" s="61">
        <v>44379</v>
      </c>
      <c r="O26" s="60" t="s">
        <v>31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 t="s">
        <v>56</v>
      </c>
      <c r="C27" s="45" t="s">
        <v>175</v>
      </c>
      <c r="D27" s="65">
        <v>1049.6500000000001</v>
      </c>
      <c r="E27" s="63" t="s">
        <v>30</v>
      </c>
      <c r="F27" s="63" t="s">
        <v>30</v>
      </c>
      <c r="G27" s="65">
        <v>168</v>
      </c>
      <c r="H27" s="63">
        <v>48</v>
      </c>
      <c r="I27" s="63">
        <f t="shared" ref="I27:I33" si="3">G27/H27</f>
        <v>3.5</v>
      </c>
      <c r="J27" s="63">
        <v>11</v>
      </c>
      <c r="K27" s="63">
        <v>1</v>
      </c>
      <c r="L27" s="65">
        <v>1050</v>
      </c>
      <c r="M27" s="65">
        <v>168</v>
      </c>
      <c r="N27" s="61">
        <v>44379</v>
      </c>
      <c r="O27" s="60" t="s">
        <v>33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8</v>
      </c>
      <c r="C28" s="78" t="s">
        <v>148</v>
      </c>
      <c r="D28" s="65">
        <v>371.95</v>
      </c>
      <c r="E28" s="63">
        <v>1387.15</v>
      </c>
      <c r="F28" s="76">
        <f t="shared" ref="F28:F35" si="4">(D28-E28)/E28</f>
        <v>-0.73186028908193057</v>
      </c>
      <c r="G28" s="65">
        <v>60</v>
      </c>
      <c r="H28" s="63">
        <v>9</v>
      </c>
      <c r="I28" s="63">
        <f t="shared" si="3"/>
        <v>6.666666666666667</v>
      </c>
      <c r="J28" s="63">
        <v>5</v>
      </c>
      <c r="K28" s="63">
        <v>3</v>
      </c>
      <c r="L28" s="65">
        <v>10188.040000000001</v>
      </c>
      <c r="M28" s="65">
        <v>1901</v>
      </c>
      <c r="N28" s="61">
        <v>44365</v>
      </c>
      <c r="O28" s="60" t="s">
        <v>37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105">
        <v>10</v>
      </c>
      <c r="C29" s="45" t="s">
        <v>112</v>
      </c>
      <c r="D29" s="65">
        <v>258.48</v>
      </c>
      <c r="E29" s="63">
        <v>918.49</v>
      </c>
      <c r="F29" s="76">
        <f t="shared" si="4"/>
        <v>-0.71858158499275981</v>
      </c>
      <c r="G29" s="65">
        <v>44</v>
      </c>
      <c r="H29" s="63">
        <v>4</v>
      </c>
      <c r="I29" s="63">
        <f t="shared" si="3"/>
        <v>11</v>
      </c>
      <c r="J29" s="63">
        <v>2</v>
      </c>
      <c r="K29" s="63">
        <v>6</v>
      </c>
      <c r="L29" s="65">
        <v>23873</v>
      </c>
      <c r="M29" s="65">
        <v>4162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4">
        <v>9</v>
      </c>
      <c r="C30" s="45" t="s">
        <v>163</v>
      </c>
      <c r="D30" s="65">
        <v>204.9</v>
      </c>
      <c r="E30" s="63">
        <v>1269.7</v>
      </c>
      <c r="F30" s="76">
        <f t="shared" si="4"/>
        <v>-0.83862329684177361</v>
      </c>
      <c r="G30" s="65">
        <v>34</v>
      </c>
      <c r="H30" s="63">
        <v>3</v>
      </c>
      <c r="I30" s="63">
        <f t="shared" si="3"/>
        <v>11.333333333333334</v>
      </c>
      <c r="J30" s="63">
        <v>1</v>
      </c>
      <c r="K30" s="63">
        <v>2</v>
      </c>
      <c r="L30" s="65">
        <v>2221.85</v>
      </c>
      <c r="M30" s="65">
        <v>365</v>
      </c>
      <c r="N30" s="61">
        <v>44372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11</v>
      </c>
      <c r="C31" s="45" t="s">
        <v>97</v>
      </c>
      <c r="D31" s="65">
        <v>186.05</v>
      </c>
      <c r="E31" s="63">
        <v>911.84</v>
      </c>
      <c r="F31" s="76">
        <f t="shared" si="4"/>
        <v>-0.79596201087910157</v>
      </c>
      <c r="G31" s="65">
        <v>39</v>
      </c>
      <c r="H31" s="63">
        <v>6</v>
      </c>
      <c r="I31" s="63">
        <f t="shared" si="3"/>
        <v>6.5</v>
      </c>
      <c r="J31" s="63">
        <v>2</v>
      </c>
      <c r="K31" s="63">
        <v>7</v>
      </c>
      <c r="L31" s="65">
        <v>53485</v>
      </c>
      <c r="M31" s="65">
        <v>11563</v>
      </c>
      <c r="N31" s="61">
        <v>44337</v>
      </c>
      <c r="O31" s="60" t="s">
        <v>32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21</v>
      </c>
      <c r="C32" s="79" t="s">
        <v>46</v>
      </c>
      <c r="D32" s="65">
        <v>174.5</v>
      </c>
      <c r="E32" s="63">
        <v>78.989999999999995</v>
      </c>
      <c r="F32" s="76">
        <f t="shared" si="4"/>
        <v>1.2091403975186734</v>
      </c>
      <c r="G32" s="65">
        <v>34</v>
      </c>
      <c r="H32" s="48">
        <v>4</v>
      </c>
      <c r="I32" s="63">
        <f t="shared" si="3"/>
        <v>8.5</v>
      </c>
      <c r="J32" s="63">
        <v>2</v>
      </c>
      <c r="K32" s="63">
        <v>10</v>
      </c>
      <c r="L32" s="65">
        <v>44366</v>
      </c>
      <c r="M32" s="65">
        <v>9227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6">
        <v>13</v>
      </c>
      <c r="C33" s="92" t="s">
        <v>48</v>
      </c>
      <c r="D33" s="65">
        <v>140</v>
      </c>
      <c r="E33" s="63">
        <v>376</v>
      </c>
      <c r="F33" s="76">
        <f t="shared" si="4"/>
        <v>-0.62765957446808507</v>
      </c>
      <c r="G33" s="65">
        <v>23</v>
      </c>
      <c r="H33" s="63">
        <v>3</v>
      </c>
      <c r="I33" s="63">
        <f t="shared" si="3"/>
        <v>7.666666666666667</v>
      </c>
      <c r="J33" s="63">
        <v>2</v>
      </c>
      <c r="K33" s="63">
        <v>10</v>
      </c>
      <c r="L33" s="65">
        <v>28316.92</v>
      </c>
      <c r="M33" s="65">
        <v>4996</v>
      </c>
      <c r="N33" s="61">
        <v>44316</v>
      </c>
      <c r="O33" s="60" t="s">
        <v>49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16</v>
      </c>
      <c r="C34" s="92" t="s">
        <v>101</v>
      </c>
      <c r="D34" s="65">
        <v>94</v>
      </c>
      <c r="E34" s="65">
        <v>102</v>
      </c>
      <c r="F34" s="76">
        <f t="shared" si="4"/>
        <v>-7.8431372549019607E-2</v>
      </c>
      <c r="G34" s="65">
        <v>18</v>
      </c>
      <c r="H34" s="63" t="s">
        <v>30</v>
      </c>
      <c r="I34" s="63" t="s">
        <v>30</v>
      </c>
      <c r="J34" s="63">
        <v>1</v>
      </c>
      <c r="K34" s="63">
        <v>7</v>
      </c>
      <c r="L34" s="65">
        <v>4484</v>
      </c>
      <c r="M34" s="65">
        <v>894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64984.540000000008</v>
      </c>
      <c r="E35" s="58">
        <f t="shared" ref="E35:G35" si="5">SUM(E23:E34)</f>
        <v>90056.94</v>
      </c>
      <c r="F35" s="108">
        <f t="shared" si="4"/>
        <v>-0.27840608397309519</v>
      </c>
      <c r="G35" s="58">
        <f t="shared" si="5"/>
        <v>11190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6" t="s">
        <v>30</v>
      </c>
      <c r="C37" s="64" t="s">
        <v>138</v>
      </c>
      <c r="D37" s="65">
        <v>87</v>
      </c>
      <c r="E37" s="63" t="s">
        <v>30</v>
      </c>
      <c r="F37" s="63" t="s">
        <v>30</v>
      </c>
      <c r="G37" s="65">
        <v>48</v>
      </c>
      <c r="H37" s="48">
        <v>4</v>
      </c>
      <c r="I37" s="63">
        <f t="shared" ref="I37:I42" si="6">G37/H37</f>
        <v>12</v>
      </c>
      <c r="J37" s="63">
        <v>2</v>
      </c>
      <c r="K37" s="63" t="s">
        <v>30</v>
      </c>
      <c r="L37" s="65">
        <v>72391.360000000001</v>
      </c>
      <c r="M37" s="65">
        <v>16226</v>
      </c>
      <c r="N37" s="61">
        <v>43749</v>
      </c>
      <c r="O37" s="60" t="s">
        <v>27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5">
        <v>19</v>
      </c>
      <c r="C38" s="81" t="s">
        <v>67</v>
      </c>
      <c r="D38" s="65">
        <v>40</v>
      </c>
      <c r="E38" s="63">
        <v>133</v>
      </c>
      <c r="F38" s="76">
        <f>(D38-E38)/E38</f>
        <v>-0.6992481203007519</v>
      </c>
      <c r="G38" s="65">
        <v>8</v>
      </c>
      <c r="H38" s="63">
        <v>2</v>
      </c>
      <c r="I38" s="63">
        <f t="shared" si="6"/>
        <v>4</v>
      </c>
      <c r="J38" s="63">
        <v>1</v>
      </c>
      <c r="K38" s="63">
        <v>9</v>
      </c>
      <c r="L38" s="65">
        <v>23140</v>
      </c>
      <c r="M38" s="65">
        <v>4067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2" customHeight="1">
      <c r="A39" s="59">
        <v>23</v>
      </c>
      <c r="B39" s="106">
        <v>23</v>
      </c>
      <c r="C39" s="82" t="s">
        <v>38</v>
      </c>
      <c r="D39" s="65">
        <v>35</v>
      </c>
      <c r="E39" s="63">
        <v>31</v>
      </c>
      <c r="F39" s="76">
        <f>(D39-E39)/E39</f>
        <v>0.12903225806451613</v>
      </c>
      <c r="G39" s="65">
        <v>7</v>
      </c>
      <c r="H39" s="63">
        <v>2</v>
      </c>
      <c r="I39" s="63">
        <f t="shared" si="6"/>
        <v>3.5</v>
      </c>
      <c r="J39" s="63">
        <v>1</v>
      </c>
      <c r="K39" s="63" t="s">
        <v>30</v>
      </c>
      <c r="L39" s="65">
        <v>23195.42</v>
      </c>
      <c r="M39" s="65">
        <v>4201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4.75" customHeight="1">
      <c r="A40" s="59">
        <v>24</v>
      </c>
      <c r="B40" s="123">
        <v>24</v>
      </c>
      <c r="C40" s="45" t="s">
        <v>104</v>
      </c>
      <c r="D40" s="65">
        <v>29</v>
      </c>
      <c r="E40" s="63">
        <v>28</v>
      </c>
      <c r="F40" s="76">
        <f>(D40-E40)/E40</f>
        <v>3.5714285714285712E-2</v>
      </c>
      <c r="G40" s="65">
        <v>5</v>
      </c>
      <c r="H40" s="63">
        <v>1</v>
      </c>
      <c r="I40" s="63">
        <f t="shared" si="6"/>
        <v>5</v>
      </c>
      <c r="J40" s="63">
        <v>1</v>
      </c>
      <c r="K40" s="63" t="s">
        <v>30</v>
      </c>
      <c r="L40" s="65">
        <v>5052.68</v>
      </c>
      <c r="M40" s="65">
        <v>807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104">
        <v>18</v>
      </c>
      <c r="C41" s="78" t="s">
        <v>65</v>
      </c>
      <c r="D41" s="65">
        <v>21.25</v>
      </c>
      <c r="E41" s="63">
        <v>140.1</v>
      </c>
      <c r="F41" s="76">
        <f>(D41-E41)/E41</f>
        <v>-0.84832262669521774</v>
      </c>
      <c r="G41" s="65">
        <v>4</v>
      </c>
      <c r="H41" s="63">
        <v>3</v>
      </c>
      <c r="I41" s="63">
        <f t="shared" si="6"/>
        <v>1.3333333333333333</v>
      </c>
      <c r="J41" s="63">
        <v>1</v>
      </c>
      <c r="K41" s="63">
        <v>9</v>
      </c>
      <c r="L41" s="65">
        <v>53413.09</v>
      </c>
      <c r="M41" s="65">
        <v>11046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92" t="s">
        <v>41</v>
      </c>
      <c r="D42" s="65">
        <v>14</v>
      </c>
      <c r="E42" s="63" t="s">
        <v>30</v>
      </c>
      <c r="F42" s="63" t="s">
        <v>30</v>
      </c>
      <c r="G42" s="65">
        <v>7</v>
      </c>
      <c r="H42" s="63">
        <v>2</v>
      </c>
      <c r="I42" s="63">
        <f t="shared" si="6"/>
        <v>3.5</v>
      </c>
      <c r="J42" s="63">
        <v>2</v>
      </c>
      <c r="K42" s="63" t="s">
        <v>30</v>
      </c>
      <c r="L42" s="65">
        <v>66911.87</v>
      </c>
      <c r="M42" s="65">
        <v>14543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16"/>
      <c r="B43" s="16"/>
      <c r="C43" s="39" t="s">
        <v>176</v>
      </c>
      <c r="D43" s="58">
        <f>SUM(D35:D42)</f>
        <v>65210.790000000008</v>
      </c>
      <c r="E43" s="58">
        <f t="shared" ref="E43:G43" si="7">SUM(E35:E42)</f>
        <v>90389.040000000008</v>
      </c>
      <c r="F43" s="84">
        <f t="shared" ref="F43" si="8">(D43-E43)/E43</f>
        <v>-0.27855423622155956</v>
      </c>
      <c r="G43" s="58">
        <f t="shared" si="7"/>
        <v>11269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0" zoomScale="60" zoomScaleNormal="60" workbookViewId="0">
      <selection activeCell="A44" sqref="A44:XFD44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156</v>
      </c>
      <c r="F1" s="2"/>
      <c r="G1" s="2"/>
      <c r="H1" s="2"/>
      <c r="I1" s="2"/>
    </row>
    <row r="2" spans="1:26" ht="19.5" customHeight="1">
      <c r="E2" s="2" t="s">
        <v>157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44"/>
      <c r="B6" s="144"/>
      <c r="C6" s="141"/>
      <c r="D6" s="4" t="s">
        <v>154</v>
      </c>
      <c r="E6" s="4" t="s">
        <v>150</v>
      </c>
      <c r="F6" s="141"/>
      <c r="G6" s="4" t="s">
        <v>154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43"/>
      <c r="B9" s="143"/>
      <c r="C9" s="140" t="s">
        <v>13</v>
      </c>
      <c r="D9" s="112"/>
      <c r="E9" s="112"/>
      <c r="F9" s="140" t="s">
        <v>15</v>
      </c>
      <c r="G9" s="112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Z9" s="57"/>
    </row>
    <row r="10" spans="1:26">
      <c r="A10" s="144"/>
      <c r="B10" s="144"/>
      <c r="C10" s="141"/>
      <c r="D10" s="113" t="s">
        <v>155</v>
      </c>
      <c r="E10" s="113" t="s">
        <v>151</v>
      </c>
      <c r="F10" s="141"/>
      <c r="G10" s="113" t="s">
        <v>155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Z10" s="57"/>
    </row>
    <row r="11" spans="1:26">
      <c r="A11" s="144"/>
      <c r="B11" s="144"/>
      <c r="C11" s="141"/>
      <c r="D11" s="113" t="s">
        <v>14</v>
      </c>
      <c r="E11" s="4" t="s">
        <v>14</v>
      </c>
      <c r="F11" s="141"/>
      <c r="G11" s="113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44"/>
      <c r="B12" s="145"/>
      <c r="C12" s="142"/>
      <c r="D12" s="114"/>
      <c r="E12" s="5" t="s">
        <v>2</v>
      </c>
      <c r="F12" s="142"/>
      <c r="G12" s="114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160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56</v>
      </c>
      <c r="C14" s="116" t="s">
        <v>159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127</v>
      </c>
      <c r="D15" s="65">
        <v>6098.29</v>
      </c>
      <c r="E15" s="63">
        <v>4693.5600000000004</v>
      </c>
      <c r="F15" s="76">
        <f t="shared" ref="F15:F20" si="0"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149</v>
      </c>
      <c r="D16" s="65">
        <v>5536</v>
      </c>
      <c r="E16" s="63">
        <v>6989</v>
      </c>
      <c r="F16" s="76">
        <f t="shared" si="0"/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123</v>
      </c>
      <c r="D17" s="65">
        <v>5058.59</v>
      </c>
      <c r="E17" s="63">
        <v>4286.2</v>
      </c>
      <c r="F17" s="76">
        <f t="shared" si="0"/>
        <v>0.1802039102235081</v>
      </c>
      <c r="G17" s="65">
        <v>1030</v>
      </c>
      <c r="H17" s="63">
        <v>66</v>
      </c>
      <c r="I17" s="63">
        <f t="shared" ref="I17:I22" si="1"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136</v>
      </c>
      <c r="D18" s="65">
        <v>5010.7700000000004</v>
      </c>
      <c r="E18" s="63">
        <v>5770.83</v>
      </c>
      <c r="F18" s="76">
        <f t="shared" si="0"/>
        <v>-0.13170722409081528</v>
      </c>
      <c r="G18" s="65">
        <v>1034</v>
      </c>
      <c r="H18" s="63">
        <v>71</v>
      </c>
      <c r="I18" s="63">
        <f t="shared" si="1"/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64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111</v>
      </c>
      <c r="D19" s="65">
        <v>4761.45</v>
      </c>
      <c r="E19" s="63">
        <v>4344.78</v>
      </c>
      <c r="F19" s="76">
        <f t="shared" si="0"/>
        <v>9.5901288442682961E-2</v>
      </c>
      <c r="G19" s="65">
        <v>741</v>
      </c>
      <c r="H19" s="63">
        <v>39</v>
      </c>
      <c r="I19" s="63">
        <f t="shared" si="1"/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148</v>
      </c>
      <c r="D20" s="65">
        <v>1387.15</v>
      </c>
      <c r="E20" s="63">
        <v>3918.96</v>
      </c>
      <c r="F20" s="76">
        <f t="shared" si="0"/>
        <v>-0.64604129667054522</v>
      </c>
      <c r="G20" s="65">
        <v>245</v>
      </c>
      <c r="H20" s="63">
        <v>43</v>
      </c>
      <c r="I20" s="63">
        <f t="shared" si="1"/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56</v>
      </c>
      <c r="C21" s="45" t="s">
        <v>163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 t="shared" si="1"/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49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112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 t="shared" si="1"/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2">SUM(E13:E22)</f>
        <v>31187.08</v>
      </c>
      <c r="F23" s="108">
        <f>(D23-E23)/E23</f>
        <v>1.8405387743899071</v>
      </c>
      <c r="G23" s="58">
        <f t="shared" si="2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97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 t="shared" ref="I25:I34" si="3"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145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 t="shared" si="3"/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48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 t="shared" si="3"/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110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 t="shared" si="3"/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66" t="s">
        <v>30</v>
      </c>
      <c r="C29" s="45" t="s">
        <v>162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 t="shared" si="3"/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49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77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 t="shared" si="3"/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158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 t="shared" si="3"/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65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 t="shared" si="3"/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2" customHeight="1">
      <c r="A33" s="59">
        <v>19</v>
      </c>
      <c r="B33" s="59">
        <v>19</v>
      </c>
      <c r="C33" s="82" t="s">
        <v>67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 t="shared" si="3"/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129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 t="shared" si="3"/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64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76</v>
      </c>
      <c r="D35" s="58">
        <f>SUM(D23:D34)</f>
        <v>92060.819999999992</v>
      </c>
      <c r="E35" s="58">
        <f t="shared" ref="E35:G35" si="4">SUM(E23:E34)</f>
        <v>34970.82</v>
      </c>
      <c r="F35" s="108">
        <f t="shared" ref="F35" si="5">(D35-E35)/E35</f>
        <v>1.6325038989649083</v>
      </c>
      <c r="G35" s="58">
        <f t="shared" si="4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16</v>
      </c>
      <c r="B37" s="59">
        <v>16</v>
      </c>
      <c r="C37" s="92" t="s">
        <v>101</v>
      </c>
      <c r="D37" s="65">
        <v>102</v>
      </c>
      <c r="E37" s="65">
        <v>149.6</v>
      </c>
      <c r="F37" s="76">
        <f t="shared" ref="F37" si="6">(D37-E37)/E37</f>
        <v>-0.31818181818181818</v>
      </c>
      <c r="G37" s="65">
        <v>18</v>
      </c>
      <c r="H37" s="63" t="s">
        <v>30</v>
      </c>
      <c r="I37" s="63" t="s">
        <v>30</v>
      </c>
      <c r="J37" s="63">
        <v>1</v>
      </c>
      <c r="K37" s="63">
        <v>6</v>
      </c>
      <c r="L37" s="65">
        <v>4337.92</v>
      </c>
      <c r="M37" s="65">
        <v>840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4.75" customHeight="1">
      <c r="A38" s="59">
        <v>21</v>
      </c>
      <c r="B38" s="93">
        <v>20</v>
      </c>
      <c r="C38" s="79" t="s">
        <v>46</v>
      </c>
      <c r="D38" s="65">
        <v>78.989999999999995</v>
      </c>
      <c r="E38" s="63">
        <v>94.5</v>
      </c>
      <c r="F38" s="76">
        <f>(D38-E38)/E38</f>
        <v>-0.16412698412698418</v>
      </c>
      <c r="G38" s="65">
        <v>18</v>
      </c>
      <c r="H38" s="48">
        <v>3</v>
      </c>
      <c r="I38" s="63">
        <f t="shared" ref="I38:I44" si="7">G38/H38</f>
        <v>6</v>
      </c>
      <c r="J38" s="63">
        <v>1</v>
      </c>
      <c r="K38" s="63">
        <v>9</v>
      </c>
      <c r="L38" s="65">
        <v>44069</v>
      </c>
      <c r="M38" s="65">
        <v>9160</v>
      </c>
      <c r="N38" s="61">
        <v>44316</v>
      </c>
      <c r="O38" s="60" t="s">
        <v>32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22</v>
      </c>
      <c r="B39" s="93">
        <v>17</v>
      </c>
      <c r="C39" s="45" t="s">
        <v>115</v>
      </c>
      <c r="D39" s="65">
        <v>35</v>
      </c>
      <c r="E39" s="65">
        <v>147.24</v>
      </c>
      <c r="F39" s="76">
        <f>(D39-E39)/E39</f>
        <v>-0.76229285520239065</v>
      </c>
      <c r="G39" s="65">
        <v>5</v>
      </c>
      <c r="H39" s="63">
        <v>2</v>
      </c>
      <c r="I39" s="63">
        <f t="shared" si="7"/>
        <v>2.5</v>
      </c>
      <c r="J39" s="63">
        <v>1</v>
      </c>
      <c r="K39" s="63">
        <v>5</v>
      </c>
      <c r="L39" s="65">
        <v>4162.3900000000003</v>
      </c>
      <c r="M39" s="65">
        <v>822</v>
      </c>
      <c r="N39" s="61">
        <v>44344</v>
      </c>
      <c r="O39" s="60" t="s">
        <v>116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23</v>
      </c>
      <c r="B40" s="107">
        <v>21</v>
      </c>
      <c r="C40" s="82" t="s">
        <v>38</v>
      </c>
      <c r="D40" s="65">
        <v>31</v>
      </c>
      <c r="E40" s="63">
        <v>56</v>
      </c>
      <c r="F40" s="76">
        <f>(D40-E40)/E40</f>
        <v>-0.44642857142857145</v>
      </c>
      <c r="G40" s="65">
        <v>6</v>
      </c>
      <c r="H40" s="63">
        <v>1</v>
      </c>
      <c r="I40" s="63">
        <f t="shared" si="7"/>
        <v>6</v>
      </c>
      <c r="J40" s="63">
        <v>1</v>
      </c>
      <c r="K40" s="63" t="s">
        <v>30</v>
      </c>
      <c r="L40" s="65">
        <v>23129.42</v>
      </c>
      <c r="M40" s="65">
        <v>4186</v>
      </c>
      <c r="N40" s="61">
        <v>44316</v>
      </c>
      <c r="O40" s="60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0"/>
    </row>
    <row r="41" spans="1:26" ht="25.35" customHeight="1">
      <c r="A41" s="59">
        <v>24</v>
      </c>
      <c r="B41" s="66" t="s">
        <v>30</v>
      </c>
      <c r="C41" s="78" t="s">
        <v>104</v>
      </c>
      <c r="D41" s="65">
        <v>28</v>
      </c>
      <c r="E41" s="63" t="s">
        <v>30</v>
      </c>
      <c r="F41" s="63" t="s">
        <v>30</v>
      </c>
      <c r="G41" s="65">
        <v>5</v>
      </c>
      <c r="H41" s="63">
        <v>1</v>
      </c>
      <c r="I41" s="63">
        <f t="shared" si="7"/>
        <v>5</v>
      </c>
      <c r="J41" s="63">
        <v>1</v>
      </c>
      <c r="K41" s="63" t="s">
        <v>30</v>
      </c>
      <c r="L41" s="65">
        <v>5023.68</v>
      </c>
      <c r="M41" s="65">
        <v>802</v>
      </c>
      <c r="N41" s="61">
        <v>44337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25</v>
      </c>
      <c r="B42" s="115">
        <v>26</v>
      </c>
      <c r="C42" s="78" t="s">
        <v>58</v>
      </c>
      <c r="D42" s="65">
        <v>14</v>
      </c>
      <c r="E42" s="63">
        <v>7</v>
      </c>
      <c r="F42" s="76">
        <f>(D42-E42)/E42</f>
        <v>1</v>
      </c>
      <c r="G42" s="65">
        <v>5</v>
      </c>
      <c r="H42" s="48">
        <v>1</v>
      </c>
      <c r="I42" s="63">
        <f t="shared" si="7"/>
        <v>5</v>
      </c>
      <c r="J42" s="63">
        <v>1</v>
      </c>
      <c r="K42" s="63" t="s">
        <v>30</v>
      </c>
      <c r="L42" s="65">
        <v>49207</v>
      </c>
      <c r="M42" s="65">
        <v>9176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8"/>
      <c r="W42" s="88"/>
      <c r="X42" s="89"/>
      <c r="Y42" s="56"/>
      <c r="Z42" s="90"/>
    </row>
    <row r="43" spans="1:26" ht="25.35" customHeight="1">
      <c r="A43" s="59">
        <v>26</v>
      </c>
      <c r="B43" s="59">
        <v>15</v>
      </c>
      <c r="C43" s="78" t="s">
        <v>137</v>
      </c>
      <c r="D43" s="65">
        <v>9</v>
      </c>
      <c r="E43" s="63">
        <v>150.6</v>
      </c>
      <c r="F43" s="76">
        <f>(D43-E43)/E43</f>
        <v>-0.94023904382470125</v>
      </c>
      <c r="G43" s="65">
        <v>3</v>
      </c>
      <c r="H43" s="63">
        <v>1</v>
      </c>
      <c r="I43" s="63">
        <f t="shared" si="7"/>
        <v>3</v>
      </c>
      <c r="J43" s="63">
        <v>1</v>
      </c>
      <c r="K43" s="63">
        <v>3</v>
      </c>
      <c r="L43" s="65">
        <v>5711.58</v>
      </c>
      <c r="M43" s="65">
        <v>999</v>
      </c>
      <c r="N43" s="61">
        <v>44358</v>
      </c>
      <c r="O43" s="60" t="s">
        <v>27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27</v>
      </c>
      <c r="B44" s="63" t="s">
        <v>30</v>
      </c>
      <c r="C44" s="78" t="s">
        <v>161</v>
      </c>
      <c r="D44" s="65">
        <v>8</v>
      </c>
      <c r="E44" s="63" t="s">
        <v>30</v>
      </c>
      <c r="F44" s="63" t="s">
        <v>30</v>
      </c>
      <c r="G44" s="65">
        <v>4</v>
      </c>
      <c r="H44" s="63">
        <v>1</v>
      </c>
      <c r="I44" s="63">
        <f t="shared" si="7"/>
        <v>4</v>
      </c>
      <c r="J44" s="63">
        <v>1</v>
      </c>
      <c r="K44" s="63" t="s">
        <v>30</v>
      </c>
      <c r="L44" s="65">
        <v>817056</v>
      </c>
      <c r="M44" s="65">
        <v>154613</v>
      </c>
      <c r="N44" s="61">
        <v>43665</v>
      </c>
      <c r="O44" s="60" t="s">
        <v>32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1"/>
    </row>
    <row r="45" spans="1:26" ht="25.35" customHeight="1">
      <c r="A45" s="16"/>
      <c r="B45" s="16"/>
      <c r="C45" s="39" t="s">
        <v>164</v>
      </c>
      <c r="D45" s="58">
        <f>SUM(D35:D44)</f>
        <v>92366.81</v>
      </c>
      <c r="E45" s="58">
        <f t="shared" ref="E45:G45" si="8">SUM(E35:E44)</f>
        <v>35575.759999999995</v>
      </c>
      <c r="F45" s="108">
        <f t="shared" ref="F45" si="9">(D45-E45)/E45</f>
        <v>1.5963411603856112</v>
      </c>
      <c r="G45" s="58">
        <f t="shared" si="8"/>
        <v>15432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152</v>
      </c>
      <c r="F1" s="2"/>
      <c r="G1" s="2"/>
      <c r="H1" s="2"/>
      <c r="I1" s="2"/>
    </row>
    <row r="2" spans="1:26" ht="19.5" customHeight="1">
      <c r="E2" s="2" t="s">
        <v>153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44"/>
      <c r="B6" s="144"/>
      <c r="C6" s="141"/>
      <c r="D6" s="4" t="s">
        <v>150</v>
      </c>
      <c r="E6" s="4" t="s">
        <v>132</v>
      </c>
      <c r="F6" s="141"/>
      <c r="G6" s="4" t="s">
        <v>150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43"/>
      <c r="B9" s="143"/>
      <c r="C9" s="140" t="s">
        <v>13</v>
      </c>
      <c r="D9" s="109"/>
      <c r="E9" s="109"/>
      <c r="F9" s="140" t="s">
        <v>15</v>
      </c>
      <c r="G9" s="109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Z9" s="57"/>
    </row>
    <row r="10" spans="1:26">
      <c r="A10" s="144"/>
      <c r="B10" s="144"/>
      <c r="C10" s="141"/>
      <c r="D10" s="110" t="s">
        <v>151</v>
      </c>
      <c r="E10" s="110" t="s">
        <v>133</v>
      </c>
      <c r="F10" s="141"/>
      <c r="G10" s="110" t="s">
        <v>151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Z10" s="57"/>
    </row>
    <row r="11" spans="1:26">
      <c r="A11" s="144"/>
      <c r="B11" s="144"/>
      <c r="C11" s="141"/>
      <c r="D11" s="110" t="s">
        <v>14</v>
      </c>
      <c r="E11" s="4" t="s">
        <v>14</v>
      </c>
      <c r="F11" s="141"/>
      <c r="G11" s="110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44"/>
      <c r="B12" s="145"/>
      <c r="C12" s="142"/>
      <c r="D12" s="111"/>
      <c r="E12" s="5" t="s">
        <v>2</v>
      </c>
      <c r="F12" s="142"/>
      <c r="G12" s="111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149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136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127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111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123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56</v>
      </c>
      <c r="C18" s="45" t="s">
        <v>148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145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97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112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82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65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98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137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101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115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116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66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67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46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128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147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146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130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58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56</v>
      </c>
      <c r="C43" s="45" t="s">
        <v>162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49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141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49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48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49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144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16</vt:i4>
      </vt:variant>
    </vt:vector>
  </HeadingPairs>
  <TitlesOfParts>
    <vt:vector size="16" baseType="lpstr"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2021-08-16T13:51:43Z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