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"/>
    </mc:Choice>
  </mc:AlternateContent>
  <xr:revisionPtr revIDLastSave="382" documentId="8_{471B0453-7B0D-49D2-BFF5-28346CF5830E}" xr6:coauthVersionLast="46" xr6:coauthVersionMax="47" xr10:uidLastSave="{97EA046D-1964-45AB-AB12-DF481833B028}"/>
  <bookViews>
    <workbookView xWindow="-120" yWindow="-120" windowWidth="29040" windowHeight="15840" activeTab="8" xr2:uid="{00000000-000D-0000-FFFF-FFFF00000000}"/>
  </bookViews>
  <sheets>
    <sheet name="2021" sheetId="1" r:id="rId1"/>
    <sheet name="Balandis" sheetId="2" r:id="rId2"/>
    <sheet name="Gegužė" sheetId="3" r:id="rId3"/>
    <sheet name="Birželis" sheetId="4" r:id="rId4"/>
    <sheet name="Liepa" sheetId="5" r:id="rId5"/>
    <sheet name="Rugpjūtis" sheetId="6" r:id="rId6"/>
    <sheet name="Rugsėjis" sheetId="7" r:id="rId7"/>
    <sheet name="Spalis" sheetId="8" r:id="rId8"/>
    <sheet name="Lapkriti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0" i="1" l="1"/>
  <c r="E200" i="1"/>
  <c r="F37" i="1"/>
  <c r="E37" i="1"/>
  <c r="F78" i="1"/>
  <c r="E78" i="1"/>
  <c r="F166" i="1"/>
  <c r="F170" i="1"/>
  <c r="E170" i="1"/>
  <c r="E166" i="1"/>
  <c r="F113" i="1"/>
  <c r="E113" i="1"/>
  <c r="F135" i="1"/>
  <c r="E135" i="1"/>
  <c r="F155" i="1"/>
  <c r="E155" i="1"/>
  <c r="F143" i="1"/>
  <c r="E143" i="1"/>
  <c r="F148" i="1"/>
  <c r="E148" i="1"/>
  <c r="F9" i="1"/>
  <c r="E9" i="1"/>
  <c r="F140" i="1"/>
  <c r="F145" i="1"/>
  <c r="E145" i="1"/>
  <c r="E140" i="1"/>
  <c r="F13" i="1"/>
  <c r="E13" i="1"/>
  <c r="F57" i="1"/>
  <c r="E57" i="1"/>
  <c r="F71" i="1"/>
  <c r="E71" i="1"/>
  <c r="F129" i="1"/>
  <c r="E129" i="1"/>
  <c r="F117" i="1"/>
  <c r="E117" i="1"/>
  <c r="F65" i="1"/>
  <c r="E65" i="1"/>
  <c r="F39" i="1"/>
  <c r="E39" i="1"/>
  <c r="F76" i="1"/>
  <c r="E76" i="1"/>
  <c r="F51" i="1"/>
  <c r="E51" i="1"/>
  <c r="F77" i="1"/>
  <c r="F85" i="1"/>
  <c r="E85" i="1"/>
  <c r="E77" i="1"/>
  <c r="F45" i="1"/>
  <c r="E45" i="1"/>
  <c r="F66" i="1"/>
  <c r="E66" i="1"/>
  <c r="F30" i="1"/>
  <c r="E30" i="1"/>
  <c r="F44" i="1"/>
  <c r="E44" i="1"/>
  <c r="F46" i="1"/>
  <c r="F60" i="1"/>
  <c r="E60" i="1"/>
  <c r="E46" i="1"/>
  <c r="F8" i="1"/>
  <c r="E8" i="1"/>
  <c r="F43" i="1"/>
  <c r="E43" i="1"/>
  <c r="F4" i="1"/>
  <c r="E4" i="1"/>
  <c r="F17" i="1"/>
  <c r="E17" i="1"/>
  <c r="F28" i="1"/>
  <c r="F29" i="1"/>
  <c r="F33" i="1"/>
  <c r="E29" i="1"/>
  <c r="E33" i="1"/>
  <c r="E28" i="1"/>
  <c r="F5" i="1"/>
  <c r="E5" i="1"/>
  <c r="F7" i="1"/>
  <c r="E7" i="1"/>
  <c r="F20" i="1"/>
  <c r="E20" i="1"/>
  <c r="F6" i="1"/>
  <c r="E6" i="1"/>
  <c r="F11" i="1"/>
  <c r="F14" i="1"/>
  <c r="E14" i="1"/>
  <c r="E11" i="1"/>
  <c r="F47" i="9" l="1"/>
  <c r="E47" i="9"/>
  <c r="F99" i="1"/>
  <c r="E99" i="1"/>
  <c r="F199" i="1"/>
  <c r="E199" i="1"/>
  <c r="F84" i="1"/>
  <c r="E84" i="1"/>
  <c r="F109" i="1"/>
  <c r="E109" i="1"/>
  <c r="F75" i="1"/>
  <c r="E75" i="1"/>
  <c r="F59" i="1"/>
  <c r="E59" i="1"/>
  <c r="F95" i="1"/>
  <c r="E95" i="1"/>
  <c r="F126" i="1"/>
  <c r="E126" i="1"/>
  <c r="F41" i="1"/>
  <c r="E41" i="1"/>
  <c r="F73" i="1"/>
  <c r="E73" i="1"/>
  <c r="F22" i="1"/>
  <c r="E22" i="1"/>
  <c r="F64" i="1"/>
  <c r="E64" i="1"/>
  <c r="F19" i="1"/>
  <c r="E19" i="1"/>
  <c r="F12" i="1"/>
  <c r="E12" i="1"/>
  <c r="F42" i="1"/>
  <c r="E42" i="1"/>
  <c r="F16" i="1"/>
  <c r="E16" i="1"/>
  <c r="F25" i="1"/>
  <c r="E25" i="1"/>
  <c r="F87" i="1"/>
  <c r="E87" i="1"/>
  <c r="F62" i="1"/>
  <c r="E62" i="1"/>
  <c r="F23" i="1"/>
  <c r="E23" i="1"/>
  <c r="F110" i="1"/>
  <c r="E110" i="1"/>
  <c r="F47" i="8"/>
  <c r="E47" i="8"/>
  <c r="F198" i="1"/>
  <c r="E198" i="1"/>
  <c r="F150" i="1"/>
  <c r="E150" i="1"/>
  <c r="F149" i="1"/>
  <c r="E149" i="1"/>
  <c r="F165" i="1"/>
  <c r="E165" i="1"/>
  <c r="F80" i="1"/>
  <c r="E80" i="1"/>
  <c r="F61" i="1"/>
  <c r="E61" i="1"/>
  <c r="F111" i="1"/>
  <c r="E111" i="1"/>
  <c r="F172" i="1"/>
  <c r="F173" i="1"/>
  <c r="E173" i="1"/>
  <c r="E172" i="1"/>
  <c r="F131" i="1"/>
  <c r="E131" i="1"/>
  <c r="F52" i="1"/>
  <c r="E52" i="1"/>
  <c r="F50" i="1"/>
  <c r="E50" i="1"/>
  <c r="F38" i="1"/>
  <c r="E38" i="1"/>
  <c r="F54" i="1"/>
  <c r="E54" i="1"/>
  <c r="F40" i="1"/>
  <c r="E40" i="1"/>
  <c r="F63" i="1"/>
  <c r="E63" i="1"/>
  <c r="F68" i="1"/>
  <c r="E68" i="1"/>
  <c r="F138" i="1"/>
  <c r="E138" i="1"/>
  <c r="F36" i="1"/>
  <c r="E36" i="1"/>
  <c r="F136" i="1"/>
  <c r="E136" i="1"/>
  <c r="F127" i="1"/>
  <c r="E127" i="1"/>
  <c r="F116" i="1"/>
  <c r="F118" i="1"/>
  <c r="F130" i="1"/>
  <c r="E118" i="1"/>
  <c r="E130" i="1"/>
  <c r="E116" i="1"/>
  <c r="F21" i="1"/>
  <c r="E21" i="1"/>
  <c r="F58" i="1"/>
  <c r="E58" i="1"/>
  <c r="F107" i="1"/>
  <c r="F108" i="1"/>
  <c r="E108" i="1"/>
  <c r="E107" i="1"/>
  <c r="F74" i="1"/>
  <c r="E74" i="1"/>
  <c r="F15" i="1"/>
  <c r="E15" i="1"/>
  <c r="F67" i="1"/>
  <c r="E67" i="1"/>
  <c r="F62" i="7"/>
  <c r="E62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12" i="7"/>
  <c r="A11" i="7"/>
  <c r="F90" i="1" l="1"/>
  <c r="E90" i="1"/>
  <c r="F160" i="1"/>
  <c r="E160" i="1"/>
  <c r="F114" i="1"/>
  <c r="E114" i="1"/>
  <c r="F164" i="1"/>
  <c r="E164" i="1"/>
  <c r="F163" i="1"/>
  <c r="E163" i="1"/>
  <c r="F156" i="1"/>
  <c r="E156" i="1"/>
  <c r="F153" i="1"/>
  <c r="E153" i="1"/>
  <c r="F142" i="1"/>
  <c r="E142" i="1"/>
  <c r="F151" i="1"/>
  <c r="E151" i="1"/>
  <c r="F31" i="1"/>
  <c r="E31" i="1"/>
  <c r="F146" i="1"/>
  <c r="E146" i="1"/>
  <c r="F97" i="1"/>
  <c r="E97" i="1"/>
  <c r="F115" i="1"/>
  <c r="E115" i="1"/>
  <c r="F134" i="1"/>
  <c r="E134" i="1"/>
  <c r="F105" i="1"/>
  <c r="E105" i="1"/>
  <c r="F96" i="1"/>
  <c r="E96" i="1"/>
  <c r="F93" i="1"/>
  <c r="E93" i="1"/>
  <c r="F26" i="1"/>
  <c r="E26" i="1"/>
  <c r="F18" i="1"/>
  <c r="E18" i="1"/>
  <c r="E53" i="1"/>
  <c r="F24" i="1"/>
  <c r="E24" i="1"/>
  <c r="F81" i="1"/>
  <c r="E81" i="1"/>
  <c r="F49" i="1"/>
  <c r="E49" i="1"/>
  <c r="F10" i="1"/>
  <c r="E10" i="1"/>
  <c r="F64" i="6"/>
  <c r="F197" i="1" s="1"/>
  <c r="E64" i="6"/>
  <c r="E197" i="1" s="1"/>
  <c r="F161" i="1"/>
  <c r="E161" i="1"/>
  <c r="E69" i="1"/>
  <c r="F69" i="1"/>
  <c r="F94" i="1"/>
  <c r="E94" i="1"/>
  <c r="F103" i="1"/>
  <c r="E103" i="1"/>
  <c r="F83" i="1"/>
  <c r="E83" i="1"/>
  <c r="F32" i="1"/>
  <c r="E32" i="1"/>
  <c r="F154" i="1"/>
  <c r="E154" i="1"/>
  <c r="F152" i="1"/>
  <c r="E152" i="1"/>
  <c r="F34" i="1"/>
  <c r="E34" i="1"/>
  <c r="F167" i="1"/>
  <c r="E167" i="1"/>
  <c r="F91" i="1"/>
  <c r="E91" i="1"/>
  <c r="F119" i="1"/>
  <c r="E119" i="1"/>
  <c r="F123" i="1"/>
  <c r="E123" i="1"/>
  <c r="F56" i="1"/>
  <c r="E56" i="1"/>
  <c r="F102" i="1"/>
  <c r="E102" i="1"/>
  <c r="F47" i="1"/>
  <c r="E47" i="1"/>
  <c r="F79" i="1"/>
  <c r="E79" i="1"/>
  <c r="F27" i="1"/>
  <c r="E27" i="1"/>
  <c r="E35" i="1"/>
  <c r="E48" i="1"/>
  <c r="E55" i="1"/>
  <c r="E70" i="1"/>
  <c r="E72" i="1"/>
  <c r="E82" i="1"/>
  <c r="E86" i="1"/>
  <c r="E88" i="1"/>
  <c r="E89" i="1"/>
  <c r="E92" i="1"/>
  <c r="E98" i="1"/>
  <c r="E100" i="1"/>
  <c r="E101" i="1"/>
  <c r="E104" i="1"/>
  <c r="E106" i="1"/>
  <c r="E112" i="1"/>
  <c r="E120" i="1"/>
  <c r="E121" i="1"/>
  <c r="E122" i="1"/>
  <c r="E124" i="1"/>
  <c r="E125" i="1"/>
  <c r="E128" i="1"/>
  <c r="E132" i="1"/>
  <c r="E133" i="1"/>
  <c r="E137" i="1"/>
  <c r="E139" i="1"/>
  <c r="E141" i="1"/>
  <c r="E144" i="1"/>
  <c r="E147" i="1"/>
  <c r="E157" i="1"/>
  <c r="E158" i="1"/>
  <c r="E159" i="1"/>
  <c r="E162" i="1"/>
  <c r="E168" i="1"/>
  <c r="E169" i="1"/>
  <c r="E171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F53" i="1"/>
  <c r="F64" i="5" l="1"/>
  <c r="F196" i="1" s="1"/>
  <c r="E64" i="5"/>
  <c r="E196" i="1" s="1"/>
  <c r="F185" i="1"/>
  <c r="F86" i="1"/>
  <c r="F183" i="1"/>
  <c r="F100" i="1"/>
  <c r="F180" i="1"/>
  <c r="F181" i="1"/>
  <c r="F122" i="1"/>
  <c r="F159" i="1"/>
  <c r="F176" i="1"/>
  <c r="F177" i="1"/>
  <c r="F132" i="1"/>
  <c r="F162" i="1"/>
  <c r="F168" i="1"/>
  <c r="F169" i="1"/>
  <c r="F158" i="1"/>
  <c r="F124" i="1"/>
  <c r="F157" i="1"/>
  <c r="F121" i="1"/>
  <c r="F139" i="1"/>
  <c r="F88" i="1"/>
  <c r="F141" i="1"/>
  <c r="F120" i="1"/>
  <c r="F35" i="1"/>
  <c r="F72" i="1"/>
  <c r="F137" i="1"/>
  <c r="F133" i="1"/>
  <c r="F55" i="1"/>
  <c r="F128" i="1"/>
  <c r="F125" i="1"/>
  <c r="F106" i="1"/>
  <c r="F70" i="1"/>
  <c r="F112" i="1"/>
  <c r="F174" i="1" l="1"/>
  <c r="F175" i="1"/>
  <c r="F75" i="4" l="1"/>
  <c r="F195" i="1" s="1"/>
  <c r="E75" i="4"/>
  <c r="E195" i="1" s="1"/>
  <c r="F193" i="1"/>
  <c r="E193" i="1"/>
  <c r="F184" i="1"/>
  <c r="F178" i="1"/>
  <c r="F171" i="1"/>
  <c r="F179" i="1"/>
  <c r="F182" i="1"/>
  <c r="F147" i="1"/>
  <c r="F144" i="1"/>
  <c r="F101" i="1"/>
  <c r="F98" i="1"/>
  <c r="F104" i="1"/>
  <c r="F89" i="1"/>
  <c r="F92" i="1"/>
  <c r="F82" i="1"/>
  <c r="F48" i="1"/>
  <c r="F187" i="1" l="1"/>
  <c r="E187" i="1"/>
  <c r="F60" i="3" l="1"/>
  <c r="F194" i="1" s="1"/>
  <c r="F202" i="1" s="1"/>
  <c r="E60" i="3"/>
  <c r="E194" i="1" s="1"/>
  <c r="E202" i="1" s="1"/>
  <c r="F18" i="2" l="1"/>
  <c r="E18" i="2"/>
</calcChain>
</file>

<file path=xl/sharedStrings.xml><?xml version="1.0" encoding="utf-8"?>
<sst xmlns="http://schemas.openxmlformats.org/spreadsheetml/2006/main" count="3478" uniqueCount="577">
  <si>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</si>
  <si>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</si>
  <si>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</si>
  <si>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</si>
  <si>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</si>
  <si>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</si>
  <si>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</si>
  <si>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</si>
  <si>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US</t>
  </si>
  <si>
    <t>Theatrical Film Distribution / WDSMPI</t>
  </si>
  <si>
    <t>14</t>
  </si>
  <si>
    <t>2019.12.06</t>
  </si>
  <si>
    <t>ACME Film / SONY</t>
  </si>
  <si>
    <t>LT</t>
  </si>
  <si>
    <t>12</t>
  </si>
  <si>
    <t>ACME Film</t>
  </si>
  <si>
    <t>RU</t>
  </si>
  <si>
    <t>10</t>
  </si>
  <si>
    <t>Garsų pasaulio įrašai</t>
  </si>
  <si>
    <t xml:space="preserve">Theatrical Film Distribution </t>
  </si>
  <si>
    <t>VLG Film</t>
  </si>
  <si>
    <t>Nuostabi epocha</t>
  </si>
  <si>
    <t>La Belle Epoque</t>
  </si>
  <si>
    <t>FR</t>
  </si>
  <si>
    <t>ACME Film / WB</t>
  </si>
  <si>
    <t>4</t>
  </si>
  <si>
    <t>3</t>
  </si>
  <si>
    <t>1</t>
  </si>
  <si>
    <t>US, UK</t>
  </si>
  <si>
    <t>6</t>
  </si>
  <si>
    <t>16</t>
  </si>
  <si>
    <t>11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</si>
  <si>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</si>
  <si>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</si>
  <si>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</si>
  <si>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</si>
  <si>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</si>
  <si>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</si>
  <si>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</si>
  <si>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</si>
  <si>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</si>
  <si>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</si>
  <si>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</si>
  <si>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</si>
  <si>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2020.02.07</t>
  </si>
  <si>
    <t>The Specials</t>
  </si>
  <si>
    <t xml:space="preserve">Ypatingieji </t>
  </si>
  <si>
    <t>Theatrical Film Distribution</t>
  </si>
  <si>
    <t>DE</t>
  </si>
  <si>
    <t>UK</t>
  </si>
  <si>
    <t>2</t>
  </si>
  <si>
    <t>17</t>
  </si>
  <si>
    <t>15</t>
  </si>
  <si>
    <t>9</t>
  </si>
  <si>
    <t>13</t>
  </si>
  <si>
    <t>Estinfilm</t>
  </si>
  <si>
    <t>Best Film</t>
  </si>
  <si>
    <t>Dukine Film Distribution / Paramount Pictures</t>
  </si>
  <si>
    <t>Dukine Film Distribution  /
Universal Pictures International</t>
  </si>
  <si>
    <t>BE, FR</t>
  </si>
  <si>
    <t>My Spy</t>
  </si>
  <si>
    <t>Nuosavas šnipas</t>
  </si>
  <si>
    <t>UK, FR</t>
  </si>
  <si>
    <t>2020.08.07</t>
  </si>
  <si>
    <t>A-One Films</t>
  </si>
  <si>
    <t>DK</t>
  </si>
  <si>
    <t>Dreambuilders</t>
  </si>
  <si>
    <t>Sapnų kūrėjai</t>
  </si>
  <si>
    <t>2020.10.09</t>
  </si>
  <si>
    <t>2020.10.30</t>
  </si>
  <si>
    <t>2020.11.06</t>
  </si>
  <si>
    <t>2020.10.16</t>
  </si>
  <si>
    <t>Persų kalbos pamokos</t>
  </si>
  <si>
    <t>Persian Lessons</t>
  </si>
  <si>
    <t>Bigfoot family</t>
  </si>
  <si>
    <t>How to be a good wife</t>
  </si>
  <si>
    <t xml:space="preserve">Tobula žmona </t>
  </si>
  <si>
    <t xml:space="preserve">Didžiapėdžio vaikis 2 </t>
  </si>
  <si>
    <t>2020.10.02</t>
  </si>
  <si>
    <t>Drakono raitelis</t>
  </si>
  <si>
    <t>Dragon Rider</t>
  </si>
  <si>
    <t>2020.10.23</t>
  </si>
  <si>
    <t>La Dorrone</t>
  </si>
  <si>
    <t>Dylere</t>
  </si>
  <si>
    <t>Kolos praraja. Požemių balsai</t>
  </si>
  <si>
    <t>Кольская сверхглубокая</t>
  </si>
  <si>
    <t>Dinner With Friends</t>
  </si>
  <si>
    <t xml:space="preserve">Kalakutas, vynas ir merginos </t>
  </si>
  <si>
    <t xml:space="preserve">Helmut Newton: begėdiškas grožis </t>
  </si>
  <si>
    <t>2020.10.28</t>
  </si>
  <si>
    <t>Helmut Newton: The Bad and the Beautiful</t>
  </si>
  <si>
    <t>2021 m. Balandžio (April) mėnesį Lietuvos kino teatruose rodytų filmų topas</t>
  </si>
  <si>
    <t>Freaky</t>
  </si>
  <si>
    <t xml:space="preserve">Mainai su žudiku </t>
  </si>
  <si>
    <t>2021.04.30</t>
  </si>
  <si>
    <t>Dukine Film Distribution / Universal Pictures</t>
  </si>
  <si>
    <t>Soul</t>
  </si>
  <si>
    <t>Siela</t>
  </si>
  <si>
    <t>Mortal Kombat</t>
  </si>
  <si>
    <t>Nuostabioji moteris 1984</t>
  </si>
  <si>
    <t>Wonder Woman 84</t>
  </si>
  <si>
    <t>Išvalyti atmintį</t>
  </si>
  <si>
    <t>Promising Young Woman</t>
  </si>
  <si>
    <t>Perspektyvi mergina</t>
  </si>
  <si>
    <t>The Father</t>
  </si>
  <si>
    <t>Tėvas</t>
  </si>
  <si>
    <t>Огонь</t>
  </si>
  <si>
    <t xml:space="preserve">Ugnis </t>
  </si>
  <si>
    <t>VLG film</t>
  </si>
  <si>
    <t>Effacer L'historique</t>
  </si>
  <si>
    <t>2021 m. Gegužės (May) mėnesį Lietuvos kino teatruose rodytų filmų topas</t>
  </si>
  <si>
    <t>Nešventa</t>
  </si>
  <si>
    <t>Tomas ir Džeris</t>
  </si>
  <si>
    <t>Vyriškas įniršis</t>
  </si>
  <si>
    <t>Godzila prieš Kongą</t>
  </si>
  <si>
    <t>Unholy</t>
  </si>
  <si>
    <t>Tom and Jerry</t>
  </si>
  <si>
    <t>Wrath of Man (Cash Truck)</t>
  </si>
  <si>
    <t>Godzilla vs Kong</t>
  </si>
  <si>
    <t>Spiralė</t>
  </si>
  <si>
    <t>Trokštantys mano mirties</t>
  </si>
  <si>
    <t>Nes jai labai rūpi</t>
  </si>
  <si>
    <t>Chaoso planeta</t>
  </si>
  <si>
    <t>Kurjeris</t>
  </si>
  <si>
    <t>Spiral</t>
  </si>
  <si>
    <t>Those Who Wish me Dead</t>
  </si>
  <si>
    <t>I Care a Lot</t>
  </si>
  <si>
    <t>Chaos Walking</t>
  </si>
  <si>
    <t>The Courier</t>
  </si>
  <si>
    <t>2021.05.07</t>
  </si>
  <si>
    <t>2021.05.14</t>
  </si>
  <si>
    <t>2021.05.21</t>
  </si>
  <si>
    <t>2021.05.28</t>
  </si>
  <si>
    <t>A Quiet Place 2</t>
  </si>
  <si>
    <t>Tylos zona 2</t>
  </si>
  <si>
    <t>Raya and the Last Dragon</t>
  </si>
  <si>
    <t>Nomadland</t>
  </si>
  <si>
    <t>Cruella</t>
  </si>
  <si>
    <t xml:space="preserve">Kruela </t>
  </si>
  <si>
    <t>Černobylis. Bedugnė</t>
  </si>
  <si>
    <t xml:space="preserve">Klajoklių žemė </t>
  </si>
  <si>
    <t>Rėja ir paskutinysis drakonas</t>
  </si>
  <si>
    <t>Чернобыль</t>
  </si>
  <si>
    <t>Nobody</t>
  </si>
  <si>
    <t xml:space="preserve">Niekas </t>
  </si>
  <si>
    <t>Прабабушка легкого поведения. Начало</t>
  </si>
  <si>
    <t xml:space="preserve">Laisvo elgesio močiutė 3. Pradžia </t>
  </si>
  <si>
    <t>Žmonės, kuriuos pažįstam</t>
  </si>
  <si>
    <t>Just a Moment</t>
  </si>
  <si>
    <t>Bad Tales</t>
  </si>
  <si>
    <t xml:space="preserve">Blogos pasakos </t>
  </si>
  <si>
    <t>Последний богатырь: Корень зла</t>
  </si>
  <si>
    <t>Paskutinis didvyris: blogio ištakos</t>
  </si>
  <si>
    <t>Voyagers</t>
  </si>
  <si>
    <t xml:space="preserve">Pakeleivių karta </t>
  </si>
  <si>
    <t>Druk</t>
  </si>
  <si>
    <t xml:space="preserve">Dar po vieną </t>
  </si>
  <si>
    <t>DK, NL</t>
  </si>
  <si>
    <t>Comeback Trail</t>
  </si>
  <si>
    <t xml:space="preserve">Holivudo afera </t>
  </si>
  <si>
    <t>Été 85</t>
  </si>
  <si>
    <t xml:space="preserve">Vasara'85 </t>
  </si>
  <si>
    <t>Пальма</t>
  </si>
  <si>
    <t xml:space="preserve">Palma </t>
  </si>
  <si>
    <t>Mainstream</t>
  </si>
  <si>
    <t>Meinstrymas</t>
  </si>
  <si>
    <t>Undine</t>
  </si>
  <si>
    <t>Undinė</t>
  </si>
  <si>
    <t>Prakaituok!</t>
  </si>
  <si>
    <t>Sweat</t>
  </si>
  <si>
    <t>SE, PL</t>
  </si>
  <si>
    <t>Kino aljansas</t>
  </si>
  <si>
    <t>DE. RU</t>
  </si>
  <si>
    <t>IT, CH</t>
  </si>
  <si>
    <t>2021 m.  Lietuvos kino teatruose rodytų filmų topas</t>
  </si>
  <si>
    <t>2021 m. Birželio (June) mėnesį Lietuvos kino teatruose rodytų filmų topas</t>
  </si>
  <si>
    <t>Piktieji paukščiai. Filmas 2</t>
  </si>
  <si>
    <t>Conjuring 3</t>
  </si>
  <si>
    <t>Išvarymas 3: Velnias privertė mane tai padaryti</t>
  </si>
  <si>
    <t>Horizon Line</t>
  </si>
  <si>
    <t>Išgyventi virš horizonto</t>
  </si>
  <si>
    <t>Long Story Short</t>
  </si>
  <si>
    <t>Ilga istorija trumpai</t>
  </si>
  <si>
    <t>Molly and Max (A Dog's Journey)</t>
  </si>
  <si>
    <t>Šuns tikslas 2</t>
  </si>
  <si>
    <t>Peter Rabbit 2</t>
  </si>
  <si>
    <t>Triušis Piteris2: Pabėgimas</t>
  </si>
  <si>
    <t>Playmobil Filmas</t>
  </si>
  <si>
    <t>Spycies</t>
  </si>
  <si>
    <t>Gauruoti šnipai</t>
  </si>
  <si>
    <t>Trouble</t>
  </si>
  <si>
    <t>Šuniškas pokštas</t>
  </si>
  <si>
    <t>Wrong Turn MSE</t>
  </si>
  <si>
    <t>Lemtingas posūkis: Mirties pamatas</t>
  </si>
  <si>
    <t>The Angry Birds Movie 2</t>
  </si>
  <si>
    <t>FI, US</t>
  </si>
  <si>
    <t>2019.08.23</t>
  </si>
  <si>
    <t>2019.09.13</t>
  </si>
  <si>
    <t>Playmobil: The Movie</t>
  </si>
  <si>
    <t>FR, US</t>
  </si>
  <si>
    <t>2020.10.25</t>
  </si>
  <si>
    <t>CA, US</t>
  </si>
  <si>
    <t>2019.10.11</t>
  </si>
  <si>
    <t>CN, FR</t>
  </si>
  <si>
    <t>2020.01.31</t>
  </si>
  <si>
    <t>SKŪBIS DŪ!</t>
  </si>
  <si>
    <t>Scoob!</t>
  </si>
  <si>
    <t>2020.09.18</t>
  </si>
  <si>
    <t>2021.06.04</t>
  </si>
  <si>
    <t>2021.06.11</t>
  </si>
  <si>
    <t>2021.06.18</t>
  </si>
  <si>
    <t>SE</t>
  </si>
  <si>
    <t>AU</t>
  </si>
  <si>
    <t>US, AU</t>
  </si>
  <si>
    <t>Liūtas karalius</t>
  </si>
  <si>
    <t>The Lion King</t>
  </si>
  <si>
    <t>2019.07.19</t>
  </si>
  <si>
    <t>Fast and Furious 9</t>
  </si>
  <si>
    <t xml:space="preserve">Greiti ir įsiutę 9 </t>
  </si>
  <si>
    <t>The Croods: A New Age</t>
  </si>
  <si>
    <t>Krudžiai 2. Naujasis amžius</t>
  </si>
  <si>
    <t>2021.06.25</t>
  </si>
  <si>
    <t>Žudiko žmonos asmens sargybinis</t>
  </si>
  <si>
    <t>The Hitman's Wife's Bodyguard</t>
  </si>
  <si>
    <t>Extinct</t>
  </si>
  <si>
    <t>18</t>
  </si>
  <si>
    <t>US, CN</t>
  </si>
  <si>
    <t>Spurguliai</t>
  </si>
  <si>
    <t>Josee, the Tiger and the Fish</t>
  </si>
  <si>
    <t>Проклятый чиновник</t>
  </si>
  <si>
    <t>Valdininko prakeiksmas</t>
  </si>
  <si>
    <t>Poly</t>
  </si>
  <si>
    <t>Polis</t>
  </si>
  <si>
    <t>FR, BE</t>
  </si>
  <si>
    <t>Charlatan</t>
  </si>
  <si>
    <t>Šarlatanas</t>
  </si>
  <si>
    <t>CZ, PL, SK</t>
  </si>
  <si>
    <t>Lassie</t>
  </si>
  <si>
    <t xml:space="preserve">Lesė grįžta </t>
  </si>
  <si>
    <t>2020.09.25</t>
  </si>
  <si>
    <t>JP</t>
  </si>
  <si>
    <t>Enfant Terrible</t>
  </si>
  <si>
    <t>Charter</t>
  </si>
  <si>
    <t>Neišskiriami</t>
  </si>
  <si>
    <t>SE, DK, NO</t>
  </si>
  <si>
    <t>Breeder</t>
  </si>
  <si>
    <t>Selekcininkė</t>
  </si>
  <si>
    <t>Boss Level</t>
  </si>
  <si>
    <t>Arctic Dogs</t>
  </si>
  <si>
    <t>Arkties komanda</t>
  </si>
  <si>
    <t>2020.02.14</t>
  </si>
  <si>
    <t xml:space="preserve">UK, KR, IN </t>
  </si>
  <si>
    <t>Kosminis Samsamas</t>
  </si>
  <si>
    <t>Samsam</t>
  </si>
  <si>
    <t>2020.08.14</t>
  </si>
  <si>
    <t xml:space="preserve">Vikingas Vikas </t>
  </si>
  <si>
    <t>Vic the Viking and the Magic Sword</t>
  </si>
  <si>
    <t>2020.07.03</t>
  </si>
  <si>
    <t>Medaus šalis</t>
  </si>
  <si>
    <t>Honeyland</t>
  </si>
  <si>
    <t>MK</t>
  </si>
  <si>
    <t>2019.09.06</t>
  </si>
  <si>
    <t>Kino pasaka</t>
  </si>
  <si>
    <t>Adomas</t>
  </si>
  <si>
    <t>Adam</t>
  </si>
  <si>
    <t>2020.03.04</t>
  </si>
  <si>
    <t>Erdvėlaivis Žemė</t>
  </si>
  <si>
    <t>Spaceship Earth</t>
  </si>
  <si>
    <t>Gauja</t>
  </si>
  <si>
    <t>Skalvijos kino centras</t>
  </si>
  <si>
    <t>CZ, SK, LV</t>
  </si>
  <si>
    <t>Smecka</t>
  </si>
  <si>
    <t>Jokūbas, Mimi ir kalbantys šunys</t>
  </si>
  <si>
    <t>Jekabs, Mimmi un runajosie suni</t>
  </si>
  <si>
    <t>LV, PL</t>
  </si>
  <si>
    <t>2020.10.10</t>
  </si>
  <si>
    <t>Bintė</t>
  </si>
  <si>
    <t>Binti</t>
  </si>
  <si>
    <t>BE</t>
  </si>
  <si>
    <t>2020.09.06</t>
  </si>
  <si>
    <t>Romi salonas</t>
  </si>
  <si>
    <t>Kapsalon Romi</t>
  </si>
  <si>
    <t>NL, DE</t>
  </si>
  <si>
    <t>2019.11.23</t>
  </si>
  <si>
    <t>Atsargiai, ragana</t>
  </si>
  <si>
    <t>Zlogonje</t>
  </si>
  <si>
    <t>2018.12.01</t>
  </si>
  <si>
    <t>Arčiau debesų</t>
  </si>
  <si>
    <t>Cloudboy</t>
  </si>
  <si>
    <t>BG/SE/NL/NO</t>
  </si>
  <si>
    <t>2017.09.10</t>
  </si>
  <si>
    <t>Panelė Rūgštynė</t>
  </si>
  <si>
    <t>Jamais Contente</t>
  </si>
  <si>
    <t>2016.12.17</t>
  </si>
  <si>
    <t>Tamsta Varlius</t>
  </si>
  <si>
    <t>Meester Kikker</t>
  </si>
  <si>
    <t>NL</t>
  </si>
  <si>
    <t>Keliaujantys paukščiai</t>
  </si>
  <si>
    <t>Les oiseaux de passage</t>
  </si>
  <si>
    <t>BE/FR</t>
  </si>
  <si>
    <t>2015.10.24</t>
  </si>
  <si>
    <t>8</t>
  </si>
  <si>
    <t>7</t>
  </si>
  <si>
    <t>Žose, tigras ir žuvis</t>
  </si>
  <si>
    <t>2021 m. Liepos (July) mėnesį Lietuvos kino teatruose rodytų filmų topas</t>
  </si>
  <si>
    <t>Space jam 2 (Space Jam: A New Legacy)</t>
  </si>
  <si>
    <t>Kosminis krepšinis: Nauja era</t>
  </si>
  <si>
    <t>Escape Room 2</t>
  </si>
  <si>
    <t>Pabėgimo kambarys 2: Išėjimo nėra</t>
  </si>
  <si>
    <t>Turu the Wacky Hen</t>
  </si>
  <si>
    <t>Padūkėlė Turu</t>
  </si>
  <si>
    <t>Paslaptingas sodas</t>
  </si>
  <si>
    <t>2021.07.16</t>
  </si>
  <si>
    <t>2021.07.09</t>
  </si>
  <si>
    <t xml:space="preserve">ES, AR </t>
  </si>
  <si>
    <t xml:space="preserve">Secret Garden </t>
  </si>
  <si>
    <t>2020.08.21</t>
  </si>
  <si>
    <t>5</t>
  </si>
  <si>
    <t>Black Widow</t>
  </si>
  <si>
    <t xml:space="preserve">Juodoji našlė </t>
  </si>
  <si>
    <t>Lukas</t>
  </si>
  <si>
    <t>Luca</t>
  </si>
  <si>
    <t>Spirit Untamed</t>
  </si>
  <si>
    <t>Nepažabojama dvasia</t>
  </si>
  <si>
    <t>2021.07.23</t>
  </si>
  <si>
    <t>2021.07.02</t>
  </si>
  <si>
    <t>Forever Purge</t>
  </si>
  <si>
    <t>Išvalymas amžiams</t>
  </si>
  <si>
    <t>Senatvė</t>
  </si>
  <si>
    <t>Old</t>
  </si>
  <si>
    <t>Jungle Cruise</t>
  </si>
  <si>
    <t>Džiunglių kruizas</t>
  </si>
  <si>
    <t>2021.07.30</t>
  </si>
  <si>
    <t>Snake Eyes: G.I. Joe Origins</t>
  </si>
  <si>
    <t>The Misfits</t>
  </si>
  <si>
    <t>Gyvatės akys: Eilinio Džo kilmė</t>
  </si>
  <si>
    <t>Džentelmeniškas apiplėšimas</t>
  </si>
  <si>
    <t>Pirmyn</t>
  </si>
  <si>
    <t>Onward</t>
  </si>
  <si>
    <t>2020.03.06</t>
  </si>
  <si>
    <t xml:space="preserve">Užsimaskavę šnipai </t>
  </si>
  <si>
    <t>Spies In Disguise</t>
  </si>
  <si>
    <t>2020.01.10</t>
  </si>
  <si>
    <t>Ežiukas Sonic</t>
  </si>
  <si>
    <t>Sonic The Hedgehog</t>
  </si>
  <si>
    <t>US, JP, CA</t>
  </si>
  <si>
    <t>Les parfums</t>
  </si>
  <si>
    <t>Kvepalai</t>
  </si>
  <si>
    <t>Awaken</t>
  </si>
  <si>
    <t>Prabudimas</t>
  </si>
  <si>
    <t>US, EA</t>
  </si>
  <si>
    <t>Jolt</t>
  </si>
  <si>
    <t>Karštakošė gražuolė</t>
  </si>
  <si>
    <t>Gunpowder Milkshake</t>
  </si>
  <si>
    <t>Parako kokteilis</t>
  </si>
  <si>
    <t>The Ice Road</t>
  </si>
  <si>
    <t>Ledo kelias</t>
  </si>
  <si>
    <t>The People Upstairs</t>
  </si>
  <si>
    <t>Kaimynai</t>
  </si>
  <si>
    <t>Lansky</t>
  </si>
  <si>
    <t>Įtakingiausias Amerikos gangsteris</t>
  </si>
  <si>
    <t>ES</t>
  </si>
  <si>
    <t>Naktinė žvejyba</t>
  </si>
  <si>
    <t>Stambus planas</t>
  </si>
  <si>
    <t>2021 m. Rugpjūčio (August) mėnesį Lietuvos kino teatruose rodytų filmų topas</t>
  </si>
  <si>
    <t>Suicide Squad 2</t>
  </si>
  <si>
    <t>Savižudžių būrys. Mobilizacija</t>
  </si>
  <si>
    <t>Dont Breathe 2</t>
  </si>
  <si>
    <t>Mirties namai 2</t>
  </si>
  <si>
    <t>Rock Dog 2</t>
  </si>
  <si>
    <t>Svajoklis Budis 2</t>
  </si>
  <si>
    <t>Reminiscence</t>
  </si>
  <si>
    <t>Nauja praeitis</t>
  </si>
  <si>
    <t>Waydown (The Vault)</t>
  </si>
  <si>
    <t>Seifas</t>
  </si>
  <si>
    <t>2021.08.06</t>
  </si>
  <si>
    <t>2021.08.13</t>
  </si>
  <si>
    <t>2021.08.20</t>
  </si>
  <si>
    <t>Supernova</t>
  </si>
  <si>
    <t>19</t>
  </si>
  <si>
    <t>Free Guy</t>
  </si>
  <si>
    <t>Laisvasis Gajus</t>
  </si>
  <si>
    <t>Paw Patrol: The Movie</t>
  </si>
  <si>
    <t xml:space="preserve">Šunyčiai patruliai. Filmas </t>
  </si>
  <si>
    <t>The Night House</t>
  </si>
  <si>
    <t xml:space="preserve">Nakties namai </t>
  </si>
  <si>
    <t>Candyman</t>
  </si>
  <si>
    <t>Bitininkas</t>
  </si>
  <si>
    <t>Demonic</t>
  </si>
  <si>
    <t>Apsėstoji</t>
  </si>
  <si>
    <t>Pig</t>
  </si>
  <si>
    <t xml:space="preserve">Kiaulė </t>
  </si>
  <si>
    <t>2021.08.27</t>
  </si>
  <si>
    <t>CA</t>
  </si>
  <si>
    <t>Rifkin‘s Festival</t>
  </si>
  <si>
    <t>Rifkino festivalis</t>
  </si>
  <si>
    <t>ES, US, IT</t>
  </si>
  <si>
    <t>Izaokas</t>
  </si>
  <si>
    <t>Film Jam</t>
  </si>
  <si>
    <t>Travolta</t>
  </si>
  <si>
    <t>2021.09.03</t>
  </si>
  <si>
    <t>Latte &amp; the Magic Waterstone</t>
  </si>
  <si>
    <t>Latė ir stebuklingas akmuo</t>
  </si>
  <si>
    <t>DE, BE</t>
  </si>
  <si>
    <t>The Green Knight</t>
  </si>
  <si>
    <t>Žaliasis riteris</t>
  </si>
  <si>
    <t>IE, CA, US, UK</t>
  </si>
  <si>
    <t>Greta Garbo</t>
  </si>
  <si>
    <t>The Best Years</t>
  </si>
  <si>
    <t>Geriausi mūsų metai</t>
  </si>
  <si>
    <t>IT</t>
  </si>
  <si>
    <t>Tuvė</t>
  </si>
  <si>
    <t>Tove</t>
  </si>
  <si>
    <t>FI</t>
  </si>
  <si>
    <t>I'm Your Man</t>
  </si>
  <si>
    <t>(Ne)Tobulas vyras</t>
  </si>
  <si>
    <t>2021 m. Rugsėjo (September) mėnesį Lietuvos kino teatruose rodytų filmų topas</t>
  </si>
  <si>
    <t>Moonmakers</t>
  </si>
  <si>
    <t>2021.09.17</t>
  </si>
  <si>
    <t xml:space="preserve">Šuolis </t>
  </si>
  <si>
    <t>20</t>
  </si>
  <si>
    <t>The Card Counter</t>
  </si>
  <si>
    <t>CN, UK, US</t>
  </si>
  <si>
    <t>Kortų skaičiuotojas</t>
  </si>
  <si>
    <t>2021.09.24</t>
  </si>
  <si>
    <t>After We Fell</t>
  </si>
  <si>
    <t>After. Kai mes pasiklydom</t>
  </si>
  <si>
    <t>2021.09.10</t>
  </si>
  <si>
    <t>UPĖ Media</t>
  </si>
  <si>
    <t>Calamity, a Childhood of Martha Jane Cannary</t>
  </si>
  <si>
    <t>Patrakėlė Marta Džein</t>
  </si>
  <si>
    <t>Unlimited Media</t>
  </si>
  <si>
    <t>Ride the Eagle</t>
  </si>
  <si>
    <t>Ant erelio sparnų</t>
  </si>
  <si>
    <t>Нефутбол</t>
  </si>
  <si>
    <t xml:space="preserve">Ne bobų reikalai </t>
  </si>
  <si>
    <t>Passion simple</t>
  </si>
  <si>
    <t>Paprasta aistra</t>
  </si>
  <si>
    <t>La boda de Rosa</t>
  </si>
  <si>
    <t>Rozos vestuvės</t>
  </si>
  <si>
    <t>ES, FR</t>
  </si>
  <si>
    <t xml:space="preserve">Dune </t>
  </si>
  <si>
    <t>Kopa</t>
  </si>
  <si>
    <t xml:space="preserve">Malignant </t>
  </si>
  <si>
    <t>Piktybinis</t>
  </si>
  <si>
    <t>Queenpins</t>
  </si>
  <si>
    <t>Kuponų karalienės</t>
  </si>
  <si>
    <t>Cop Shop</t>
  </si>
  <si>
    <t>Jokių liudininkų</t>
  </si>
  <si>
    <t>Dogtanian and the Three Muskehounds</t>
  </si>
  <si>
    <t>Dogtanjanas ir trys šunietininkai</t>
  </si>
  <si>
    <t>Moonbound</t>
  </si>
  <si>
    <t>Į mėnulį</t>
  </si>
  <si>
    <t>DE, AT</t>
  </si>
  <si>
    <t>2021.10.01</t>
  </si>
  <si>
    <t>The Boss Baby: Family Business</t>
  </si>
  <si>
    <t>Ponas kūdikis 2. Šeimos reikalai</t>
  </si>
  <si>
    <t>Shang-Chi and the Legend of the Ten Rings</t>
  </si>
  <si>
    <t>Šang-Či ir dešimties žiedų legenda</t>
  </si>
  <si>
    <t>No Time To Die</t>
  </si>
  <si>
    <t>Mirtis palauks</t>
  </si>
  <si>
    <t>UK, US</t>
  </si>
  <si>
    <t>Prisoners of The Ghostland</t>
  </si>
  <si>
    <t>Šmėklų žemės kaliniai</t>
  </si>
  <si>
    <t>The Protege</t>
  </si>
  <si>
    <t>Žudiko kodeksas</t>
  </si>
  <si>
    <t>The Grand Budapest Hotel</t>
  </si>
  <si>
    <t>Delirium</t>
  </si>
  <si>
    <t xml:space="preserve">Kliedesiai </t>
  </si>
  <si>
    <t>Viešbutis "Grand Budapest"</t>
  </si>
  <si>
    <t>Incident In A Ghost Land</t>
  </si>
  <si>
    <t>Vaiduoklių žemė</t>
  </si>
  <si>
    <t>2014.03.14</t>
  </si>
  <si>
    <t>2018.06.01</t>
  </si>
  <si>
    <t>CA, FR</t>
  </si>
  <si>
    <t>Theatrical Film Distribution / 20th Century Fox</t>
  </si>
  <si>
    <t>2021 m. Spalio (October) mėnesį Lietuvos kino teatruose rodytų filmų topas</t>
  </si>
  <si>
    <t>Venom Let There Be Carnage</t>
  </si>
  <si>
    <t>Venomas 2</t>
  </si>
  <si>
    <t>Werewolves Within</t>
  </si>
  <si>
    <t>Vilkolakiai tarp mūsų</t>
  </si>
  <si>
    <t>2021.10.15</t>
  </si>
  <si>
    <t>2021.10.08</t>
  </si>
  <si>
    <t>Operacija "O2"</t>
  </si>
  <si>
    <t>The Addams Family 2</t>
  </si>
  <si>
    <t xml:space="preserve">Adamsų šeimynėlė 2 </t>
  </si>
  <si>
    <t>Halloween Kills</t>
  </si>
  <si>
    <t>Helovinas žudo</t>
  </si>
  <si>
    <t>2021.10.22</t>
  </si>
  <si>
    <t>The Last Duel</t>
  </si>
  <si>
    <t xml:space="preserve">Paskutinė dvikova </t>
  </si>
  <si>
    <t>LT, EE. FI, LV</t>
  </si>
  <si>
    <t>Ron's Gone Wrong</t>
  </si>
  <si>
    <t>Antlers</t>
  </si>
  <si>
    <t xml:space="preserve">Nepataisomas Ronas </t>
  </si>
  <si>
    <t xml:space="preserve">Nepasotinamas alkis </t>
  </si>
  <si>
    <t>2021.10.29</t>
  </si>
  <si>
    <t>Penguin Bloom</t>
  </si>
  <si>
    <t>Blumų šeimos istorija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</si>
  <si>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</si>
  <si>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</si>
  <si>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</si>
  <si>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</si>
  <si>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</si>
  <si>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</si>
  <si>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</si>
  <si>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</si>
  <si>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</si>
  <si>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</si>
  <si>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</si>
  <si>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</si>
  <si>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</si>
  <si>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</si>
  <si>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</si>
  <si>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</si>
  <si>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</si>
  <si>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</si>
  <si>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</si>
  <si>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</si>
  <si>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</si>
  <si>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</si>
  <si>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The Eletrical Life of Louis Wain</t>
  </si>
  <si>
    <t>Kibirkščiuojantis Luiso Veino gyvenimas</t>
  </si>
  <si>
    <t>Parallel Mothers</t>
  </si>
  <si>
    <t xml:space="preserve">Paralelinės mamos </t>
  </si>
  <si>
    <t>House of Cardin</t>
  </si>
  <si>
    <t xml:space="preserve">P. Cardin. Mados legenda </t>
  </si>
  <si>
    <t>US, FR</t>
  </si>
  <si>
    <t>Les traducteurs</t>
  </si>
  <si>
    <t>Vertėjai</t>
  </si>
  <si>
    <t>2021 m.Lapkričio (November) mėnesį Lietuvos kino teatruose rodytų filmų topas</t>
  </si>
  <si>
    <t xml:space="preserve">Ghostbusters Afterlife </t>
  </si>
  <si>
    <t>Vaiduoklių medžiotojai: Iš anapus</t>
  </si>
  <si>
    <t>My Sweet Monster</t>
  </si>
  <si>
    <t>Mano mielas monstras</t>
  </si>
  <si>
    <t>2021.11.19</t>
  </si>
  <si>
    <t>2021.11.05</t>
  </si>
  <si>
    <t>The Wolf and The Lion</t>
  </si>
  <si>
    <t>Ряд 19</t>
  </si>
  <si>
    <t>Eilė 19</t>
  </si>
  <si>
    <t>Vilkas ir liūtas</t>
  </si>
  <si>
    <t>2021.11.12</t>
  </si>
  <si>
    <t>2021.11.26</t>
  </si>
  <si>
    <t>Bėgikė</t>
  </si>
  <si>
    <t>M-Films</t>
  </si>
  <si>
    <t>Benedetta</t>
  </si>
  <si>
    <t>Benedeta</t>
  </si>
  <si>
    <t>Retfærdighedens ryttere</t>
  </si>
  <si>
    <t>Teisingumo riteriai</t>
  </si>
  <si>
    <t xml:space="preserve">SE, DK, FI </t>
  </si>
  <si>
    <t>Būsiu su tavim</t>
  </si>
  <si>
    <t>Nepatogus Kinas</t>
  </si>
  <si>
    <t>Pilsēta pie upes</t>
  </si>
  <si>
    <t>Miestas prie upės</t>
  </si>
  <si>
    <t>Artbox</t>
  </si>
  <si>
    <t>LV</t>
  </si>
  <si>
    <t>Pitbull</t>
  </si>
  <si>
    <t>Pitbulis</t>
  </si>
  <si>
    <t>Kinostar Filmverleih</t>
  </si>
  <si>
    <t>PL</t>
  </si>
  <si>
    <t>Žavusis žudikas Tedas Bandis</t>
  </si>
  <si>
    <t>Extremely Wicked, Shockingly Evil, and Vile</t>
  </si>
  <si>
    <t>2019.05.10</t>
  </si>
  <si>
    <t>Tykantis šešėliuose</t>
  </si>
  <si>
    <t>He's Out There</t>
  </si>
  <si>
    <t>House of Gucci</t>
  </si>
  <si>
    <t>Eternals</t>
  </si>
  <si>
    <t>Encanto</t>
  </si>
  <si>
    <t>The French Dispatch of the Liberty, Kansas Evening Sun</t>
  </si>
  <si>
    <t>How the Titanic Became My Lifeboat</t>
  </si>
  <si>
    <t>Kaip „Titanikas“ mane išgelbėjo</t>
  </si>
  <si>
    <t xml:space="preserve">Gucci mados namai </t>
  </si>
  <si>
    <t>Amžinieji</t>
  </si>
  <si>
    <t xml:space="preserve">Enkanto </t>
  </si>
  <si>
    <t xml:space="preserve">Prancūzijos kronikos iš Liberčio, Kanzaso vakaro saulės </t>
  </si>
  <si>
    <t>US, DE</t>
  </si>
  <si>
    <t>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</si>
</sst>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&quot;.&quot;mm&quot;.&quot;dd;@"/>
    <numFmt numFmtId="165" formatCode="yyyy\.mm\.dd;@"/>
    <numFmt numFmtId="166" formatCode="_(&quot;$&quot;* #,##0.00_);_(&quot;$&quot;* \(#,##0.00\);_(&quot;$&quot;* &quot;-&quot;??_);_(@_)"/>
    <numFmt numFmtId="167" formatCode="#,##0.00&quot; &quot;[$€];[Red]&quot;-&quot;#,##0.00&quot; &quot;[$€]"/>
    <numFmt numFmtId="168" formatCode="#,##0&quot; &quot;[$€];[Red]&quot;-&quot;#,##0&quot; &quot;[$€]"/>
    <numFmt numFmtId="169" formatCode="yyyy/mm/dd;@"/>
  </numFmts>
  <fonts count="27">
    <font>
      <sz val="11"/>
      <color theme="1"/>
      <name val="Calibri"/>
      <family val="2"/>
      <charset val="186"/>
      <scheme val="minor"/>
    </font>
    <font>
      <b/>
      <sz val="12"/>
      <color rgb="FF000000"/>
      <name val="Verdana"/>
      <family val="2"/>
    </font>
    <font>
      <b/>
      <sz val="14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8"/>
      <color rgb="FF000000"/>
      <name val="Verdana"/>
      <family val="2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43" fontId="18" fillId="0" borderId="0" applyFill="0" applyBorder="0" applyAlignment="0" applyProtection="0"/>
    <xf numFmtId="0" fontId="18" fillId="0" borderId="0"/>
    <xf numFmtId="0" fontId="7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4" fillId="0" borderId="0"/>
    <xf numFmtId="0" fontId="14" fillId="0" borderId="0"/>
    <xf numFmtId="0" fontId="25" fillId="0" borderId="0"/>
    <xf numFmtId="0" fontId="11" fillId="0" borderId="0"/>
    <xf numFmtId="0" fontId="25" fillId="0" borderId="0"/>
    <xf numFmtId="0" fontId="24" fillId="0" borderId="0"/>
    <xf numFmtId="43" fontId="18" fillId="0" borderId="0" applyFill="0" applyBorder="0" applyAlignment="0" applyProtection="0"/>
    <xf numFmtId="0" fontId="25" fillId="0" borderId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0" fontId="11" fillId="0" borderId="0"/>
  </cellStyleXfs>
  <cellXfs count="130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wrapText="1"/>
    </xf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" fontId="3" fillId="0" borderId="0" xfId="0" applyNumberFormat="1" applyFont="1"/>
    <xf numFmtId="4" fontId="3" fillId="0" borderId="0" xfId="0" applyNumberFormat="1" applyFont="1"/>
    <xf numFmtId="164" fontId="3" fillId="5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vertical="center" wrapText="1"/>
    </xf>
    <xf numFmtId="3" fontId="3" fillId="4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6" fontId="3" fillId="0" borderId="0" xfId="0" applyNumberFormat="1" applyFont="1"/>
    <xf numFmtId="3" fontId="3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3" fillId="0" borderId="0" xfId="0" applyFont="1" applyAlignment="1">
      <alignment horizontal="right"/>
    </xf>
    <xf numFmtId="3" fontId="3" fillId="0" borderId="9" xfId="0" applyNumberFormat="1" applyFont="1" applyBorder="1"/>
    <xf numFmtId="2" fontId="3" fillId="0" borderId="0" xfId="0" applyNumberFormat="1" applyFont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horizontal="center" vertical="center"/>
    </xf>
    <xf numFmtId="8" fontId="7" fillId="0" borderId="0" xfId="0" applyNumberFormat="1" applyFont="1"/>
    <xf numFmtId="0" fontId="6" fillId="5" borderId="6" xfId="0" applyFont="1" applyFill="1" applyBorder="1" applyAlignment="1">
      <alignment horizontal="center" vertical="center" wrapText="1"/>
    </xf>
    <xf numFmtId="3" fontId="13" fillId="0" borderId="0" xfId="0" applyNumberFormat="1" applyFont="1"/>
    <xf numFmtId="0" fontId="12" fillId="0" borderId="3" xfId="1" applyFont="1" applyBorder="1" applyAlignment="1">
      <alignment horizontal="center" vertical="center"/>
    </xf>
    <xf numFmtId="0" fontId="0" fillId="0" borderId="0" xfId="0"/>
    <xf numFmtId="49" fontId="7" fillId="3" borderId="3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3" fontId="3" fillId="5" borderId="0" xfId="0" applyNumberFormat="1" applyFont="1" applyFill="1"/>
    <xf numFmtId="14" fontId="3" fillId="0" borderId="0" xfId="0" applyNumberFormat="1" applyFont="1"/>
    <xf numFmtId="49" fontId="3" fillId="0" borderId="0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 wrapText="1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vertical="center" wrapText="1"/>
    </xf>
    <xf numFmtId="49" fontId="7" fillId="3" borderId="4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8" fontId="7" fillId="5" borderId="0" xfId="0" applyNumberFormat="1" applyFont="1" applyFill="1"/>
    <xf numFmtId="6" fontId="3" fillId="5" borderId="0" xfId="0" applyNumberFormat="1" applyFont="1" applyFill="1"/>
    <xf numFmtId="3" fontId="3" fillId="5" borderId="3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6" fontId="0" fillId="0" borderId="0" xfId="0" applyNumberFormat="1"/>
    <xf numFmtId="6" fontId="7" fillId="0" borderId="0" xfId="0" applyNumberFormat="1" applyFont="1"/>
    <xf numFmtId="3" fontId="0" fillId="0" borderId="0" xfId="0" applyNumberFormat="1"/>
    <xf numFmtId="8" fontId="3" fillId="0" borderId="0" xfId="0" applyNumberFormat="1" applyFont="1"/>
    <xf numFmtId="3" fontId="3" fillId="4" borderId="13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4" fontId="7" fillId="0" borderId="0" xfId="0" applyNumberFormat="1" applyFont="1"/>
    <xf numFmtId="0" fontId="5" fillId="6" borderId="3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left" vertical="center"/>
    </xf>
    <xf numFmtId="167" fontId="3" fillId="0" borderId="0" xfId="0" applyNumberFormat="1" applyFont="1"/>
    <xf numFmtId="168" fontId="3" fillId="0" borderId="0" xfId="0" applyNumberFormat="1" applyFont="1"/>
    <xf numFmtId="49" fontId="7" fillId="3" borderId="12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vertical="center" wrapText="1"/>
    </xf>
    <xf numFmtId="49" fontId="3" fillId="0" borderId="1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0" fillId="0" borderId="0" xfId="0"/>
    <xf numFmtId="0" fontId="1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9" fontId="16" fillId="0" borderId="1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69" fontId="16" fillId="0" borderId="3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14" fillId="0" borderId="0" xfId="0" applyFont="1"/>
    <xf numFmtId="8" fontId="14" fillId="0" borderId="0" xfId="0" applyNumberFormat="1" applyFont="1"/>
    <xf numFmtId="3" fontId="3" fillId="2" borderId="7" xfId="0" applyNumberFormat="1" applyFont="1" applyFill="1" applyBorder="1" applyAlignment="1">
      <alignment horizontal="center" vertical="center"/>
    </xf>
    <xf numFmtId="169" fontId="16" fillId="0" borderId="0" xfId="0" applyNumberFormat="1" applyFont="1" applyBorder="1" applyAlignment="1">
      <alignment horizontal="center" vertical="center" wrapText="1"/>
    </xf>
  </cellXfs>
  <cellStyles count="37">
    <cellStyle name="Comma 2" xfId="12" xr:uid="{73FD9696-B402-44A2-966A-052F3BBDC555}"/>
    <cellStyle name="Comma 2 2" xfId="28" xr:uid="{2B8F1591-DE79-4720-88DD-33E0C1FDC076}"/>
    <cellStyle name="Comma 2 2 2" xfId="31" xr:uid="{E6A8116C-D116-4694-B38F-822FFC24684A}"/>
    <cellStyle name="Comma 2 2 2 2" xfId="35" xr:uid="{54983543-BB7A-45AE-A814-EDB7123F2CD1}"/>
    <cellStyle name="Comma 2 2 3" xfId="33" xr:uid="{171EC641-3668-4647-A80C-12701D373217}"/>
    <cellStyle name="Comma 2 3" xfId="30" xr:uid="{A1AA467A-1FC7-42A0-8035-D68D2E493693}"/>
    <cellStyle name="Comma 2 3 2" xfId="34" xr:uid="{67C07960-A8AA-4C74-84DA-6E49151BA73F}"/>
    <cellStyle name="Comma 2 4" xfId="32" xr:uid="{6EA4A1F6-ABC5-4C89-99A4-D52FA829DE6A}"/>
    <cellStyle name="Currency 2" xfId="4" xr:uid="{9BE9F518-7522-4273-8F3C-BC3F82DA9386}"/>
    <cellStyle name="Įprastas 2" xfId="17" xr:uid="{C871C72E-5C42-438B-87DB-0A64B75999DE}"/>
    <cellStyle name="Įprastas 2 2" xfId="23" xr:uid="{144BCC5D-3F95-409C-A872-4AE4F646D805}"/>
    <cellStyle name="Įprastas 3" xfId="18" xr:uid="{979B9056-B5B4-4121-B7FC-F08F96C66D0D}"/>
    <cellStyle name="Įprastas 4" xfId="26" xr:uid="{01F4E0AD-306E-4A6A-A080-831850B936B6}"/>
    <cellStyle name="Įprastas 4 2" xfId="29" xr:uid="{EBAC2D7C-DD4C-4043-8233-70CA2FF90ED8}"/>
    <cellStyle name="Įprastas 5" xfId="27" xr:uid="{26506FA5-202F-4043-A749-91E1CF6C00C5}"/>
    <cellStyle name="Normal" xfId="0" builtinId="0"/>
    <cellStyle name="Normal 10" xfId="21" xr:uid="{B3E78FF0-9406-492D-99E7-4A33E6AC0EE8}"/>
    <cellStyle name="Normal 11" xfId="22" xr:uid="{A5D22864-E540-4A1E-981C-E30E32A4461F}"/>
    <cellStyle name="Normal 12" xfId="24" xr:uid="{88163853-3BB5-4DF9-8DFB-36B5DD72DAA7}"/>
    <cellStyle name="Normal 2" xfId="1" xr:uid="{BEA41270-06D0-4E2B-9774-F3F3CA154112}"/>
    <cellStyle name="Normal 2 2" xfId="6" xr:uid="{7D74F735-31EE-47D2-B06C-71CCDADE2F15}"/>
    <cellStyle name="Normal 2 3" xfId="16" xr:uid="{693FD3A4-CD38-4079-9689-1BA51A011706}"/>
    <cellStyle name="Normal 2 4" xfId="3" xr:uid="{65439BAA-5449-450E-9681-3641623AAB46}"/>
    <cellStyle name="Normal 2 5" xfId="36" xr:uid="{A5E201F3-37F5-430C-A01B-4854D684CF55}"/>
    <cellStyle name="Normal 2 6" xfId="5" xr:uid="{F62352A9-EAFD-4918-910D-00943081E1D2}"/>
    <cellStyle name="Normal 3" xfId="2" xr:uid="{C9D97CDA-083B-4D2D-8D24-7EAD280799A4}"/>
    <cellStyle name="Normal 3 2" xfId="7" xr:uid="{34097676-CEAB-4361-9199-4A46815EE5DB}"/>
    <cellStyle name="Normal 3 3" xfId="25" xr:uid="{195309C8-AFF2-46FA-B5DE-1C412E9A1657}"/>
    <cellStyle name="Normal 4" xfId="8" xr:uid="{B3F82ECB-BC5E-4FEC-AF15-EDA753A8DF44}"/>
    <cellStyle name="Normal 5" xfId="9" xr:uid="{D8C9D1CB-1110-44D8-AA9D-88CD7AB771D1}"/>
    <cellStyle name="Normal 6" xfId="10" xr:uid="{B59D0BAF-4C22-4F83-83CD-EA5DAEF8121A}"/>
    <cellStyle name="Normal 7" xfId="11" xr:uid="{0C79F7D2-C91B-4E46-BFE9-8358D502C189}"/>
    <cellStyle name="Normal 7 2" xfId="13" xr:uid="{A6586948-EC05-489D-BBF4-01F52DB26048}"/>
    <cellStyle name="Normal 8" xfId="14" xr:uid="{3AAD5091-91AD-49D4-B440-9D68FED54206}"/>
    <cellStyle name="Normal 9" xfId="15" xr:uid="{34993C73-5697-4E36-9B3C-92C8A54CF18D}"/>
    <cellStyle name="Normal 9 2" xfId="20" xr:uid="{5E35C5D9-4020-4A6C-9E72-F157719B0D5B}"/>
    <cellStyle name="Обычный_niko_all" xfId="19" xr:uid="{E5A4C11C-35E4-451B-8D3C-31A3FD39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2"/>
  <sheetViews>
    <sheetView topLeftCell="A144" workbookViewId="0">
      <selection activeCell="L179" sqref="L179"/>
    </sheetView>
  </sheetViews>
  <sheetFormatPr defaultRowHeight="15"/>
  <cols>
    <col min="2" max="2" width="25.28515625" customWidth="1"/>
    <col min="3" max="3" width="23" customWidth="1"/>
    <col min="5" max="5" width="18.28515625" customWidth="1"/>
    <col min="6" max="6" width="18" customWidth="1"/>
    <col min="8" max="8" width="17.5703125" customWidth="1"/>
    <col min="9" max="9" width="25.28515625" customWidth="1"/>
    <col min="10" max="10" width="6.28515625" customWidth="1"/>
    <col min="11" max="11" width="5" customWidth="1"/>
    <col min="12" max="12" width="14.140625" customWidth="1"/>
    <col min="13" max="13" width="11.5703125" bestFit="1" customWidth="1"/>
    <col min="14" max="14" width="11.140625" bestFit="1" customWidth="1"/>
    <col min="15" max="16" width="13.5703125" bestFit="1" customWidth="1"/>
    <col min="17" max="17" width="12.85546875" customWidth="1"/>
    <col min="18" max="18" width="12.28515625" bestFit="1" customWidth="1"/>
  </cols>
  <sheetData>
    <row r="1" spans="1:18" s="5" customFormat="1" ht="18">
      <c r="A1" s="1" t="s">
        <v>174</v>
      </c>
      <c r="B1" s="2"/>
      <c r="C1" s="2"/>
      <c r="D1" s="2"/>
      <c r="E1" s="3"/>
      <c r="F1" s="3"/>
      <c r="G1" s="4"/>
      <c r="H1" s="4"/>
      <c r="I1" s="4"/>
    </row>
    <row r="2" spans="1:18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8" s="5" customFormat="1" ht="26.1" customHeight="1">
      <c r="A3" s="7"/>
      <c r="B3" s="8" t="s">
        <v>0</v>
      </c>
      <c r="C3" s="108" t="s">
        <v>1</v>
      </c>
      <c r="D3" s="110" t="s">
        <v>2</v>
      </c>
      <c r="E3" s="109" t="s">
        <v>3</v>
      </c>
      <c r="F3" s="9" t="s">
        <v>4</v>
      </c>
      <c r="G3" s="10" t="s">
        <v>5</v>
      </c>
      <c r="H3" s="108" t="s">
        <v>6</v>
      </c>
      <c r="I3" s="110" t="s">
        <v>7</v>
      </c>
    </row>
    <row r="4" spans="1:18" s="5" customFormat="1" ht="26.1" customHeight="1">
      <c r="A4" s="32">
        <v>1</v>
      </c>
      <c r="B4" s="13" t="s">
        <v>442</v>
      </c>
      <c r="C4" s="60" t="s">
        <v>441</v>
      </c>
      <c r="D4" s="17" t="s">
        <v>8</v>
      </c>
      <c r="E4" s="98">
        <f>Rugsėjis!E4+Spalis!E7+Lapkritis!E14</f>
        <v>447829.7</v>
      </c>
      <c r="F4" s="98">
        <f>Rugsėjis!F4+Spalis!F7+Lapkritis!F14</f>
        <v>67061</v>
      </c>
      <c r="G4" s="12" t="s">
        <v>51</v>
      </c>
      <c r="H4" s="116" t="s">
        <v>418</v>
      </c>
      <c r="I4" s="28" t="s">
        <v>24</v>
      </c>
    </row>
    <row r="5" spans="1:18" s="5" customFormat="1" ht="26.1" customHeight="1">
      <c r="A5" s="32">
        <v>2</v>
      </c>
      <c r="B5" s="13" t="s">
        <v>460</v>
      </c>
      <c r="C5" s="60" t="s">
        <v>459</v>
      </c>
      <c r="D5" s="17" t="s">
        <v>461</v>
      </c>
      <c r="E5" s="24">
        <f>Rugsėjis!E14+Spalis!E4+Lapkritis!E9</f>
        <v>410811.67</v>
      </c>
      <c r="F5" s="24">
        <f>Rugsėjis!F14+Spalis!F4+Lapkritis!F9</f>
        <v>60902</v>
      </c>
      <c r="G5" s="12" t="s">
        <v>225</v>
      </c>
      <c r="H5" s="12" t="s">
        <v>454</v>
      </c>
      <c r="I5" s="19" t="s">
        <v>95</v>
      </c>
    </row>
    <row r="6" spans="1:18" s="5" customFormat="1" ht="26.1" customHeight="1">
      <c r="A6" s="32">
        <v>3</v>
      </c>
      <c r="B6" s="13" t="s">
        <v>478</v>
      </c>
      <c r="C6" s="13" t="s">
        <v>477</v>
      </c>
      <c r="D6" s="17" t="s">
        <v>8</v>
      </c>
      <c r="E6" s="34">
        <f>Spalis!E5+Lapkritis!E6</f>
        <v>338392.08</v>
      </c>
      <c r="F6" s="34">
        <f>Spalis!F5+Lapkritis!F6</f>
        <v>49100</v>
      </c>
      <c r="G6" s="12" t="s">
        <v>52</v>
      </c>
      <c r="H6" s="12" t="s">
        <v>481</v>
      </c>
      <c r="I6" s="22" t="s">
        <v>12</v>
      </c>
      <c r="M6" s="14"/>
    </row>
    <row r="7" spans="1:18" s="5" customFormat="1" ht="26.1" customHeight="1">
      <c r="A7" s="32">
        <v>4</v>
      </c>
      <c r="B7" s="13" t="s">
        <v>485</v>
      </c>
      <c r="C7" s="13" t="s">
        <v>484</v>
      </c>
      <c r="D7" s="17" t="s">
        <v>8</v>
      </c>
      <c r="E7" s="34">
        <f>Spalis!E6+Lapkritis!E8</f>
        <v>254681.96000000002</v>
      </c>
      <c r="F7" s="34">
        <f>Spalis!F6+Lapkritis!F8</f>
        <v>50658</v>
      </c>
      <c r="G7" s="12">
        <v>20</v>
      </c>
      <c r="H7" s="12" t="s">
        <v>482</v>
      </c>
      <c r="I7" s="28" t="s">
        <v>95</v>
      </c>
      <c r="Q7" s="15"/>
    </row>
    <row r="8" spans="1:18" s="5" customFormat="1" ht="26.1" customHeight="1">
      <c r="A8" s="32">
        <v>5</v>
      </c>
      <c r="B8" s="13" t="s">
        <v>456</v>
      </c>
      <c r="C8" s="13" t="s">
        <v>455</v>
      </c>
      <c r="D8" s="17" t="s">
        <v>8</v>
      </c>
      <c r="E8" s="34">
        <f>Rugsėjis!E5+Spalis!E8+Lapkritis!E16</f>
        <v>240633.65</v>
      </c>
      <c r="F8" s="34">
        <f>Rugsėjis!F5+Spalis!F8+Lapkritis!F16</f>
        <v>49103</v>
      </c>
      <c r="G8" s="12" t="s">
        <v>420</v>
      </c>
      <c r="H8" s="12" t="s">
        <v>418</v>
      </c>
      <c r="I8" s="28" t="s">
        <v>95</v>
      </c>
      <c r="L8" s="14"/>
      <c r="N8" s="81"/>
      <c r="O8" s="83"/>
    </row>
    <row r="9" spans="1:18" s="5" customFormat="1" ht="26.1" customHeight="1">
      <c r="A9" s="32">
        <v>6</v>
      </c>
      <c r="B9" s="13" t="s">
        <v>320</v>
      </c>
      <c r="C9" s="13" t="s">
        <v>321</v>
      </c>
      <c r="D9" s="17" t="s">
        <v>8</v>
      </c>
      <c r="E9" s="24">
        <f>Liepa!E7+Rugpjūtis!E5+Rugsėjis!E12+Spalis!E24+Lapkritis!E36</f>
        <v>229363.01</v>
      </c>
      <c r="F9" s="24">
        <f>Liepa!F7+Rugpjūtis!F5+Rugsėjis!F12+Spalis!F24+Lapkritis!F36</f>
        <v>49445</v>
      </c>
      <c r="G9" s="12">
        <v>19</v>
      </c>
      <c r="H9" s="12" t="s">
        <v>324</v>
      </c>
      <c r="I9" s="28" t="s">
        <v>9</v>
      </c>
      <c r="M9" s="14"/>
    </row>
    <row r="10" spans="1:18" s="5" customFormat="1" ht="26.1" customHeight="1">
      <c r="A10" s="32">
        <v>7</v>
      </c>
      <c r="B10" s="13" t="s">
        <v>218</v>
      </c>
      <c r="C10" s="13" t="s">
        <v>217</v>
      </c>
      <c r="D10" s="17" t="s">
        <v>8</v>
      </c>
      <c r="E10" s="24">
        <f>Birželis!E5+Liepa!E4+Rugpjūtis!E16</f>
        <v>216992.94</v>
      </c>
      <c r="F10" s="24">
        <f>Birželis!F5+Liepa!F4+Rugpjūtis!F16</f>
        <v>34411</v>
      </c>
      <c r="G10" s="12" t="s">
        <v>10</v>
      </c>
      <c r="H10" s="12" t="s">
        <v>221</v>
      </c>
      <c r="I10" s="28" t="s">
        <v>95</v>
      </c>
    </row>
    <row r="11" spans="1:18" s="5" customFormat="1" ht="26.1" customHeight="1">
      <c r="A11" s="32">
        <v>8</v>
      </c>
      <c r="B11" s="13" t="s">
        <v>571</v>
      </c>
      <c r="C11" s="13" t="s">
        <v>565</v>
      </c>
      <c r="D11" s="17" t="s">
        <v>8</v>
      </c>
      <c r="E11" s="24">
        <f>Lapkritis!E4</f>
        <v>190309.44</v>
      </c>
      <c r="F11" s="24">
        <f>Lapkritis!F4</f>
        <v>26353</v>
      </c>
      <c r="G11" s="12">
        <v>17</v>
      </c>
      <c r="H11" s="12" t="s">
        <v>542</v>
      </c>
      <c r="I11" s="28" t="s">
        <v>95</v>
      </c>
    </row>
    <row r="12" spans="1:18" s="5" customFormat="1" ht="26.1" customHeight="1">
      <c r="A12" s="32">
        <v>9</v>
      </c>
      <c r="B12" s="29" t="s">
        <v>362</v>
      </c>
      <c r="C12" s="62" t="s">
        <v>362</v>
      </c>
      <c r="D12" s="30" t="s">
        <v>13</v>
      </c>
      <c r="E12" s="63">
        <f>Liepa!E10+Rugpjūtis!E4+Rugsėjis!E19+Spalis!E26</f>
        <v>181409.13999999996</v>
      </c>
      <c r="F12" s="63">
        <f>Liepa!F10+Rugpjūtis!F4+Rugsėjis!F19+Spalis!F26</f>
        <v>28724</v>
      </c>
      <c r="G12" s="12" t="s">
        <v>225</v>
      </c>
      <c r="H12" s="12" t="s">
        <v>332</v>
      </c>
      <c r="I12" s="28" t="s">
        <v>363</v>
      </c>
      <c r="J12" s="56"/>
      <c r="K12" s="70"/>
      <c r="L12" s="70"/>
      <c r="M12" s="84"/>
      <c r="O12" s="81"/>
      <c r="P12" s="81"/>
    </row>
    <row r="13" spans="1:18" s="5" customFormat="1" ht="26.1" customHeight="1">
      <c r="A13" s="32">
        <v>10</v>
      </c>
      <c r="B13" s="13" t="s">
        <v>383</v>
      </c>
      <c r="C13" s="13" t="s">
        <v>382</v>
      </c>
      <c r="D13" s="17" t="s">
        <v>8</v>
      </c>
      <c r="E13" s="24">
        <f>Rugpjūtis!E7+Rugsėjis!E8+Spalis!E14+Lapkritis!E33</f>
        <v>172910.68000000002</v>
      </c>
      <c r="F13" s="24">
        <f>Rugpjūtis!F7+Rugsėjis!F8+Spalis!F14+Lapkritis!F33</f>
        <v>37257</v>
      </c>
      <c r="G13" s="12" t="s">
        <v>51</v>
      </c>
      <c r="H13" s="12" t="s">
        <v>377</v>
      </c>
      <c r="I13" s="28" t="s">
        <v>57</v>
      </c>
    </row>
    <row r="14" spans="1:18" s="5" customFormat="1" ht="26.1" customHeight="1">
      <c r="A14" s="32">
        <v>11</v>
      </c>
      <c r="B14" s="29" t="s">
        <v>572</v>
      </c>
      <c r="C14" s="62" t="s">
        <v>566</v>
      </c>
      <c r="D14" s="30" t="s">
        <v>8</v>
      </c>
      <c r="E14" s="63">
        <f>Lapkritis!E5</f>
        <v>165378.25</v>
      </c>
      <c r="F14" s="63">
        <f>Lapkritis!F5</f>
        <v>23756</v>
      </c>
      <c r="G14" s="31">
        <v>15</v>
      </c>
      <c r="H14" s="12" t="s">
        <v>536</v>
      </c>
      <c r="I14" s="28" t="s">
        <v>9</v>
      </c>
      <c r="J14" s="83"/>
      <c r="K14" s="83"/>
      <c r="L14" s="119"/>
      <c r="M14" s="83"/>
      <c r="N14" s="36"/>
    </row>
    <row r="15" spans="1:18" s="5" customFormat="1" ht="26.1" customHeight="1">
      <c r="A15" s="32">
        <v>12</v>
      </c>
      <c r="B15" s="29" t="s">
        <v>306</v>
      </c>
      <c r="C15" s="62" t="s">
        <v>305</v>
      </c>
      <c r="D15" s="30" t="s">
        <v>8</v>
      </c>
      <c r="E15" s="63">
        <f>Liepa!E5+Rugpjūtis!E9+Rugsėjis!E20</f>
        <v>158264.72999999998</v>
      </c>
      <c r="F15" s="63">
        <f>Liepa!F5+Rugpjūtis!F9+Rugsėjis!F20</f>
        <v>32749</v>
      </c>
      <c r="G15" s="31" t="s">
        <v>52</v>
      </c>
      <c r="H15" s="12" t="s">
        <v>312</v>
      </c>
      <c r="I15" s="28" t="s">
        <v>24</v>
      </c>
      <c r="J15" s="119"/>
      <c r="K15" s="119"/>
      <c r="L15" s="119"/>
      <c r="M15" s="119"/>
      <c r="N15" s="119"/>
      <c r="O15" s="36"/>
      <c r="P15" s="119"/>
      <c r="Q15" s="14"/>
      <c r="R15" s="81"/>
    </row>
    <row r="16" spans="1:18" s="5" customFormat="1" ht="26.1" customHeight="1">
      <c r="A16" s="32">
        <v>13</v>
      </c>
      <c r="B16" s="29" t="s">
        <v>381</v>
      </c>
      <c r="C16" s="62" t="s">
        <v>380</v>
      </c>
      <c r="D16" s="30" t="s">
        <v>8</v>
      </c>
      <c r="E16" s="63">
        <f>Rugpjūtis!E6+Rugsėjis!E9+Spalis!E23</f>
        <v>158217.67000000001</v>
      </c>
      <c r="F16" s="63">
        <f>Rugpjūtis!F6+Rugsėjis!F9+Spalis!F23</f>
        <v>25656</v>
      </c>
      <c r="G16" s="31" t="s">
        <v>52</v>
      </c>
      <c r="H16" s="12" t="s">
        <v>376</v>
      </c>
      <c r="I16" s="28" t="s">
        <v>9</v>
      </c>
      <c r="J16" s="119"/>
      <c r="K16" s="119"/>
      <c r="L16" s="119"/>
      <c r="M16" s="119"/>
      <c r="N16" s="119"/>
      <c r="O16" s="36"/>
      <c r="P16" s="119"/>
      <c r="Q16" s="14"/>
      <c r="R16" s="81"/>
    </row>
    <row r="17" spans="1:19" s="5" customFormat="1" ht="26.1" customHeight="1">
      <c r="A17" s="32">
        <v>14</v>
      </c>
      <c r="B17" s="29" t="s">
        <v>419</v>
      </c>
      <c r="C17" s="62" t="s">
        <v>419</v>
      </c>
      <c r="D17" s="30" t="s">
        <v>13</v>
      </c>
      <c r="E17" s="63">
        <f>Rugsėjis!E10+Spalis!E11+Lapkritis!E13</f>
        <v>128764</v>
      </c>
      <c r="F17" s="63">
        <f>Rugsėjis!F10+Spalis!F11+Lapkritis!F13</f>
        <v>22504</v>
      </c>
      <c r="G17" s="31" t="s">
        <v>420</v>
      </c>
      <c r="H17" s="12" t="s">
        <v>418</v>
      </c>
      <c r="I17" s="28" t="s">
        <v>417</v>
      </c>
      <c r="J17" s="83"/>
      <c r="K17" s="83"/>
      <c r="L17" s="119"/>
      <c r="M17" s="83"/>
      <c r="N17" s="36"/>
    </row>
    <row r="18" spans="1:19" s="5" customFormat="1" ht="26.1" customHeight="1">
      <c r="A18" s="32">
        <v>15</v>
      </c>
      <c r="B18" s="29" t="s">
        <v>178</v>
      </c>
      <c r="C18" s="62" t="s">
        <v>177</v>
      </c>
      <c r="D18" s="30" t="s">
        <v>8</v>
      </c>
      <c r="E18" s="63">
        <f>Birželis!E4+Liepa!E14+Rugpjūtis!E32</f>
        <v>110210.49</v>
      </c>
      <c r="F18" s="63">
        <f>Birželis!F4+Liepa!F14+Rugpjūtis!F32</f>
        <v>17595</v>
      </c>
      <c r="G18" s="31" t="s">
        <v>10</v>
      </c>
      <c r="H18" s="12" t="s">
        <v>208</v>
      </c>
      <c r="I18" s="28" t="s">
        <v>24</v>
      </c>
      <c r="J18" s="119"/>
      <c r="K18" s="119"/>
      <c r="L18" s="119"/>
      <c r="M18" s="119"/>
      <c r="N18" s="119"/>
      <c r="O18" s="36"/>
      <c r="P18" s="119"/>
      <c r="Q18" s="14"/>
      <c r="R18" s="81"/>
    </row>
    <row r="19" spans="1:19" s="5" customFormat="1" ht="26.1" customHeight="1">
      <c r="A19" s="32">
        <v>16</v>
      </c>
      <c r="B19" s="13" t="s">
        <v>134</v>
      </c>
      <c r="C19" s="13" t="s">
        <v>133</v>
      </c>
      <c r="D19" s="30" t="s">
        <v>8</v>
      </c>
      <c r="E19" s="63">
        <f>Gegužė!E7+Birželis!E6+Liepa!E18+Spalis!E29</f>
        <v>107969.61</v>
      </c>
      <c r="F19" s="63">
        <f>Gegužė!F7+Birželis!F6+Liepa!F18+Spalis!F29</f>
        <v>17269</v>
      </c>
      <c r="G19" s="31" t="s">
        <v>52</v>
      </c>
      <c r="H19" s="125" t="s">
        <v>132</v>
      </c>
      <c r="I19" s="28" t="s">
        <v>57</v>
      </c>
      <c r="J19" s="119"/>
      <c r="K19" s="56"/>
      <c r="L19" s="70"/>
      <c r="M19" s="84"/>
      <c r="O19" s="33"/>
      <c r="P19" s="33"/>
    </row>
    <row r="20" spans="1:19" s="5" customFormat="1" ht="26.1" customHeight="1">
      <c r="A20" s="32">
        <v>17</v>
      </c>
      <c r="B20" s="113" t="s">
        <v>494</v>
      </c>
      <c r="C20" s="13" t="s">
        <v>492</v>
      </c>
      <c r="D20" s="30" t="s">
        <v>8</v>
      </c>
      <c r="E20" s="63">
        <f>Spalis!E15+Lapkritis!E7</f>
        <v>94621.46</v>
      </c>
      <c r="F20" s="63">
        <f>Spalis!F15+Lapkritis!F7</f>
        <v>19702</v>
      </c>
      <c r="G20" s="31" t="s">
        <v>51</v>
      </c>
      <c r="H20" s="125" t="s">
        <v>496</v>
      </c>
      <c r="I20" s="28" t="s">
        <v>9</v>
      </c>
      <c r="J20" s="119"/>
      <c r="K20" s="56"/>
      <c r="L20" s="70"/>
      <c r="M20" s="84"/>
      <c r="O20" s="33"/>
      <c r="P20" s="33"/>
    </row>
    <row r="21" spans="1:19" s="5" customFormat="1" ht="26.1" customHeight="1">
      <c r="A21" s="32">
        <v>18</v>
      </c>
      <c r="B21" s="29" t="s">
        <v>366</v>
      </c>
      <c r="C21" s="62" t="s">
        <v>365</v>
      </c>
      <c r="D21" s="30" t="s">
        <v>8</v>
      </c>
      <c r="E21" s="63">
        <f>Rugpjūtis!E8+Rugsėjis!E31</f>
        <v>92604.29</v>
      </c>
      <c r="F21" s="63">
        <f>Rugpjūtis!F8+Rugsėjis!F31</f>
        <v>14214</v>
      </c>
      <c r="G21" s="31" t="s">
        <v>52</v>
      </c>
      <c r="H21" s="12" t="s">
        <v>375</v>
      </c>
      <c r="I21" s="28" t="s">
        <v>24</v>
      </c>
      <c r="J21" s="56"/>
      <c r="K21" s="56"/>
      <c r="L21" s="70"/>
      <c r="M21" s="84"/>
      <c r="O21" s="33"/>
      <c r="P21" s="33"/>
    </row>
    <row r="22" spans="1:19" s="5" customFormat="1" ht="26.1" customHeight="1">
      <c r="A22" s="32">
        <v>19</v>
      </c>
      <c r="B22" s="29" t="s">
        <v>308</v>
      </c>
      <c r="C22" s="62" t="s">
        <v>307</v>
      </c>
      <c r="D22" s="30" t="s">
        <v>8</v>
      </c>
      <c r="E22" s="63">
        <f>Liepa!E8+Rugpjūtis!E11+Rugsėjis!E18+Spalis!E32</f>
        <v>90615.95</v>
      </c>
      <c r="F22" s="63">
        <f>Liepa!F8+Rugpjūtis!F11+Rugsėjis!F18+Spalis!F32</f>
        <v>14520</v>
      </c>
      <c r="G22" s="31" t="s">
        <v>10</v>
      </c>
      <c r="H22" s="12" t="s">
        <v>312</v>
      </c>
      <c r="I22" s="22" t="s">
        <v>12</v>
      </c>
      <c r="J22" s="119"/>
      <c r="K22" s="119"/>
      <c r="L22" s="119"/>
      <c r="M22" s="83"/>
      <c r="N22" s="14"/>
      <c r="O22" s="84"/>
    </row>
    <row r="23" spans="1:19" s="5" customFormat="1" ht="26.1" customHeight="1">
      <c r="A23" s="32">
        <v>20</v>
      </c>
      <c r="B23" s="13" t="s">
        <v>426</v>
      </c>
      <c r="C23" s="13" t="s">
        <v>425</v>
      </c>
      <c r="D23" s="17" t="s">
        <v>8</v>
      </c>
      <c r="E23" s="34">
        <f>Rugsėjis!E7+Spalis!E17</f>
        <v>89129</v>
      </c>
      <c r="F23" s="34">
        <f>Rugsėjis!F7+Spalis!F17</f>
        <v>14255</v>
      </c>
      <c r="G23" s="12" t="s">
        <v>30</v>
      </c>
      <c r="H23" s="12" t="s">
        <v>427</v>
      </c>
      <c r="I23" s="28" t="s">
        <v>18</v>
      </c>
    </row>
    <row r="24" spans="1:19" s="51" customFormat="1" ht="26.1" customHeight="1">
      <c r="A24" s="32">
        <v>21</v>
      </c>
      <c r="B24" s="13" t="s">
        <v>319</v>
      </c>
      <c r="C24" s="13" t="s">
        <v>318</v>
      </c>
      <c r="D24" s="17" t="s">
        <v>8</v>
      </c>
      <c r="E24" s="24">
        <f>Liepa!E6+Rugpjūtis!E24</f>
        <v>88992.05</v>
      </c>
      <c r="F24" s="24">
        <f>Liepa!F6+Rugpjūtis!F24</f>
        <v>13940</v>
      </c>
      <c r="G24" s="12">
        <v>18</v>
      </c>
      <c r="H24" s="12" t="s">
        <v>313</v>
      </c>
      <c r="I24" s="28" t="s">
        <v>9</v>
      </c>
      <c r="K24" s="83"/>
      <c r="L24" s="83"/>
      <c r="M24" s="81"/>
    </row>
    <row r="25" spans="1:19" s="5" customFormat="1" ht="26.1" customHeight="1">
      <c r="A25" s="32">
        <v>22</v>
      </c>
      <c r="B25" s="29" t="s">
        <v>458</v>
      </c>
      <c r="C25" s="62" t="s">
        <v>457</v>
      </c>
      <c r="D25" s="30" t="s">
        <v>8</v>
      </c>
      <c r="E25" s="76">
        <f>Rugsėjis!E6+Spalis!E22</f>
        <v>86669.78</v>
      </c>
      <c r="F25" s="76">
        <f>Rugsėjis!F6+Spalis!F22</f>
        <v>13578</v>
      </c>
      <c r="G25" s="31" t="s">
        <v>52</v>
      </c>
      <c r="H25" s="12" t="s">
        <v>400</v>
      </c>
      <c r="I25" s="28" t="s">
        <v>9</v>
      </c>
      <c r="J25" s="83"/>
      <c r="K25" s="83"/>
      <c r="L25" s="119"/>
      <c r="M25" s="119"/>
      <c r="N25" s="83"/>
      <c r="O25" s="36"/>
    </row>
    <row r="26" spans="1:19" s="5" customFormat="1" ht="26.1" customHeight="1">
      <c r="A26" s="32">
        <v>23</v>
      </c>
      <c r="B26" s="29" t="s">
        <v>220</v>
      </c>
      <c r="C26" s="62" t="s">
        <v>219</v>
      </c>
      <c r="D26" s="30" t="s">
        <v>8</v>
      </c>
      <c r="E26" s="63">
        <f>Birželis!E7+Liepa!E13+Rugpjūtis!E33</f>
        <v>82878.58</v>
      </c>
      <c r="F26" s="63">
        <f>Birželis!F7+Liepa!F13+Rugpjūtis!F33</f>
        <v>18443</v>
      </c>
      <c r="G26" s="31" t="s">
        <v>51</v>
      </c>
      <c r="H26" s="12" t="s">
        <v>208</v>
      </c>
      <c r="I26" s="28" t="s">
        <v>95</v>
      </c>
      <c r="J26" s="119"/>
      <c r="K26" s="119"/>
      <c r="L26" s="119"/>
      <c r="M26" s="119"/>
      <c r="N26" s="119"/>
      <c r="O26" s="119"/>
      <c r="P26" s="84"/>
      <c r="Q26" s="14"/>
      <c r="R26" s="33"/>
      <c r="S26" s="14"/>
    </row>
    <row r="27" spans="1:19" s="5" customFormat="1" ht="26.1" customHeight="1">
      <c r="A27" s="32">
        <v>24</v>
      </c>
      <c r="B27" s="29" t="s">
        <v>186</v>
      </c>
      <c r="C27" s="62" t="s">
        <v>185</v>
      </c>
      <c r="D27" s="30" t="s">
        <v>213</v>
      </c>
      <c r="E27" s="63">
        <f>Birželis!E8+Liepa!E16</f>
        <v>68109.7</v>
      </c>
      <c r="F27" s="63">
        <f>Birželis!F8+Liepa!F16</f>
        <v>14892</v>
      </c>
      <c r="G27" s="31" t="s">
        <v>51</v>
      </c>
      <c r="H27" s="12" t="s">
        <v>209</v>
      </c>
      <c r="I27" s="22" t="s">
        <v>12</v>
      </c>
      <c r="J27" s="83"/>
      <c r="K27" s="83"/>
      <c r="L27" s="119"/>
      <c r="M27" s="119"/>
      <c r="N27" s="83"/>
      <c r="O27" s="36"/>
    </row>
    <row r="28" spans="1:19" s="5" customFormat="1" ht="26.1" customHeight="1">
      <c r="A28" s="32">
        <v>25</v>
      </c>
      <c r="B28" s="13" t="s">
        <v>540</v>
      </c>
      <c r="C28" s="13" t="s">
        <v>537</v>
      </c>
      <c r="D28" s="17" t="s">
        <v>23</v>
      </c>
      <c r="E28" s="24">
        <f>Lapkritis!E10</f>
        <v>62130</v>
      </c>
      <c r="F28" s="24">
        <f>Lapkritis!F10</f>
        <v>12224</v>
      </c>
      <c r="G28" s="12" t="s">
        <v>379</v>
      </c>
      <c r="H28" s="124" t="s">
        <v>541</v>
      </c>
      <c r="I28" s="28" t="s">
        <v>18</v>
      </c>
      <c r="L28" s="14"/>
      <c r="N28" s="81"/>
      <c r="O28" s="83"/>
    </row>
    <row r="29" spans="1:19" s="5" customFormat="1" ht="26.1" customHeight="1">
      <c r="A29" s="32">
        <v>26</v>
      </c>
      <c r="B29" s="13" t="s">
        <v>532</v>
      </c>
      <c r="C29" s="13" t="s">
        <v>531</v>
      </c>
      <c r="D29" s="17" t="s">
        <v>8</v>
      </c>
      <c r="E29" s="24">
        <f>Lapkritis!E11</f>
        <v>61524.86</v>
      </c>
      <c r="F29" s="24">
        <f>Lapkritis!F11</f>
        <v>9315</v>
      </c>
      <c r="G29" s="12" t="s">
        <v>52</v>
      </c>
      <c r="H29" s="12" t="s">
        <v>535</v>
      </c>
      <c r="I29" s="22" t="s">
        <v>12</v>
      </c>
      <c r="L29" s="14"/>
    </row>
    <row r="30" spans="1:19" s="5" customFormat="1" ht="26.1" customHeight="1">
      <c r="A30" s="32">
        <v>27</v>
      </c>
      <c r="B30" s="29" t="s">
        <v>487</v>
      </c>
      <c r="C30" s="62" t="s">
        <v>486</v>
      </c>
      <c r="D30" s="30" t="s">
        <v>8</v>
      </c>
      <c r="E30" s="63">
        <f>Spalis!E10+Lapkritis!E20</f>
        <v>55795.43</v>
      </c>
      <c r="F30" s="63">
        <f>Spalis!F10+Lapkritis!F20</f>
        <v>8723</v>
      </c>
      <c r="G30" s="12" t="s">
        <v>52</v>
      </c>
      <c r="H30" s="12" t="s">
        <v>488</v>
      </c>
      <c r="I30" s="28" t="s">
        <v>95</v>
      </c>
      <c r="J30" s="56"/>
      <c r="K30" s="70"/>
      <c r="L30" s="70"/>
      <c r="M30" s="70"/>
      <c r="N30" s="84"/>
      <c r="P30" s="81"/>
      <c r="Q30" s="81"/>
    </row>
    <row r="31" spans="1:19" s="5" customFormat="1" ht="26.1" customHeight="1">
      <c r="A31" s="32">
        <v>28</v>
      </c>
      <c r="B31" s="29" t="s">
        <v>141</v>
      </c>
      <c r="C31" s="62" t="s">
        <v>135</v>
      </c>
      <c r="D31" s="30" t="s">
        <v>8</v>
      </c>
      <c r="E31" s="63">
        <f>Gegužė!E9+Birželis!E10+Liepa!E31+Rugpjūtis!E46</f>
        <v>55518.979999999996</v>
      </c>
      <c r="F31" s="63">
        <f>Gegužė!F9+Birželis!F10+Liepa!F31+Rugpjūtis!F46</f>
        <v>12011</v>
      </c>
      <c r="G31" s="31" t="s">
        <v>51</v>
      </c>
      <c r="H31" s="12" t="s">
        <v>131</v>
      </c>
      <c r="I31" s="28" t="s">
        <v>9</v>
      </c>
      <c r="J31" s="56"/>
      <c r="K31" s="70"/>
      <c r="L31" s="70"/>
      <c r="M31" s="70"/>
      <c r="N31" s="84"/>
      <c r="P31" s="81"/>
      <c r="Q31" s="81"/>
    </row>
    <row r="32" spans="1:19" s="5" customFormat="1" ht="26.1" customHeight="1">
      <c r="A32" s="32">
        <v>29</v>
      </c>
      <c r="B32" s="29" t="s">
        <v>112</v>
      </c>
      <c r="C32" s="62" t="s">
        <v>116</v>
      </c>
      <c r="D32" s="17" t="s">
        <v>8</v>
      </c>
      <c r="E32" s="63">
        <f>Gegužė!E5+Birželis!E17+Liepa!E53</f>
        <v>53487.189999999995</v>
      </c>
      <c r="F32" s="63">
        <f>Gegužė!F5+Birželis!F17+Liepa!F53</f>
        <v>11062</v>
      </c>
      <c r="G32" s="31" t="s">
        <v>10</v>
      </c>
      <c r="H32" s="12" t="s">
        <v>129</v>
      </c>
      <c r="I32" s="28" t="s">
        <v>24</v>
      </c>
      <c r="M32" s="14"/>
    </row>
    <row r="33" spans="1:18" s="5" customFormat="1" ht="26.1" customHeight="1">
      <c r="A33" s="32">
        <v>30</v>
      </c>
      <c r="B33" s="13" t="s">
        <v>573</v>
      </c>
      <c r="C33" s="13" t="s">
        <v>567</v>
      </c>
      <c r="D33" s="17" t="s">
        <v>8</v>
      </c>
      <c r="E33" s="24">
        <f>Lapkritis!E12</f>
        <v>52702.7</v>
      </c>
      <c r="F33" s="24">
        <f>Lapkritis!F12</f>
        <v>10475</v>
      </c>
      <c r="G33" s="12">
        <v>19</v>
      </c>
      <c r="H33" s="12" t="s">
        <v>542</v>
      </c>
      <c r="I33" s="28" t="s">
        <v>9</v>
      </c>
      <c r="M33" s="14"/>
      <c r="O33" s="15"/>
      <c r="P33" s="14"/>
    </row>
    <row r="34" spans="1:18" s="5" customFormat="1" ht="26.1" customHeight="1">
      <c r="A34" s="32">
        <v>31</v>
      </c>
      <c r="B34" s="13" t="s">
        <v>113</v>
      </c>
      <c r="C34" s="13" t="s">
        <v>117</v>
      </c>
      <c r="D34" s="17" t="s">
        <v>8</v>
      </c>
      <c r="E34" s="24">
        <f>Gegužė!E6+Birželis!E14+Liepa!E48</f>
        <v>51665.74</v>
      </c>
      <c r="F34" s="24">
        <f>Gegužė!F6+Birželis!F14+Liepa!F48</f>
        <v>8130</v>
      </c>
      <c r="G34" s="12" t="s">
        <v>52</v>
      </c>
      <c r="H34" s="12" t="s">
        <v>130</v>
      </c>
      <c r="I34" s="28" t="s">
        <v>15</v>
      </c>
      <c r="M34" s="14"/>
      <c r="O34" s="15"/>
      <c r="P34" s="14"/>
    </row>
    <row r="35" spans="1:18" s="5" customFormat="1" ht="26.1" customHeight="1">
      <c r="A35" s="32">
        <v>32</v>
      </c>
      <c r="B35" s="13" t="s">
        <v>111</v>
      </c>
      <c r="C35" s="13" t="s">
        <v>115</v>
      </c>
      <c r="D35" s="17" t="s">
        <v>8</v>
      </c>
      <c r="E35" s="24">
        <f>Gegužė!E4+Birželis!E35</f>
        <v>50332.88</v>
      </c>
      <c r="F35" s="24">
        <f>Gegužė!F4+Birželis!F35</f>
        <v>7319</v>
      </c>
      <c r="G35" s="12" t="s">
        <v>31</v>
      </c>
      <c r="H35" s="12" t="s">
        <v>129</v>
      </c>
      <c r="I35" s="22" t="s">
        <v>12</v>
      </c>
      <c r="M35" s="14"/>
    </row>
    <row r="36" spans="1:18" s="5" customFormat="1" ht="26.1" customHeight="1">
      <c r="A36" s="32">
        <v>33</v>
      </c>
      <c r="B36" s="29" t="s">
        <v>323</v>
      </c>
      <c r="C36" s="62" t="s">
        <v>322</v>
      </c>
      <c r="D36" s="30" t="s">
        <v>8</v>
      </c>
      <c r="E36" s="63">
        <f>Liepa!E9+Rugpjūtis!E26+Rugsėjis!E40</f>
        <v>49587.299999999996</v>
      </c>
      <c r="F36" s="63">
        <f>Liepa!F9+Rugpjūtis!F26+Rugsėjis!F40</f>
        <v>10927</v>
      </c>
      <c r="G36" s="31">
        <v>17</v>
      </c>
      <c r="H36" s="12" t="s">
        <v>325</v>
      </c>
      <c r="I36" s="28" t="s">
        <v>95</v>
      </c>
      <c r="J36" s="70"/>
      <c r="K36" s="70"/>
      <c r="L36" s="70"/>
      <c r="N36" s="70"/>
      <c r="P36" s="70"/>
    </row>
    <row r="37" spans="1:18" s="5" customFormat="1" ht="26.1" customHeight="1">
      <c r="A37" s="32">
        <v>34</v>
      </c>
      <c r="B37" s="29" t="s">
        <v>227</v>
      </c>
      <c r="C37" s="62" t="s">
        <v>224</v>
      </c>
      <c r="D37" s="30" t="s">
        <v>226</v>
      </c>
      <c r="E37" s="63">
        <f>Birželis!E12+Liepa!E12+Rugpjūtis!E30+Spalis!E39+Lapkritis!E45</f>
        <v>48977.85</v>
      </c>
      <c r="F37" s="63">
        <f>Birželis!F12+Liepa!F12+Rugpjūtis!F30+Spalis!F39+Lapkritis!F45</f>
        <v>11022</v>
      </c>
      <c r="G37" s="31" t="s">
        <v>225</v>
      </c>
      <c r="H37" s="12" t="s">
        <v>221</v>
      </c>
      <c r="I37" s="28" t="s">
        <v>108</v>
      </c>
      <c r="J37" s="83"/>
      <c r="K37" s="83"/>
      <c r="L37" s="119"/>
      <c r="M37" s="119"/>
      <c r="N37" s="83"/>
      <c r="O37" s="36"/>
    </row>
    <row r="38" spans="1:18" s="5" customFormat="1" ht="26.1" customHeight="1">
      <c r="A38" s="32">
        <v>35</v>
      </c>
      <c r="B38" s="29" t="s">
        <v>97</v>
      </c>
      <c r="C38" s="62" t="s">
        <v>96</v>
      </c>
      <c r="D38" s="45" t="s">
        <v>8</v>
      </c>
      <c r="E38" s="63">
        <f>Balandis!E5+Gegužė!E8+Birželis!E22+Liepa!E34+Rugpjūtis!E52+Rugsėjis!E46</f>
        <v>45878.69</v>
      </c>
      <c r="F38" s="63">
        <f>Balandis!F5+Gegužė!F8+Birželis!F22+Liepa!F34+Rugpjūtis!F52+Rugsėjis!F46</f>
        <v>9570</v>
      </c>
      <c r="G38" s="31" t="s">
        <v>54</v>
      </c>
      <c r="H38" s="12" t="s">
        <v>94</v>
      </c>
      <c r="I38" s="28" t="s">
        <v>9</v>
      </c>
      <c r="J38" s="119"/>
      <c r="K38" s="119"/>
      <c r="L38" s="119"/>
      <c r="M38" s="119"/>
      <c r="N38" s="83"/>
      <c r="O38" s="36"/>
    </row>
    <row r="39" spans="1:18" s="5" customFormat="1" ht="26.1" customHeight="1">
      <c r="A39" s="32">
        <v>36</v>
      </c>
      <c r="B39" s="29" t="s">
        <v>452</v>
      </c>
      <c r="C39" s="62" t="s">
        <v>451</v>
      </c>
      <c r="D39" s="30" t="s">
        <v>453</v>
      </c>
      <c r="E39" s="63">
        <f>Rugsėjis!E37+Spalis!E9+Lapkritis!E27</f>
        <v>45319.960000000006</v>
      </c>
      <c r="F39" s="63">
        <f>Rugsėjis!F37+Spalis!F9+Lapkritis!F27</f>
        <v>9563</v>
      </c>
      <c r="G39" s="31" t="s">
        <v>51</v>
      </c>
      <c r="H39" s="12" t="s">
        <v>454</v>
      </c>
      <c r="I39" s="28" t="s">
        <v>15</v>
      </c>
      <c r="J39" s="83"/>
      <c r="K39" s="83"/>
      <c r="L39" s="119"/>
      <c r="M39" s="119"/>
      <c r="N39" s="83"/>
      <c r="O39" s="36"/>
    </row>
    <row r="40" spans="1:18" s="5" customFormat="1" ht="26.1" customHeight="1">
      <c r="A40" s="32">
        <v>37</v>
      </c>
      <c r="B40" s="29" t="s">
        <v>331</v>
      </c>
      <c r="C40" s="62" t="s">
        <v>330</v>
      </c>
      <c r="D40" s="30" t="s">
        <v>8</v>
      </c>
      <c r="E40" s="63">
        <f>Liepa!E21+Rugpjūtis!E10+Rugsėjis!E44</f>
        <v>44786.66</v>
      </c>
      <c r="F40" s="63">
        <f>Liepa!F21+Rugpjūtis!F10+Rugsėjis!F44</f>
        <v>8057</v>
      </c>
      <c r="G40" s="31">
        <v>15</v>
      </c>
      <c r="H40" s="12" t="s">
        <v>332</v>
      </c>
      <c r="I40" s="28" t="s">
        <v>9</v>
      </c>
      <c r="J40" s="51"/>
      <c r="K40" s="51"/>
      <c r="L40" s="51"/>
      <c r="N40" s="51"/>
      <c r="O40" s="84"/>
      <c r="P40" s="83"/>
      <c r="Q40" s="14"/>
      <c r="R40" s="33"/>
    </row>
    <row r="41" spans="1:18" s="5" customFormat="1" ht="26.1" customHeight="1">
      <c r="A41" s="32">
        <v>38</v>
      </c>
      <c r="B41" s="17" t="s">
        <v>397</v>
      </c>
      <c r="C41" s="17" t="s">
        <v>397</v>
      </c>
      <c r="D41" s="17" t="s">
        <v>13</v>
      </c>
      <c r="E41" s="20">
        <f>Rugpjūtis!E12+Rugsėjis!E17+Spalis!E34</f>
        <v>43144.280000000006</v>
      </c>
      <c r="F41" s="20">
        <f>Rugpjūtis!F12+Rugsėjis!F17+Spalis!F34</f>
        <v>7836</v>
      </c>
      <c r="G41" s="20">
        <v>20</v>
      </c>
      <c r="H41" s="18" t="s">
        <v>376</v>
      </c>
      <c r="I41" s="28" t="s">
        <v>398</v>
      </c>
      <c r="M41" s="14"/>
      <c r="O41" s="15"/>
      <c r="P41" s="14"/>
    </row>
    <row r="42" spans="1:18" s="5" customFormat="1" ht="26.1" customHeight="1">
      <c r="A42" s="32">
        <v>39</v>
      </c>
      <c r="B42" s="13" t="s">
        <v>444</v>
      </c>
      <c r="C42" s="13" t="s">
        <v>443</v>
      </c>
      <c r="D42" s="17" t="s">
        <v>8</v>
      </c>
      <c r="E42" s="24">
        <f>Rugsėjis!E11+Spalis!E25</f>
        <v>41666.22</v>
      </c>
      <c r="F42" s="24">
        <f>Rugsėjis!F11+Spalis!F25</f>
        <v>6482</v>
      </c>
      <c r="G42" s="12" t="s">
        <v>31</v>
      </c>
      <c r="H42" s="12" t="s">
        <v>400</v>
      </c>
      <c r="I42" s="28" t="s">
        <v>24</v>
      </c>
      <c r="M42" s="84"/>
      <c r="N42" s="33"/>
      <c r="O42" s="14"/>
    </row>
    <row r="43" spans="1:18" s="5" customFormat="1" ht="26.1" customHeight="1">
      <c r="A43" s="32">
        <v>40</v>
      </c>
      <c r="B43" s="13" t="s">
        <v>534</v>
      </c>
      <c r="C43" s="13" t="s">
        <v>533</v>
      </c>
      <c r="D43" s="17" t="s">
        <v>16</v>
      </c>
      <c r="E43" s="24">
        <f>Lapkritis!E15</f>
        <v>40900.83</v>
      </c>
      <c r="F43" s="24">
        <f>Lapkritis!F15</f>
        <v>8632</v>
      </c>
      <c r="G43" s="12" t="s">
        <v>51</v>
      </c>
      <c r="H43" s="12" t="s">
        <v>536</v>
      </c>
      <c r="I43" s="28" t="s">
        <v>15</v>
      </c>
      <c r="L43" s="14"/>
    </row>
    <row r="44" spans="1:18" s="5" customFormat="1" ht="26.1" customHeight="1">
      <c r="A44" s="32">
        <v>41</v>
      </c>
      <c r="B44" s="13" t="s">
        <v>495</v>
      </c>
      <c r="C44" s="13" t="s">
        <v>493</v>
      </c>
      <c r="D44" s="17" t="s">
        <v>8</v>
      </c>
      <c r="E44" s="24">
        <f>Spalis!E16+Lapkritis!E19</f>
        <v>37723.03</v>
      </c>
      <c r="F44" s="24">
        <f>Spalis!F16+Lapkritis!F19</f>
        <v>5931</v>
      </c>
      <c r="G44" s="12" t="s">
        <v>30</v>
      </c>
      <c r="H44" s="12" t="s">
        <v>496</v>
      </c>
      <c r="I44" s="28" t="s">
        <v>9</v>
      </c>
      <c r="M44" s="14"/>
      <c r="N44" s="15"/>
    </row>
    <row r="45" spans="1:18" s="5" customFormat="1" ht="26.1" customHeight="1">
      <c r="A45" s="32">
        <v>42</v>
      </c>
      <c r="B45" s="13" t="s">
        <v>483</v>
      </c>
      <c r="C45" s="13" t="s">
        <v>483</v>
      </c>
      <c r="D45" s="17" t="s">
        <v>491</v>
      </c>
      <c r="E45" s="24">
        <f>Spalis!E13+Lapkritis!E22</f>
        <v>37457.949999999997</v>
      </c>
      <c r="F45" s="24">
        <f>Spalis!F13+Lapkritis!F22</f>
        <v>5995</v>
      </c>
      <c r="G45" s="12" t="s">
        <v>379</v>
      </c>
      <c r="H45" s="12" t="s">
        <v>488</v>
      </c>
      <c r="I45" s="50" t="s">
        <v>47</v>
      </c>
      <c r="N45" s="14"/>
      <c r="O45" s="14"/>
      <c r="P45" s="15"/>
    </row>
    <row r="46" spans="1:18" s="5" customFormat="1" ht="26.1" customHeight="1">
      <c r="A46" s="32">
        <v>43</v>
      </c>
      <c r="B46" s="29" t="s">
        <v>574</v>
      </c>
      <c r="C46" s="62" t="s">
        <v>568</v>
      </c>
      <c r="D46" s="30" t="s">
        <v>575</v>
      </c>
      <c r="E46" s="63">
        <f>Lapkritis!E17</f>
        <v>36331.69</v>
      </c>
      <c r="F46" s="63">
        <f>Lapkritis!F17</f>
        <v>5952</v>
      </c>
      <c r="G46" s="31">
        <v>18</v>
      </c>
      <c r="H46" s="12" t="s">
        <v>541</v>
      </c>
      <c r="I46" s="50" t="s">
        <v>47</v>
      </c>
      <c r="J46" s="56"/>
      <c r="K46" s="56"/>
      <c r="L46" s="70"/>
      <c r="M46" s="70"/>
      <c r="N46" s="84"/>
      <c r="P46" s="33"/>
      <c r="Q46" s="33"/>
    </row>
    <row r="47" spans="1:18" s="5" customFormat="1" ht="26.1" customHeight="1">
      <c r="A47" s="32">
        <v>44</v>
      </c>
      <c r="B47" s="29" t="s">
        <v>222</v>
      </c>
      <c r="C47" s="62" t="s">
        <v>223</v>
      </c>
      <c r="D47" s="30" t="s">
        <v>8</v>
      </c>
      <c r="E47" s="63">
        <f>Birželis!E9+Liepa!E20</f>
        <v>33801</v>
      </c>
      <c r="F47" s="63">
        <f>Birželis!F9+Liepa!F20</f>
        <v>5704</v>
      </c>
      <c r="G47" s="31" t="s">
        <v>31</v>
      </c>
      <c r="H47" s="12" t="s">
        <v>210</v>
      </c>
      <c r="I47" s="28" t="s">
        <v>18</v>
      </c>
      <c r="J47" s="56"/>
      <c r="K47" s="56"/>
      <c r="L47" s="70"/>
      <c r="M47" s="70"/>
      <c r="N47" s="84"/>
      <c r="P47" s="33"/>
      <c r="Q47" s="33"/>
    </row>
    <row r="48" spans="1:18" s="5" customFormat="1" ht="26.1" customHeight="1">
      <c r="A48" s="32">
        <v>45</v>
      </c>
      <c r="B48" s="13" t="s">
        <v>98</v>
      </c>
      <c r="C48" s="13" t="s">
        <v>98</v>
      </c>
      <c r="D48" s="17" t="s">
        <v>8</v>
      </c>
      <c r="E48" s="24">
        <f>Balandis!E4+Gegužė!E14</f>
        <v>31277.08</v>
      </c>
      <c r="F48" s="24">
        <f>Balandis!F4+Gegužė!F14</f>
        <v>5240</v>
      </c>
      <c r="G48" s="12" t="s">
        <v>29</v>
      </c>
      <c r="H48" s="12" t="s">
        <v>94</v>
      </c>
      <c r="I48" s="28" t="s">
        <v>24</v>
      </c>
      <c r="J48" s="54"/>
      <c r="K48" s="54"/>
      <c r="L48" s="54"/>
      <c r="N48" s="54"/>
      <c r="O48" s="15"/>
    </row>
    <row r="49" spans="1:18" s="5" customFormat="1" ht="26.1" customHeight="1">
      <c r="A49" s="32">
        <v>46</v>
      </c>
      <c r="B49" s="29" t="s">
        <v>328</v>
      </c>
      <c r="C49" s="62" t="s">
        <v>329</v>
      </c>
      <c r="D49" s="30" t="s">
        <v>8</v>
      </c>
      <c r="E49" s="63">
        <f>Liepa!E15+Rugpjūtis!E18</f>
        <v>31104.83</v>
      </c>
      <c r="F49" s="63">
        <f>Liepa!F15+Rugpjūtis!F18</f>
        <v>5159</v>
      </c>
      <c r="G49" s="31">
        <v>15</v>
      </c>
      <c r="H49" s="12" t="s">
        <v>324</v>
      </c>
      <c r="I49" s="28" t="s">
        <v>95</v>
      </c>
      <c r="J49" s="83"/>
      <c r="K49" s="83"/>
      <c r="L49" s="119"/>
      <c r="M49" s="83"/>
      <c r="N49" s="36"/>
    </row>
    <row r="50" spans="1:18" s="5" customFormat="1" ht="26.1" customHeight="1">
      <c r="A50" s="32">
        <v>47</v>
      </c>
      <c r="B50" s="113" t="s">
        <v>368</v>
      </c>
      <c r="C50" s="113" t="s">
        <v>367</v>
      </c>
      <c r="D50" s="30" t="s">
        <v>8</v>
      </c>
      <c r="E50" s="20">
        <f>Rugpjūtis!E13+Rugsėjis!E47</f>
        <v>30819.49</v>
      </c>
      <c r="F50" s="20">
        <f>Rugpjūtis!F13+Rugsėjis!F47</f>
        <v>4701</v>
      </c>
      <c r="G50" s="12" t="s">
        <v>14</v>
      </c>
      <c r="H50" s="12" t="s">
        <v>376</v>
      </c>
      <c r="I50" s="22" t="s">
        <v>12</v>
      </c>
      <c r="J50" s="119"/>
      <c r="K50" s="119"/>
      <c r="L50" s="119"/>
      <c r="M50" s="119"/>
      <c r="N50" s="119"/>
      <c r="O50" s="119"/>
      <c r="P50" s="119"/>
      <c r="Q50" s="119"/>
    </row>
    <row r="51" spans="1:18" s="5" customFormat="1" ht="26.1" customHeight="1">
      <c r="A51" s="32">
        <v>48</v>
      </c>
      <c r="B51" s="13" t="s">
        <v>490</v>
      </c>
      <c r="C51" s="13" t="s">
        <v>489</v>
      </c>
      <c r="D51" s="17" t="s">
        <v>8</v>
      </c>
      <c r="E51" s="24">
        <f>Spalis!E12+Lapkritis!E25</f>
        <v>30364.85</v>
      </c>
      <c r="F51" s="24">
        <f>Spalis!F12+Lapkritis!F25</f>
        <v>4888</v>
      </c>
      <c r="G51" s="12" t="s">
        <v>51</v>
      </c>
      <c r="H51" s="12" t="s">
        <v>481</v>
      </c>
      <c r="I51" s="28" t="s">
        <v>9</v>
      </c>
      <c r="N51" s="14"/>
    </row>
    <row r="52" spans="1:18" s="119" customFormat="1" ht="26.1" customHeight="1">
      <c r="A52" s="32">
        <v>49</v>
      </c>
      <c r="B52" s="13" t="s">
        <v>105</v>
      </c>
      <c r="C52" s="13" t="s">
        <v>104</v>
      </c>
      <c r="D52" s="17" t="s">
        <v>62</v>
      </c>
      <c r="E52" s="24">
        <f>Balandis!E8+Gegužė!E10+Birželis!E32+Liepa!E35+Rugpjūtis!E44+Rugsėjis!E48</f>
        <v>29873.42</v>
      </c>
      <c r="F52" s="24">
        <f>Balandis!F8+Gegužė!F10+Birželis!F32+Liepa!F35+Rugpjūtis!F44+Rugsėjis!F48</f>
        <v>5287</v>
      </c>
      <c r="G52" s="12" t="s">
        <v>52</v>
      </c>
      <c r="H52" s="12" t="s">
        <v>94</v>
      </c>
      <c r="I52" s="28" t="s">
        <v>56</v>
      </c>
      <c r="K52" s="83"/>
      <c r="L52" s="83"/>
      <c r="M52" s="81"/>
    </row>
    <row r="53" spans="1:18" s="5" customFormat="1" ht="26.1" customHeight="1">
      <c r="A53" s="32">
        <v>50</v>
      </c>
      <c r="B53" s="29" t="s">
        <v>327</v>
      </c>
      <c r="C53" s="62" t="s">
        <v>326</v>
      </c>
      <c r="D53" s="30" t="s">
        <v>8</v>
      </c>
      <c r="E53" s="24">
        <f>Liepa!E11</f>
        <v>29701.11</v>
      </c>
      <c r="F53" s="24">
        <f>Liepa!F11</f>
        <v>4903</v>
      </c>
      <c r="G53" s="31">
        <v>14</v>
      </c>
      <c r="H53" s="12" t="s">
        <v>325</v>
      </c>
      <c r="I53" s="28" t="s">
        <v>95</v>
      </c>
      <c r="J53" s="119"/>
      <c r="K53" s="119"/>
      <c r="L53" s="119"/>
      <c r="M53" s="83"/>
      <c r="N53" s="14"/>
      <c r="O53" s="84"/>
    </row>
    <row r="54" spans="1:18" s="5" customFormat="1" ht="26.1" customHeight="1">
      <c r="A54" s="32">
        <v>51</v>
      </c>
      <c r="B54" s="13" t="s">
        <v>370</v>
      </c>
      <c r="C54" s="13" t="s">
        <v>369</v>
      </c>
      <c r="D54" s="17" t="s">
        <v>8</v>
      </c>
      <c r="E54" s="20">
        <f>Rugpjūtis!E14+Rugsėjis!E45</f>
        <v>26199.87</v>
      </c>
      <c r="F54" s="20">
        <f>Rugpjūtis!F14+Rugsėjis!F45</f>
        <v>6223</v>
      </c>
      <c r="G54" s="12" t="s">
        <v>30</v>
      </c>
      <c r="H54" s="12" t="s">
        <v>375</v>
      </c>
      <c r="I54" s="28" t="s">
        <v>15</v>
      </c>
      <c r="N54" s="14"/>
    </row>
    <row r="55" spans="1:18" s="5" customFormat="1" ht="26.1" customHeight="1">
      <c r="A55" s="32">
        <v>52</v>
      </c>
      <c r="B55" s="13" t="s">
        <v>114</v>
      </c>
      <c r="C55" s="13" t="s">
        <v>118</v>
      </c>
      <c r="D55" s="17" t="s">
        <v>8</v>
      </c>
      <c r="E55" s="24">
        <f>Gegužė!E11+Birželis!E28</f>
        <v>25976.38</v>
      </c>
      <c r="F55" s="24">
        <f>Gegužė!F11+Birželis!F28</f>
        <v>4334</v>
      </c>
      <c r="G55" s="12" t="s">
        <v>14</v>
      </c>
      <c r="H55" s="12" t="s">
        <v>129</v>
      </c>
      <c r="I55" s="28" t="s">
        <v>24</v>
      </c>
      <c r="M55" s="14"/>
      <c r="N55" s="14"/>
    </row>
    <row r="56" spans="1:18" s="51" customFormat="1" ht="26.1" customHeight="1">
      <c r="A56" s="32">
        <v>53</v>
      </c>
      <c r="B56" s="13" t="s">
        <v>138</v>
      </c>
      <c r="C56" s="13" t="s">
        <v>137</v>
      </c>
      <c r="D56" s="17" t="s">
        <v>8</v>
      </c>
      <c r="E56" s="24">
        <f>Gegužė!E19+Birželis!E11+Liepa!E27</f>
        <v>25866.05</v>
      </c>
      <c r="F56" s="24">
        <f>Gegužė!F19+Birželis!F11+Liepa!F27</f>
        <v>4548</v>
      </c>
      <c r="G56" s="12" t="s">
        <v>10</v>
      </c>
      <c r="H56" s="12" t="s">
        <v>132</v>
      </c>
      <c r="I56" s="28" t="s">
        <v>9</v>
      </c>
      <c r="J56" s="5"/>
      <c r="K56" s="5"/>
      <c r="L56" s="5"/>
      <c r="M56" s="81"/>
      <c r="N56" s="14"/>
      <c r="O56" s="83"/>
      <c r="P56" s="5"/>
      <c r="Q56" s="81"/>
    </row>
    <row r="57" spans="1:18" s="5" customFormat="1" ht="26.1" customHeight="1">
      <c r="A57" s="32">
        <v>54</v>
      </c>
      <c r="B57" s="17" t="s">
        <v>402</v>
      </c>
      <c r="C57" s="17" t="s">
        <v>401</v>
      </c>
      <c r="D57" s="17" t="s">
        <v>403</v>
      </c>
      <c r="E57" s="20">
        <f>Rugpjūtis!E29+Rugsėjis!E13+Spalis!E30+Lapkritis!E32</f>
        <v>25436.959999999999</v>
      </c>
      <c r="F57" s="20">
        <f>Rugpjūtis!F29+Rugsėjis!F13+Spalis!F30+Lapkritis!F32</f>
        <v>5744</v>
      </c>
      <c r="G57" s="20">
        <v>6</v>
      </c>
      <c r="H57" s="18" t="s">
        <v>400</v>
      </c>
      <c r="I57" s="19" t="s">
        <v>399</v>
      </c>
      <c r="N57" s="14"/>
    </row>
    <row r="58" spans="1:18" s="51" customFormat="1" ht="26.1" customHeight="1">
      <c r="A58" s="32">
        <v>55</v>
      </c>
      <c r="B58" s="13" t="s">
        <v>385</v>
      </c>
      <c r="C58" s="13" t="s">
        <v>384</v>
      </c>
      <c r="D58" s="17" t="s">
        <v>8</v>
      </c>
      <c r="E58" s="20">
        <f>Rugpjūtis!E15+Rugsėjis!E28</f>
        <v>25268.2</v>
      </c>
      <c r="F58" s="20">
        <f>Rugpjūtis!F15+Rugsėjis!F28</f>
        <v>4214</v>
      </c>
      <c r="G58" s="12" t="s">
        <v>14</v>
      </c>
      <c r="H58" s="12" t="s">
        <v>377</v>
      </c>
      <c r="I58" s="28" t="s">
        <v>9</v>
      </c>
      <c r="J58" s="5"/>
      <c r="K58" s="5"/>
      <c r="L58" s="5"/>
      <c r="M58" s="14"/>
      <c r="N58" s="81"/>
      <c r="O58" s="83"/>
      <c r="P58" s="5"/>
      <c r="Q58" s="81"/>
    </row>
    <row r="59" spans="1:18" s="5" customFormat="1" ht="26.1" customHeight="1">
      <c r="A59" s="32">
        <v>56</v>
      </c>
      <c r="B59" s="13" t="s">
        <v>140</v>
      </c>
      <c r="C59" s="13" t="s">
        <v>136</v>
      </c>
      <c r="D59" s="17" t="s">
        <v>8</v>
      </c>
      <c r="E59" s="24">
        <f>Gegužė!E12+Birželis!E30+Liepa!E37+Rugpjūtis!E57+Rugsėjis!E51+Spalis!E42</f>
        <v>24183.65</v>
      </c>
      <c r="F59" s="24">
        <f>Gegužė!F12+Birželis!F30+Liepa!F37+Rugpjūtis!F57+Rugsėjis!F51+Spalis!F42</f>
        <v>4280</v>
      </c>
      <c r="G59" s="12" t="s">
        <v>30</v>
      </c>
      <c r="H59" s="12" t="s">
        <v>129</v>
      </c>
      <c r="I59" s="28" t="s">
        <v>9</v>
      </c>
      <c r="M59" s="14"/>
      <c r="N59" s="15"/>
    </row>
    <row r="60" spans="1:18" s="5" customFormat="1" ht="26.1" customHeight="1">
      <c r="A60" s="32">
        <v>57</v>
      </c>
      <c r="B60" s="29" t="s">
        <v>543</v>
      </c>
      <c r="C60" s="62" t="s">
        <v>543</v>
      </c>
      <c r="D60" s="30" t="s">
        <v>13</v>
      </c>
      <c r="E60" s="63">
        <f>Lapkritis!E18</f>
        <v>24029.82</v>
      </c>
      <c r="F60" s="63">
        <f>Lapkritis!F18</f>
        <v>4233</v>
      </c>
      <c r="G60" s="31" t="s">
        <v>51</v>
      </c>
      <c r="H60" s="122" t="s">
        <v>535</v>
      </c>
      <c r="I60" s="28" t="s">
        <v>544</v>
      </c>
      <c r="J60" s="83"/>
      <c r="K60" s="83"/>
      <c r="L60" s="119"/>
      <c r="M60" s="83"/>
      <c r="N60" s="36"/>
    </row>
    <row r="61" spans="1:18" s="5" customFormat="1" ht="26.1" customHeight="1">
      <c r="A61" s="32">
        <v>58</v>
      </c>
      <c r="B61" s="29" t="s">
        <v>103</v>
      </c>
      <c r="C61" s="29" t="s">
        <v>102</v>
      </c>
      <c r="D61" s="30" t="s">
        <v>49</v>
      </c>
      <c r="E61" s="63">
        <f>Balandis!E7+Gegužė!E13+Birželis!E31+Liepa!E46+Rugpjūtis!E53+Rugsėjis!E56</f>
        <v>23636.92</v>
      </c>
      <c r="F61" s="63">
        <f>Balandis!F7+Gegužė!F13+Birželis!F31+Liepa!F46+Rugpjūtis!F53+Rugsėjis!F56</f>
        <v>4294</v>
      </c>
      <c r="G61" s="31">
        <v>7</v>
      </c>
      <c r="H61" s="125" t="s">
        <v>94</v>
      </c>
      <c r="I61" s="28" t="s">
        <v>108</v>
      </c>
      <c r="J61" s="83"/>
      <c r="K61" s="83"/>
      <c r="L61" s="119"/>
      <c r="M61" s="83"/>
      <c r="N61" s="36"/>
    </row>
    <row r="62" spans="1:18" s="5" customFormat="1" ht="26.1" customHeight="1">
      <c r="A62" s="32">
        <v>59</v>
      </c>
      <c r="B62" s="30" t="s">
        <v>423</v>
      </c>
      <c r="C62" s="79" t="s">
        <v>421</v>
      </c>
      <c r="D62" s="30" t="s">
        <v>422</v>
      </c>
      <c r="E62" s="24">
        <f>Rugsėjis!E16+Spalis!E20</f>
        <v>21071.74</v>
      </c>
      <c r="F62" s="24">
        <f>Rugsėjis!F16+Spalis!F20</f>
        <v>3362</v>
      </c>
      <c r="G62" s="80">
        <v>18</v>
      </c>
      <c r="H62" s="18" t="s">
        <v>424</v>
      </c>
      <c r="I62" s="28" t="s">
        <v>108</v>
      </c>
    </row>
    <row r="63" spans="1:18" s="5" customFormat="1" ht="26.1" customHeight="1">
      <c r="A63" s="32">
        <v>60</v>
      </c>
      <c r="B63" s="13" t="s">
        <v>372</v>
      </c>
      <c r="C63" s="13" t="s">
        <v>371</v>
      </c>
      <c r="D63" s="17" t="s">
        <v>8</v>
      </c>
      <c r="E63" s="34">
        <f>Rugpjūtis!E17+Rugsėjis!E43</f>
        <v>18293.64</v>
      </c>
      <c r="F63" s="34">
        <f>Rugpjūtis!F17+Rugsėjis!F43</f>
        <v>2957</v>
      </c>
      <c r="G63" s="12" t="s">
        <v>10</v>
      </c>
      <c r="H63" s="12" t="s">
        <v>377</v>
      </c>
      <c r="I63" s="28" t="s">
        <v>24</v>
      </c>
      <c r="M63" s="14"/>
      <c r="N63" s="15"/>
    </row>
    <row r="64" spans="1:18" s="5" customFormat="1" ht="26.1" customHeight="1">
      <c r="A64" s="32">
        <v>61</v>
      </c>
      <c r="B64" s="29" t="s">
        <v>387</v>
      </c>
      <c r="C64" s="62" t="s">
        <v>386</v>
      </c>
      <c r="D64" s="30" t="s">
        <v>8</v>
      </c>
      <c r="E64" s="105">
        <f>Rugpjūtis!E20+Rugsėjis!E23+Spalis!E31</f>
        <v>17601.46</v>
      </c>
      <c r="F64" s="105">
        <f>Rugpjūtis!F20+Rugsėjis!F23+Spalis!F31</f>
        <v>3129</v>
      </c>
      <c r="G64" s="31" t="s">
        <v>10</v>
      </c>
      <c r="H64" s="12" t="s">
        <v>392</v>
      </c>
      <c r="I64" s="28" t="s">
        <v>95</v>
      </c>
      <c r="J64" s="51"/>
      <c r="K64" s="51"/>
      <c r="L64" s="14"/>
      <c r="N64" s="14"/>
      <c r="O64" s="84"/>
      <c r="P64" s="47"/>
      <c r="Q64" s="14"/>
      <c r="R64" s="33"/>
    </row>
    <row r="65" spans="1:18" s="5" customFormat="1" ht="26.1" customHeight="1">
      <c r="A65" s="32">
        <v>62</v>
      </c>
      <c r="B65" s="13" t="s">
        <v>156</v>
      </c>
      <c r="C65" s="13" t="s">
        <v>155</v>
      </c>
      <c r="D65" s="17" t="s">
        <v>157</v>
      </c>
      <c r="E65" s="24">
        <f>Gegužė!E32+Birželis!E27+Liepa!E30+Rugpjūtis!E35+Rugsėjis!E24+Spalis!E28+Lapkritis!E28</f>
        <v>16945.05</v>
      </c>
      <c r="F65" s="24">
        <f>Gegužė!F32+Birželis!F27+Liepa!F30+Rugpjūtis!F35+Rugsėjis!F24+Spalis!F28+Lapkritis!F28</f>
        <v>3031</v>
      </c>
      <c r="G65" s="12" t="s">
        <v>50</v>
      </c>
      <c r="H65" s="12" t="s">
        <v>130</v>
      </c>
      <c r="I65" s="28" t="s">
        <v>55</v>
      </c>
      <c r="M65" s="14"/>
      <c r="N65" s="15"/>
    </row>
    <row r="66" spans="1:18" s="51" customFormat="1" ht="26.1" customHeight="1">
      <c r="A66" s="32">
        <v>63</v>
      </c>
      <c r="B66" s="13" t="s">
        <v>546</v>
      </c>
      <c r="C66" s="13" t="s">
        <v>545</v>
      </c>
      <c r="D66" s="17" t="s">
        <v>23</v>
      </c>
      <c r="E66" s="24">
        <f>Lapkritis!E21</f>
        <v>15973.36</v>
      </c>
      <c r="F66" s="24">
        <f>Lapkritis!F21</f>
        <v>2509</v>
      </c>
      <c r="G66" s="12" t="s">
        <v>31</v>
      </c>
      <c r="H66" s="124" t="s">
        <v>541</v>
      </c>
      <c r="I66" s="28" t="s">
        <v>56</v>
      </c>
      <c r="O66" s="83"/>
      <c r="P66" s="81"/>
      <c r="Q66" s="84"/>
    </row>
    <row r="67" spans="1:18" s="5" customFormat="1" ht="26.1" customHeight="1">
      <c r="A67" s="32">
        <v>64</v>
      </c>
      <c r="B67" s="13" t="s">
        <v>446</v>
      </c>
      <c r="C67" s="13" t="s">
        <v>445</v>
      </c>
      <c r="D67" s="17" t="s">
        <v>8</v>
      </c>
      <c r="E67" s="24">
        <f>Rugsėjis!E15</f>
        <v>15918.32</v>
      </c>
      <c r="F67" s="24">
        <f>Rugsėjis!F15</f>
        <v>2653</v>
      </c>
      <c r="G67" s="12" t="s">
        <v>30</v>
      </c>
      <c r="H67" s="12" t="s">
        <v>400</v>
      </c>
      <c r="I67" s="28" t="s">
        <v>15</v>
      </c>
      <c r="J67" s="36"/>
      <c r="M67" s="14"/>
      <c r="N67" s="15"/>
    </row>
    <row r="68" spans="1:18" s="5" customFormat="1" ht="26.1" customHeight="1">
      <c r="A68" s="32">
        <v>65</v>
      </c>
      <c r="B68" s="13" t="s">
        <v>358</v>
      </c>
      <c r="C68" s="13" t="s">
        <v>357</v>
      </c>
      <c r="D68" s="17" t="s">
        <v>361</v>
      </c>
      <c r="E68" s="24">
        <f>Liepa!E19+Rugpjūtis!E27+Rugsėjis!E42</f>
        <v>15759.43</v>
      </c>
      <c r="F68" s="24">
        <f>Liepa!F19+Rugpjūtis!F27+Rugsėjis!F42</f>
        <v>2750</v>
      </c>
      <c r="G68" s="12" t="s">
        <v>317</v>
      </c>
      <c r="H68" s="12" t="s">
        <v>325</v>
      </c>
      <c r="I68" s="120" t="s">
        <v>262</v>
      </c>
      <c r="J68" s="70"/>
      <c r="K68" s="70"/>
      <c r="L68" s="70"/>
      <c r="M68" s="70"/>
    </row>
    <row r="69" spans="1:18" s="5" customFormat="1" ht="26.1" customHeight="1">
      <c r="A69" s="32">
        <v>66</v>
      </c>
      <c r="B69" s="29" t="s">
        <v>139</v>
      </c>
      <c r="C69" s="62" t="s">
        <v>142</v>
      </c>
      <c r="D69" s="30" t="s">
        <v>16</v>
      </c>
      <c r="E69" s="63">
        <f>Gegužė!E15+Birželis!E42+Liepa!E61</f>
        <v>15084.599999999999</v>
      </c>
      <c r="F69" s="63">
        <f>Gegužė!F15+Birželis!F42+Liepa!F61</f>
        <v>2417</v>
      </c>
      <c r="G69" s="31" t="s">
        <v>31</v>
      </c>
      <c r="H69" s="12" t="s">
        <v>129</v>
      </c>
      <c r="I69" s="50" t="s">
        <v>47</v>
      </c>
      <c r="J69" s="70"/>
      <c r="K69" s="70"/>
      <c r="L69" s="70"/>
      <c r="M69" s="70"/>
      <c r="P69" s="70"/>
    </row>
    <row r="70" spans="1:18" s="5" customFormat="1" ht="26.1" customHeight="1">
      <c r="A70" s="32">
        <v>67</v>
      </c>
      <c r="B70" s="13" t="s">
        <v>146</v>
      </c>
      <c r="C70" s="13" t="s">
        <v>145</v>
      </c>
      <c r="D70" s="30" t="s">
        <v>16</v>
      </c>
      <c r="E70" s="24">
        <f>Gegužė!E17+Birželis!E21</f>
        <v>14566</v>
      </c>
      <c r="F70" s="24">
        <f>Gegužė!F17+Birželis!F21</f>
        <v>2357</v>
      </c>
      <c r="G70" s="12" t="s">
        <v>29</v>
      </c>
      <c r="H70" s="12" t="s">
        <v>131</v>
      </c>
      <c r="I70" s="28" t="s">
        <v>18</v>
      </c>
      <c r="J70" s="119"/>
      <c r="K70" s="119"/>
      <c r="L70" s="119"/>
      <c r="M70" s="119"/>
      <c r="N70" s="119"/>
      <c r="O70" s="119"/>
      <c r="P70" s="119"/>
      <c r="Q70" s="119"/>
      <c r="R70" s="119"/>
    </row>
    <row r="71" spans="1:18" s="5" customFormat="1" ht="26.1" customHeight="1">
      <c r="A71" s="32">
        <v>68</v>
      </c>
      <c r="B71" s="113" t="s">
        <v>524</v>
      </c>
      <c r="C71" s="113" t="s">
        <v>523</v>
      </c>
      <c r="D71" s="30" t="s">
        <v>361</v>
      </c>
      <c r="E71" s="24">
        <f>Spalis!E18+Lapkritis!E31</f>
        <v>14058.98</v>
      </c>
      <c r="F71" s="24">
        <f>Spalis!F18+Lapkritis!F31</f>
        <v>2581</v>
      </c>
      <c r="G71" s="12" t="s">
        <v>51</v>
      </c>
      <c r="H71" s="12" t="s">
        <v>482</v>
      </c>
      <c r="I71" s="28" t="s">
        <v>108</v>
      </c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18" s="5" customFormat="1" ht="26.1" customHeight="1">
      <c r="A72" s="32">
        <v>69</v>
      </c>
      <c r="B72" s="113" t="s">
        <v>119</v>
      </c>
      <c r="C72" s="113" t="s">
        <v>124</v>
      </c>
      <c r="D72" s="30" t="s">
        <v>8</v>
      </c>
      <c r="E72" s="24">
        <f>Gegužė!E16+Birželis!E34</f>
        <v>14047.66</v>
      </c>
      <c r="F72" s="24">
        <f>Gegužė!F16+Birželis!F34</f>
        <v>2183</v>
      </c>
      <c r="G72" s="12" t="s">
        <v>10</v>
      </c>
      <c r="H72" s="12" t="s">
        <v>131</v>
      </c>
      <c r="I72" s="28" t="s">
        <v>15</v>
      </c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8" s="5" customFormat="1" ht="26.1" customHeight="1">
      <c r="A73" s="32">
        <v>70</v>
      </c>
      <c r="B73" s="121" t="s">
        <v>395</v>
      </c>
      <c r="C73" s="17" t="s">
        <v>394</v>
      </c>
      <c r="D73" s="17" t="s">
        <v>396</v>
      </c>
      <c r="E73" s="20">
        <f>Rugpjūtis!E22+Rugsėjis!E27+Spalis!E33</f>
        <v>13754.39</v>
      </c>
      <c r="F73" s="20">
        <f>Rugpjūtis!F22+Rugsėjis!F27+Spalis!F33</f>
        <v>2573</v>
      </c>
      <c r="G73" s="20">
        <v>16</v>
      </c>
      <c r="H73" s="18" t="s">
        <v>392</v>
      </c>
      <c r="I73" s="28" t="s">
        <v>108</v>
      </c>
      <c r="L73" s="14"/>
      <c r="M73" s="14"/>
      <c r="N73" s="94"/>
      <c r="O73" s="95"/>
    </row>
    <row r="74" spans="1:18" s="5" customFormat="1" ht="26.1" customHeight="1">
      <c r="A74" s="32">
        <v>71</v>
      </c>
      <c r="B74" s="29" t="s">
        <v>374</v>
      </c>
      <c r="C74" s="62" t="s">
        <v>373</v>
      </c>
      <c r="D74" s="30" t="s">
        <v>361</v>
      </c>
      <c r="E74" s="20">
        <f>Rugpjūtis!E23+Rugsėjis!E22</f>
        <v>13595.09</v>
      </c>
      <c r="F74" s="20">
        <f>Rugpjūtis!F23+Rugsėjis!F22</f>
        <v>2479</v>
      </c>
      <c r="G74" s="31" t="s">
        <v>10</v>
      </c>
      <c r="H74" s="18" t="s">
        <v>392</v>
      </c>
      <c r="I74" s="28" t="s">
        <v>15</v>
      </c>
    </row>
    <row r="75" spans="1:18" s="5" customFormat="1" ht="26.1" customHeight="1">
      <c r="A75" s="32">
        <v>72</v>
      </c>
      <c r="B75" s="17" t="s">
        <v>405</v>
      </c>
      <c r="C75" s="17" t="s">
        <v>404</v>
      </c>
      <c r="D75" s="17" t="s">
        <v>406</v>
      </c>
      <c r="E75" s="20">
        <f>Rugpjūtis!E19+Rugsėjis!E49+Spalis!E43</f>
        <v>12398.34</v>
      </c>
      <c r="F75" s="20">
        <f>Rugpjūtis!F19+Rugsėjis!F49+Spalis!F43</f>
        <v>2187</v>
      </c>
      <c r="G75" s="20">
        <v>17</v>
      </c>
      <c r="H75" s="18" t="s">
        <v>377</v>
      </c>
      <c r="I75" s="28" t="s">
        <v>108</v>
      </c>
      <c r="L75" s="14"/>
    </row>
    <row r="76" spans="1:18" s="5" customFormat="1" ht="26.1" customHeight="1">
      <c r="A76" s="32">
        <v>73</v>
      </c>
      <c r="B76" s="29" t="s">
        <v>522</v>
      </c>
      <c r="C76" s="62" t="s">
        <v>521</v>
      </c>
      <c r="D76" s="30" t="s">
        <v>49</v>
      </c>
      <c r="E76" s="24">
        <f>Spalis!E19+Lapkritis!E26</f>
        <v>12055.48</v>
      </c>
      <c r="F76" s="24">
        <f>Spalis!F19+Lapkritis!F26</f>
        <v>2147</v>
      </c>
      <c r="G76" s="31" t="s">
        <v>14</v>
      </c>
      <c r="H76" s="12" t="s">
        <v>488</v>
      </c>
      <c r="I76" s="28" t="s">
        <v>108</v>
      </c>
      <c r="J76" s="51"/>
      <c r="L76" s="14"/>
      <c r="M76" s="83"/>
    </row>
    <row r="77" spans="1:18" s="5" customFormat="1" ht="26.1" customHeight="1">
      <c r="A77" s="32">
        <v>74</v>
      </c>
      <c r="B77" s="13" t="s">
        <v>570</v>
      </c>
      <c r="C77" s="13" t="s">
        <v>569</v>
      </c>
      <c r="D77" s="17" t="s">
        <v>576</v>
      </c>
      <c r="E77" s="24">
        <f>Lapkritis!E23</f>
        <v>11950.34</v>
      </c>
      <c r="F77" s="24">
        <f>Lapkritis!F23</f>
        <v>2719</v>
      </c>
      <c r="G77" s="12">
        <v>19</v>
      </c>
      <c r="H77" s="12" t="s">
        <v>541</v>
      </c>
      <c r="I77" s="50" t="s">
        <v>47</v>
      </c>
      <c r="M77" s="14"/>
    </row>
    <row r="78" spans="1:18" s="5" customFormat="1" ht="26.1" customHeight="1">
      <c r="A78" s="32">
        <v>75</v>
      </c>
      <c r="B78" s="30" t="s">
        <v>415</v>
      </c>
      <c r="C78" s="79" t="s">
        <v>414</v>
      </c>
      <c r="D78" s="17" t="s">
        <v>48</v>
      </c>
      <c r="E78" s="20">
        <f>Rugpjūtis!E25+Rugsėjis!E29+Spalis!E37+Lapkritis!E44</f>
        <v>11539.86</v>
      </c>
      <c r="F78" s="20">
        <f>Rugpjūtis!F25+Rugsėjis!F29+Spalis!F37+Lapkritis!F44</f>
        <v>2436</v>
      </c>
      <c r="G78" s="80">
        <v>14</v>
      </c>
      <c r="H78" s="18" t="s">
        <v>376</v>
      </c>
      <c r="I78" s="28" t="s">
        <v>108</v>
      </c>
      <c r="J78" s="51"/>
      <c r="L78" s="14"/>
      <c r="M78" s="83"/>
    </row>
    <row r="79" spans="1:18" s="5" customFormat="1" ht="26.1" customHeight="1">
      <c r="A79" s="32">
        <v>76</v>
      </c>
      <c r="B79" s="30" t="s">
        <v>356</v>
      </c>
      <c r="C79" s="30" t="s">
        <v>355</v>
      </c>
      <c r="D79" s="30" t="s">
        <v>8</v>
      </c>
      <c r="E79" s="105">
        <f>Liepa!E17</f>
        <v>11347</v>
      </c>
      <c r="F79" s="105">
        <f>Liepa!F17</f>
        <v>1985</v>
      </c>
      <c r="G79" s="80">
        <v>14</v>
      </c>
      <c r="H79" s="18" t="s">
        <v>325</v>
      </c>
      <c r="I79" s="28" t="s">
        <v>108</v>
      </c>
      <c r="J79" s="51"/>
      <c r="K79" s="51"/>
      <c r="L79" s="14"/>
      <c r="M79" s="14"/>
      <c r="P79" s="47"/>
    </row>
    <row r="80" spans="1:18" s="5" customFormat="1" ht="26.1" customHeight="1">
      <c r="A80" s="32">
        <v>77</v>
      </c>
      <c r="B80" s="29" t="s">
        <v>303</v>
      </c>
      <c r="C80" s="62" t="s">
        <v>228</v>
      </c>
      <c r="D80" s="30" t="s">
        <v>240</v>
      </c>
      <c r="E80" s="63">
        <f>Birželis!E13+Liepa!E33+Rugpjūtis!E61+Rugsėjis!E57</f>
        <v>11085</v>
      </c>
      <c r="F80" s="63">
        <f>Birželis!F13+Liepa!F33+Rugpjūtis!F61+Rugsėjis!F57</f>
        <v>2079</v>
      </c>
      <c r="G80" s="31" t="s">
        <v>54</v>
      </c>
      <c r="H80" s="12" t="s">
        <v>210</v>
      </c>
      <c r="I80" s="28" t="s">
        <v>108</v>
      </c>
      <c r="J80" s="51"/>
      <c r="K80" s="51"/>
      <c r="L80" s="51"/>
      <c r="M80" s="51"/>
      <c r="P80" s="51"/>
    </row>
    <row r="81" spans="1:17" s="5" customFormat="1" ht="26.1" customHeight="1">
      <c r="A81" s="32">
        <v>78</v>
      </c>
      <c r="B81" s="29" t="s">
        <v>389</v>
      </c>
      <c r="C81" s="62" t="s">
        <v>388</v>
      </c>
      <c r="D81" s="30" t="s">
        <v>393</v>
      </c>
      <c r="E81" s="105">
        <f>Rugpjūtis!E21</f>
        <v>11018.2</v>
      </c>
      <c r="F81" s="105">
        <f>Rugpjūtis!F21</f>
        <v>1715</v>
      </c>
      <c r="G81" s="31" t="s">
        <v>17</v>
      </c>
      <c r="H81" s="12" t="s">
        <v>375</v>
      </c>
      <c r="I81" s="50" t="s">
        <v>47</v>
      </c>
      <c r="J81" s="83"/>
      <c r="K81" s="83"/>
      <c r="L81" s="119"/>
      <c r="M81" s="119"/>
      <c r="N81" s="83"/>
      <c r="O81" s="36"/>
    </row>
    <row r="82" spans="1:17" s="5" customFormat="1" ht="26.1" customHeight="1">
      <c r="A82" s="32">
        <v>79</v>
      </c>
      <c r="B82" s="29" t="s">
        <v>93</v>
      </c>
      <c r="C82" s="62" t="s">
        <v>92</v>
      </c>
      <c r="D82" s="45" t="s">
        <v>8</v>
      </c>
      <c r="E82" s="24">
        <f>Balandis!E6+Gegužė!E21</f>
        <v>9901.9</v>
      </c>
      <c r="F82" s="24">
        <f>Balandis!F6+Gegužė!F21</f>
        <v>1759</v>
      </c>
      <c r="G82" s="31" t="s">
        <v>31</v>
      </c>
      <c r="H82" s="12" t="s">
        <v>94</v>
      </c>
      <c r="I82" s="35" t="s">
        <v>58</v>
      </c>
      <c r="J82" s="70"/>
      <c r="K82" s="70"/>
      <c r="L82" s="70"/>
      <c r="M82" s="70"/>
      <c r="P82" s="70"/>
    </row>
    <row r="83" spans="1:17" s="5" customFormat="1" ht="26.1" customHeight="1">
      <c r="A83" s="32">
        <v>80</v>
      </c>
      <c r="B83" s="29" t="s">
        <v>123</v>
      </c>
      <c r="C83" s="62" t="s">
        <v>128</v>
      </c>
      <c r="D83" s="30" t="s">
        <v>28</v>
      </c>
      <c r="E83" s="76">
        <f>Gegužė!E28+Birželis!E18+Liepa!E54</f>
        <v>9101.48</v>
      </c>
      <c r="F83" s="76">
        <f>Gegužė!F28+Birželis!F18+Liepa!F54</f>
        <v>1556</v>
      </c>
      <c r="G83" s="31" t="s">
        <v>54</v>
      </c>
      <c r="H83" s="12" t="s">
        <v>132</v>
      </c>
      <c r="I83" s="28" t="s">
        <v>15</v>
      </c>
      <c r="J83" s="70"/>
      <c r="K83" s="70"/>
      <c r="L83" s="70"/>
      <c r="N83" s="70"/>
      <c r="P83" s="70"/>
    </row>
    <row r="84" spans="1:17" s="5" customFormat="1" ht="26.1" customHeight="1">
      <c r="A84" s="32">
        <v>81</v>
      </c>
      <c r="B84" s="29" t="s">
        <v>391</v>
      </c>
      <c r="C84" s="62" t="s">
        <v>390</v>
      </c>
      <c r="D84" s="30" t="s">
        <v>8</v>
      </c>
      <c r="E84" s="63">
        <f>Rugpjūtis!E28+Rugsėjis!E30+Spalis!E45</f>
        <v>9005.09</v>
      </c>
      <c r="F84" s="63">
        <f>Rugpjūtis!F28+Rugsėjis!F30+Spalis!F45</f>
        <v>1733</v>
      </c>
      <c r="G84" s="31" t="s">
        <v>10</v>
      </c>
      <c r="H84" s="12" t="s">
        <v>392</v>
      </c>
      <c r="I84" s="50" t="s">
        <v>47</v>
      </c>
      <c r="J84" s="70"/>
      <c r="K84" s="70"/>
      <c r="L84" s="70"/>
      <c r="N84" s="70"/>
      <c r="P84" s="70"/>
    </row>
    <row r="85" spans="1:17" s="5" customFormat="1" ht="26.1" customHeight="1">
      <c r="A85" s="32">
        <v>82</v>
      </c>
      <c r="B85" s="29" t="s">
        <v>539</v>
      </c>
      <c r="C85" s="62" t="s">
        <v>538</v>
      </c>
      <c r="D85" s="30" t="s">
        <v>16</v>
      </c>
      <c r="E85" s="63">
        <f>Lapkritis!E24</f>
        <v>8137</v>
      </c>
      <c r="F85" s="63">
        <f>Lapkritis!F24</f>
        <v>1261</v>
      </c>
      <c r="G85" s="31" t="s">
        <v>17</v>
      </c>
      <c r="H85" s="124" t="s">
        <v>542</v>
      </c>
      <c r="I85" s="28" t="s">
        <v>18</v>
      </c>
      <c r="J85" s="70"/>
      <c r="K85" s="70"/>
      <c r="L85" s="70"/>
      <c r="N85" s="70"/>
      <c r="P85" s="70"/>
    </row>
    <row r="86" spans="1:17" s="5" customFormat="1" ht="26.1" customHeight="1">
      <c r="A86" s="32">
        <v>83</v>
      </c>
      <c r="B86" s="29" t="s">
        <v>120</v>
      </c>
      <c r="C86" s="62" t="s">
        <v>125</v>
      </c>
      <c r="D86" s="30" t="s">
        <v>8</v>
      </c>
      <c r="E86" s="63">
        <f>Gegužė!E18+Birželis!E72</f>
        <v>8012.41</v>
      </c>
      <c r="F86" s="63">
        <f>Gegužė!F18+Birželis!F72</f>
        <v>1303</v>
      </c>
      <c r="G86" s="31" t="s">
        <v>31</v>
      </c>
      <c r="H86" s="12" t="s">
        <v>130</v>
      </c>
      <c r="I86" s="28" t="s">
        <v>24</v>
      </c>
      <c r="J86" s="70"/>
      <c r="K86" s="70"/>
      <c r="L86" s="70"/>
      <c r="N86" s="70"/>
      <c r="P86" s="70"/>
    </row>
    <row r="87" spans="1:17" s="5" customFormat="1" ht="26.1" customHeight="1">
      <c r="A87" s="32">
        <v>84</v>
      </c>
      <c r="B87" s="29" t="s">
        <v>480</v>
      </c>
      <c r="C87" s="62" t="s">
        <v>479</v>
      </c>
      <c r="D87" s="30" t="s">
        <v>8</v>
      </c>
      <c r="E87" s="76">
        <f>Spalis!E21</f>
        <v>7505.31</v>
      </c>
      <c r="F87" s="76">
        <f>Spalis!F21</f>
        <v>1198</v>
      </c>
      <c r="G87" s="31" t="s">
        <v>54</v>
      </c>
      <c r="H87" s="12" t="s">
        <v>482</v>
      </c>
      <c r="I87" s="111" t="s">
        <v>15</v>
      </c>
      <c r="J87" s="70"/>
      <c r="K87" s="70"/>
      <c r="L87" s="70"/>
      <c r="N87" s="70"/>
      <c r="P87" s="70"/>
    </row>
    <row r="88" spans="1:17" s="5" customFormat="1" ht="26.1" customHeight="1">
      <c r="A88" s="32">
        <v>85</v>
      </c>
      <c r="B88" s="29" t="s">
        <v>121</v>
      </c>
      <c r="C88" s="62" t="s">
        <v>126</v>
      </c>
      <c r="D88" s="30" t="s">
        <v>8</v>
      </c>
      <c r="E88" s="24">
        <f>Gegužė!E20+Birželis!E39</f>
        <v>7331.8099999999995</v>
      </c>
      <c r="F88" s="24">
        <f>Gegužė!F20+Birželis!F39</f>
        <v>1239</v>
      </c>
      <c r="G88" s="31" t="s">
        <v>10</v>
      </c>
      <c r="H88" s="12" t="s">
        <v>131</v>
      </c>
      <c r="I88" s="28" t="s">
        <v>15</v>
      </c>
      <c r="J88" s="51"/>
      <c r="K88" s="51"/>
      <c r="L88" s="14"/>
      <c r="M88" s="14"/>
      <c r="P88" s="47"/>
    </row>
    <row r="89" spans="1:17" s="5" customFormat="1" ht="26.1" customHeight="1">
      <c r="A89" s="32">
        <v>86</v>
      </c>
      <c r="B89" s="29" t="s">
        <v>107</v>
      </c>
      <c r="C89" s="62" t="s">
        <v>106</v>
      </c>
      <c r="D89" s="30" t="s">
        <v>16</v>
      </c>
      <c r="E89" s="24">
        <f>Balandis!E11+Gegužė!E23</f>
        <v>6478</v>
      </c>
      <c r="F89" s="24">
        <f>Balandis!F11+Gegužė!F23</f>
        <v>1220</v>
      </c>
      <c r="G89" s="31">
        <v>5</v>
      </c>
      <c r="H89" s="12" t="s">
        <v>94</v>
      </c>
      <c r="I89" s="28" t="s">
        <v>18</v>
      </c>
    </row>
    <row r="90" spans="1:17" s="5" customFormat="1" ht="26.1" customHeight="1">
      <c r="A90" s="32">
        <v>87</v>
      </c>
      <c r="B90" s="29" t="s">
        <v>310</v>
      </c>
      <c r="C90" s="62" t="s">
        <v>309</v>
      </c>
      <c r="D90" s="30" t="s">
        <v>314</v>
      </c>
      <c r="E90" s="63">
        <f>Liepa!E22+Rugpjūtis!E62</f>
        <v>6439.18</v>
      </c>
      <c r="F90" s="63">
        <f>Liepa!F22+Rugpjūtis!F62</f>
        <v>1623</v>
      </c>
      <c r="G90" s="31" t="s">
        <v>52</v>
      </c>
      <c r="H90" s="12" t="s">
        <v>313</v>
      </c>
      <c r="I90" s="28" t="s">
        <v>15</v>
      </c>
      <c r="J90" s="119"/>
      <c r="K90" s="119"/>
      <c r="L90" s="119"/>
      <c r="M90" s="119"/>
      <c r="N90" s="83"/>
      <c r="O90" s="36"/>
      <c r="P90" s="33"/>
      <c r="Q90" s="33"/>
    </row>
    <row r="91" spans="1:17" s="5" customFormat="1" ht="26.1" customHeight="1">
      <c r="A91" s="32">
        <v>88</v>
      </c>
      <c r="B91" s="13" t="s">
        <v>193</v>
      </c>
      <c r="C91" s="13" t="s">
        <v>192</v>
      </c>
      <c r="D91" s="17" t="s">
        <v>8</v>
      </c>
      <c r="E91" s="24">
        <f>Birželis!E15+Liepa!E43</f>
        <v>6208.47</v>
      </c>
      <c r="F91" s="24">
        <f>Birželis!F15+Liepa!F43</f>
        <v>1117</v>
      </c>
      <c r="G91" s="12" t="s">
        <v>54</v>
      </c>
      <c r="H91" s="12" t="s">
        <v>210</v>
      </c>
      <c r="I91" s="28" t="s">
        <v>15</v>
      </c>
      <c r="N91" s="14"/>
      <c r="O91" s="15"/>
    </row>
    <row r="92" spans="1:17" s="5" customFormat="1" ht="26.1" customHeight="1">
      <c r="A92" s="32">
        <v>89</v>
      </c>
      <c r="B92" s="13" t="s">
        <v>144</v>
      </c>
      <c r="C92" s="13" t="s">
        <v>143</v>
      </c>
      <c r="D92" s="17" t="s">
        <v>8</v>
      </c>
      <c r="E92" s="24">
        <f>Gegužė!E22</f>
        <v>6161.68</v>
      </c>
      <c r="F92" s="24">
        <f>Gegužė!F22</f>
        <v>978</v>
      </c>
      <c r="G92" s="12" t="s">
        <v>14</v>
      </c>
      <c r="H92" s="12" t="s">
        <v>129</v>
      </c>
      <c r="I92" s="28" t="s">
        <v>95</v>
      </c>
      <c r="N92" s="14"/>
      <c r="P92" s="15"/>
    </row>
    <row r="93" spans="1:17" s="5" customFormat="1" ht="26.1" customHeight="1">
      <c r="A93" s="32">
        <v>90</v>
      </c>
      <c r="B93" s="29" t="s">
        <v>347</v>
      </c>
      <c r="C93" s="62" t="s">
        <v>346</v>
      </c>
      <c r="D93" s="30" t="s">
        <v>23</v>
      </c>
      <c r="E93" s="63">
        <f>Liepa!E25+Rugpjūtis!E37</f>
        <v>5896.28</v>
      </c>
      <c r="F93" s="63">
        <f>Liepa!F25+Rugpjūtis!F37</f>
        <v>1064</v>
      </c>
      <c r="G93" s="31" t="s">
        <v>31</v>
      </c>
      <c r="H93" s="12" t="s">
        <v>312</v>
      </c>
      <c r="I93" s="28" t="s">
        <v>56</v>
      </c>
      <c r="J93" s="56"/>
      <c r="K93" s="56"/>
      <c r="L93" s="70"/>
      <c r="M93" s="70"/>
      <c r="N93" s="84"/>
      <c r="P93" s="33"/>
      <c r="Q93" s="33"/>
    </row>
    <row r="94" spans="1:17" s="5" customFormat="1" ht="26.1" customHeight="1">
      <c r="A94" s="32">
        <v>91</v>
      </c>
      <c r="B94" s="29" t="s">
        <v>182</v>
      </c>
      <c r="C94" s="62" t="s">
        <v>181</v>
      </c>
      <c r="D94" s="30" t="s">
        <v>212</v>
      </c>
      <c r="E94" s="24">
        <f>Birželis!E16+Liepa!E59</f>
        <v>5803.58</v>
      </c>
      <c r="F94" s="24">
        <f>Birželis!F16+Liepa!F59</f>
        <v>1018</v>
      </c>
      <c r="G94" s="31" t="s">
        <v>30</v>
      </c>
      <c r="H94" s="12" t="s">
        <v>209</v>
      </c>
      <c r="I94" s="28" t="s">
        <v>15</v>
      </c>
    </row>
    <row r="95" spans="1:17" s="5" customFormat="1" ht="26.1" customHeight="1">
      <c r="A95" s="32">
        <v>92</v>
      </c>
      <c r="B95" s="13" t="s">
        <v>448</v>
      </c>
      <c r="C95" s="13" t="s">
        <v>447</v>
      </c>
      <c r="D95" s="17" t="s">
        <v>8</v>
      </c>
      <c r="E95" s="34">
        <f>Rugsėjis!E21+Spalis!E40</f>
        <v>5762.13</v>
      </c>
      <c r="F95" s="34">
        <f>Rugsėjis!F21+Spalis!F40</f>
        <v>938</v>
      </c>
      <c r="G95" s="12" t="s">
        <v>52</v>
      </c>
      <c r="H95" s="12" t="s">
        <v>424</v>
      </c>
      <c r="I95" s="28" t="s">
        <v>15</v>
      </c>
      <c r="N95" s="14"/>
      <c r="O95" s="15"/>
    </row>
    <row r="96" spans="1:17" s="5" customFormat="1" ht="24.75" customHeight="1">
      <c r="A96" s="32">
        <v>93</v>
      </c>
      <c r="B96" s="23" t="s">
        <v>77</v>
      </c>
      <c r="C96" s="23" t="s">
        <v>74</v>
      </c>
      <c r="D96" s="17" t="s">
        <v>59</v>
      </c>
      <c r="E96" s="24">
        <f>Balandis!E15+Gegužė!E29+Birželis!E41+Rugpjūtis!E38</f>
        <v>5558.85</v>
      </c>
      <c r="F96" s="24">
        <f>Balandis!F15+Gegužė!F29+Birželis!F41+Rugpjūtis!F38</f>
        <v>1457</v>
      </c>
      <c r="G96" s="27">
        <v>1</v>
      </c>
      <c r="H96" s="16" t="s">
        <v>78</v>
      </c>
      <c r="I96" s="25" t="s">
        <v>20</v>
      </c>
      <c r="J96" s="51"/>
      <c r="K96" s="51"/>
      <c r="L96" s="51"/>
      <c r="M96" s="51"/>
      <c r="N96" s="51"/>
      <c r="O96" s="51"/>
      <c r="P96" s="51"/>
    </row>
    <row r="97" spans="1:17" s="5" customFormat="1" ht="26.1" customHeight="1">
      <c r="A97" s="32">
        <v>94</v>
      </c>
      <c r="B97" s="29" t="s">
        <v>335</v>
      </c>
      <c r="C97" s="62" t="s">
        <v>333</v>
      </c>
      <c r="D97" s="17" t="s">
        <v>8</v>
      </c>
      <c r="E97" s="63">
        <f>Liepa!E24+Rugpjūtis!E43</f>
        <v>5482.47</v>
      </c>
      <c r="F97" s="63">
        <f>Liepa!F24+Rugpjūtis!F43</f>
        <v>913</v>
      </c>
      <c r="G97" s="31">
        <v>14</v>
      </c>
      <c r="H97" s="12" t="s">
        <v>324</v>
      </c>
      <c r="I97" s="28" t="s">
        <v>57</v>
      </c>
      <c r="N97" s="14"/>
      <c r="O97" s="15"/>
    </row>
    <row r="98" spans="1:17" s="5" customFormat="1" ht="26.1" customHeight="1">
      <c r="A98" s="32">
        <v>95</v>
      </c>
      <c r="B98" s="29" t="s">
        <v>163</v>
      </c>
      <c r="C98" s="62" t="s">
        <v>162</v>
      </c>
      <c r="D98" s="30" t="s">
        <v>16</v>
      </c>
      <c r="E98" s="76">
        <f>Gegužė!E24</f>
        <v>5422</v>
      </c>
      <c r="F98" s="76">
        <f>Gegužė!F24</f>
        <v>1086</v>
      </c>
      <c r="G98" s="31" t="s">
        <v>53</v>
      </c>
      <c r="H98" s="12" t="s">
        <v>130</v>
      </c>
      <c r="I98" s="28" t="s">
        <v>18</v>
      </c>
      <c r="J98" s="70"/>
      <c r="K98" s="70"/>
      <c r="L98" s="70"/>
      <c r="N98" s="70"/>
      <c r="P98" s="70"/>
    </row>
    <row r="99" spans="1:17" s="5" customFormat="1" ht="26.1" customHeight="1">
      <c r="A99" s="32">
        <v>96</v>
      </c>
      <c r="B99" s="29" t="s">
        <v>167</v>
      </c>
      <c r="C99" s="62" t="s">
        <v>166</v>
      </c>
      <c r="D99" s="17" t="s">
        <v>48</v>
      </c>
      <c r="E99" s="63">
        <f>Gegužė!E30+Birželis!E64+Liepa!E32</f>
        <v>5394</v>
      </c>
      <c r="F99" s="63">
        <f>Gegužė!F30+Birželis!F64+Liepa!F32</f>
        <v>1324</v>
      </c>
      <c r="G99" s="31" t="s">
        <v>29</v>
      </c>
      <c r="H99" s="12" t="s">
        <v>129</v>
      </c>
      <c r="I99" s="19" t="s">
        <v>64</v>
      </c>
      <c r="N99" s="14"/>
      <c r="O99" s="15"/>
    </row>
    <row r="100" spans="1:17" s="5" customFormat="1" ht="26.1" customHeight="1">
      <c r="A100" s="32">
        <v>97</v>
      </c>
      <c r="B100" s="29" t="s">
        <v>154</v>
      </c>
      <c r="C100" s="62" t="s">
        <v>153</v>
      </c>
      <c r="D100" s="45" t="s">
        <v>8</v>
      </c>
      <c r="E100" s="76">
        <f>Gegužė!E25+Birželis!E68</f>
        <v>5333</v>
      </c>
      <c r="F100" s="76">
        <f>Gegužė!F25+Birželis!F68</f>
        <v>916</v>
      </c>
      <c r="G100" s="31" t="s">
        <v>10</v>
      </c>
      <c r="H100" s="12" t="s">
        <v>131</v>
      </c>
      <c r="I100" s="28" t="s">
        <v>18</v>
      </c>
      <c r="J100" s="70"/>
      <c r="K100" s="70"/>
      <c r="L100" s="70"/>
      <c r="N100" s="70"/>
      <c r="P100" s="70"/>
    </row>
    <row r="101" spans="1:17" s="5" customFormat="1" ht="26.1" customHeight="1">
      <c r="A101" s="32">
        <v>98</v>
      </c>
      <c r="B101" s="13" t="s">
        <v>99</v>
      </c>
      <c r="C101" s="13" t="s">
        <v>100</v>
      </c>
      <c r="D101" s="17" t="s">
        <v>8</v>
      </c>
      <c r="E101" s="24">
        <f>Balandis!E9+Gegužė!E31</f>
        <v>5328.7</v>
      </c>
      <c r="F101" s="24">
        <f>Balandis!F9+Gegužė!F31</f>
        <v>1016</v>
      </c>
      <c r="G101" s="12" t="s">
        <v>29</v>
      </c>
      <c r="H101" s="12" t="s">
        <v>94</v>
      </c>
      <c r="I101" s="28" t="s">
        <v>24</v>
      </c>
      <c r="J101" s="51"/>
      <c r="K101" s="51"/>
      <c r="L101" s="51"/>
      <c r="M101" s="51"/>
      <c r="N101" s="51"/>
      <c r="O101" s="51"/>
      <c r="P101" s="51"/>
    </row>
    <row r="102" spans="1:17" s="5" customFormat="1" ht="26.1" customHeight="1">
      <c r="A102" s="32">
        <v>99</v>
      </c>
      <c r="B102" s="13" t="s">
        <v>360</v>
      </c>
      <c r="C102" s="13" t="s">
        <v>359</v>
      </c>
      <c r="D102" s="59" t="s">
        <v>8</v>
      </c>
      <c r="E102" s="24">
        <f>Liepa!E23</f>
        <v>5226</v>
      </c>
      <c r="F102" s="24">
        <f>Liepa!F23</f>
        <v>943</v>
      </c>
      <c r="G102" s="12" t="s">
        <v>31</v>
      </c>
      <c r="H102" s="12" t="s">
        <v>325</v>
      </c>
      <c r="I102" s="19" t="s">
        <v>18</v>
      </c>
      <c r="N102" s="14"/>
      <c r="O102" s="15"/>
    </row>
    <row r="103" spans="1:17" s="5" customFormat="1" ht="26.1" customHeight="1">
      <c r="A103" s="32">
        <v>100</v>
      </c>
      <c r="B103" s="29" t="s">
        <v>159</v>
      </c>
      <c r="C103" s="62" t="s">
        <v>158</v>
      </c>
      <c r="D103" s="30" t="s">
        <v>8</v>
      </c>
      <c r="E103" s="76">
        <f>Gegužė!E26+Birželis!E56+Liepa!E58</f>
        <v>5052.68</v>
      </c>
      <c r="F103" s="76">
        <f>Gegužė!F26+Birželis!F56+Liepa!F58</f>
        <v>807</v>
      </c>
      <c r="G103" s="31" t="s">
        <v>54</v>
      </c>
      <c r="H103" s="12" t="s">
        <v>131</v>
      </c>
      <c r="I103" s="28" t="s">
        <v>108</v>
      </c>
      <c r="J103" s="51"/>
      <c r="K103" s="51"/>
      <c r="L103" s="51"/>
    </row>
    <row r="104" spans="1:17" s="5" customFormat="1" ht="26.1" customHeight="1">
      <c r="A104" s="32">
        <v>101</v>
      </c>
      <c r="B104" s="29" t="s">
        <v>122</v>
      </c>
      <c r="C104" s="62" t="s">
        <v>127</v>
      </c>
      <c r="D104" s="17" t="s">
        <v>8</v>
      </c>
      <c r="E104" s="76">
        <f>Gegužė!E27</f>
        <v>4877.75</v>
      </c>
      <c r="F104" s="76">
        <f>Gegužė!F27</f>
        <v>839</v>
      </c>
      <c r="G104" s="31" t="s">
        <v>54</v>
      </c>
      <c r="H104" s="12" t="s">
        <v>130</v>
      </c>
      <c r="I104" s="28" t="s">
        <v>15</v>
      </c>
      <c r="J104" s="51"/>
      <c r="K104" s="51"/>
      <c r="L104" s="51"/>
      <c r="M104" s="51"/>
      <c r="N104" s="51"/>
      <c r="O104" s="51"/>
    </row>
    <row r="105" spans="1:17" s="5" customFormat="1" ht="26.1" customHeight="1">
      <c r="A105" s="32">
        <v>102</v>
      </c>
      <c r="B105" s="13" t="s">
        <v>67</v>
      </c>
      <c r="C105" s="13" t="s">
        <v>66</v>
      </c>
      <c r="D105" s="17" t="s">
        <v>65</v>
      </c>
      <c r="E105" s="24">
        <f>Balandis!E13+Gegužė!E34+Birželis!E38+Liepa!E38+Rugpjūtis!E40</f>
        <v>4222.6899999999996</v>
      </c>
      <c r="F105" s="24">
        <f>Balandis!F13+Gegužė!F34+Birželis!F38+Liepa!F38+Rugpjūtis!F40</f>
        <v>1269</v>
      </c>
      <c r="G105" s="12" t="s">
        <v>50</v>
      </c>
      <c r="H105" s="12" t="s">
        <v>68</v>
      </c>
      <c r="I105" s="19" t="s">
        <v>15</v>
      </c>
    </row>
    <row r="106" spans="1:17" s="5" customFormat="1" ht="26.1" customHeight="1">
      <c r="A106" s="32">
        <v>103</v>
      </c>
      <c r="B106" s="29" t="s">
        <v>147</v>
      </c>
      <c r="C106" s="62" t="s">
        <v>147</v>
      </c>
      <c r="D106" s="17" t="s">
        <v>13</v>
      </c>
      <c r="E106" s="63">
        <f>Gegužė!E35+Birželis!E24</f>
        <v>4162.3900000000003</v>
      </c>
      <c r="F106" s="63">
        <f>Gegužė!F35+Birželis!F24</f>
        <v>822</v>
      </c>
      <c r="G106" s="31" t="s">
        <v>31</v>
      </c>
      <c r="H106" s="12" t="s">
        <v>132</v>
      </c>
      <c r="I106" s="28" t="s">
        <v>148</v>
      </c>
      <c r="N106" s="14"/>
      <c r="O106" s="15"/>
    </row>
    <row r="107" spans="1:17" s="5" customFormat="1" ht="26.1" customHeight="1">
      <c r="A107" s="32">
        <v>104</v>
      </c>
      <c r="B107" s="13" t="s">
        <v>450</v>
      </c>
      <c r="C107" s="13" t="s">
        <v>449</v>
      </c>
      <c r="D107" s="17" t="s">
        <v>361</v>
      </c>
      <c r="E107" s="34">
        <f>Rugsėjis!E25</f>
        <v>4107.91</v>
      </c>
      <c r="F107" s="34">
        <f>Rugsėjis!F25</f>
        <v>966</v>
      </c>
      <c r="G107" s="12" t="s">
        <v>30</v>
      </c>
      <c r="H107" s="18" t="s">
        <v>427</v>
      </c>
      <c r="I107" s="19" t="s">
        <v>15</v>
      </c>
      <c r="J107" s="51"/>
      <c r="K107" s="51"/>
      <c r="L107" s="51"/>
      <c r="M107" s="51"/>
      <c r="N107" s="51"/>
      <c r="O107" s="51"/>
      <c r="P107" s="14"/>
      <c r="Q107" s="33"/>
    </row>
    <row r="108" spans="1:17" s="5" customFormat="1" ht="26.1" customHeight="1">
      <c r="A108" s="32">
        <v>105</v>
      </c>
      <c r="B108" s="13" t="s">
        <v>435</v>
      </c>
      <c r="C108" s="13" t="s">
        <v>434</v>
      </c>
      <c r="D108" s="17" t="s">
        <v>16</v>
      </c>
      <c r="E108" s="34">
        <f>Rugsėjis!E26</f>
        <v>4099</v>
      </c>
      <c r="F108" s="34">
        <f>Rugsėjis!F26</f>
        <v>680</v>
      </c>
      <c r="G108" s="12" t="s">
        <v>25</v>
      </c>
      <c r="H108" s="12" t="s">
        <v>427</v>
      </c>
      <c r="I108" s="28" t="s">
        <v>18</v>
      </c>
      <c r="O108" s="14"/>
      <c r="P108" s="15"/>
    </row>
    <row r="109" spans="1:17" s="5" customFormat="1" ht="26.1" customHeight="1">
      <c r="A109" s="32">
        <v>106</v>
      </c>
      <c r="B109" s="13" t="s">
        <v>409</v>
      </c>
      <c r="C109" s="13" t="s">
        <v>408</v>
      </c>
      <c r="D109" s="17" t="s">
        <v>410</v>
      </c>
      <c r="E109" s="63">
        <f>Rugpjūtis!E34+Rugsėjis!E35+Spalis!E44</f>
        <v>3971</v>
      </c>
      <c r="F109" s="63">
        <f>Rugpjūtis!F34+Rugsėjis!F35+Spalis!F44</f>
        <v>702</v>
      </c>
      <c r="G109" s="12" t="s">
        <v>25</v>
      </c>
      <c r="H109" s="12" t="s">
        <v>375</v>
      </c>
      <c r="I109" s="28" t="s">
        <v>407</v>
      </c>
      <c r="K109" s="55"/>
      <c r="L109" s="54"/>
    </row>
    <row r="110" spans="1:17" s="5" customFormat="1" ht="26.1" customHeight="1">
      <c r="A110" s="32">
        <v>107</v>
      </c>
      <c r="B110" s="17" t="s">
        <v>232</v>
      </c>
      <c r="C110" s="17" t="s">
        <v>231</v>
      </c>
      <c r="D110" s="30" t="s">
        <v>233</v>
      </c>
      <c r="E110" s="34">
        <f>Birželis!E19+Liepa!E40</f>
        <v>3863.68</v>
      </c>
      <c r="F110" s="34">
        <f>Birželis!F19+Liepa!F40</f>
        <v>1170</v>
      </c>
      <c r="G110" s="20">
        <v>13</v>
      </c>
      <c r="H110" s="18" t="s">
        <v>210</v>
      </c>
      <c r="I110" s="28" t="s">
        <v>56</v>
      </c>
    </row>
    <row r="111" spans="1:17" s="5" customFormat="1" ht="26.1" customHeight="1">
      <c r="A111" s="32">
        <v>108</v>
      </c>
      <c r="B111" s="13" t="s">
        <v>378</v>
      </c>
      <c r="C111" s="13" t="s">
        <v>378</v>
      </c>
      <c r="D111" s="17" t="s">
        <v>49</v>
      </c>
      <c r="E111" s="24">
        <f>Rugpjūtis!E31+Rugsėjis!E55</f>
        <v>3377.71</v>
      </c>
      <c r="F111" s="24">
        <f>Rugpjūtis!F31+Rugsėjis!F55</f>
        <v>595</v>
      </c>
      <c r="G111" s="12" t="s">
        <v>53</v>
      </c>
      <c r="H111" s="12" t="s">
        <v>375</v>
      </c>
      <c r="I111" s="50" t="s">
        <v>47</v>
      </c>
      <c r="J111" s="54"/>
      <c r="K111" s="54"/>
      <c r="L111" s="54"/>
      <c r="M111" s="54"/>
      <c r="N111" s="54"/>
      <c r="P111" s="15"/>
    </row>
    <row r="112" spans="1:17" s="5" customFormat="1" ht="26.1" customHeight="1">
      <c r="A112" s="32">
        <v>109</v>
      </c>
      <c r="B112" s="13" t="s">
        <v>180</v>
      </c>
      <c r="C112" s="13" t="s">
        <v>179</v>
      </c>
      <c r="D112" s="17" t="s">
        <v>211</v>
      </c>
      <c r="E112" s="34">
        <f>Birželis!E20</f>
        <v>3280.5</v>
      </c>
      <c r="F112" s="34">
        <f>Birželis!F20</f>
        <v>578</v>
      </c>
      <c r="G112" s="12" t="s">
        <v>54</v>
      </c>
      <c r="H112" s="12" t="s">
        <v>208</v>
      </c>
      <c r="I112" s="28" t="s">
        <v>15</v>
      </c>
    </row>
    <row r="113" spans="1:19" s="5" customFormat="1" ht="26.1" customHeight="1">
      <c r="A113" s="32">
        <v>110</v>
      </c>
      <c r="B113" s="29" t="s">
        <v>498</v>
      </c>
      <c r="C113" s="62" t="s">
        <v>497</v>
      </c>
      <c r="D113" s="30" t="s">
        <v>213</v>
      </c>
      <c r="E113" s="63">
        <f>Spalis!E27+Lapkritis!E41</f>
        <v>3111.1200000000003</v>
      </c>
      <c r="F113" s="63">
        <f>Spalis!F27+Lapkritis!F41</f>
        <v>557</v>
      </c>
      <c r="G113" s="31" t="s">
        <v>10</v>
      </c>
      <c r="H113" s="12" t="s">
        <v>488</v>
      </c>
      <c r="I113" s="50" t="s">
        <v>47</v>
      </c>
      <c r="J113" s="70"/>
      <c r="K113" s="70"/>
      <c r="L113" s="70"/>
      <c r="N113" s="70"/>
      <c r="O113" s="84"/>
      <c r="P113" s="56"/>
      <c r="Q113" s="14"/>
      <c r="R113" s="33"/>
    </row>
    <row r="114" spans="1:19" s="5" customFormat="1" ht="26.1" customHeight="1">
      <c r="A114" s="32">
        <v>111</v>
      </c>
      <c r="B114" s="29" t="s">
        <v>336</v>
      </c>
      <c r="C114" s="62" t="s">
        <v>334</v>
      </c>
      <c r="D114" s="30" t="s">
        <v>8</v>
      </c>
      <c r="E114" s="63">
        <f>Liepa!E26+Rugpjūtis!E58</f>
        <v>3041.5</v>
      </c>
      <c r="F114" s="63">
        <f>Liepa!F26+Rugpjūtis!F58</f>
        <v>520</v>
      </c>
      <c r="G114" s="31">
        <v>13</v>
      </c>
      <c r="H114" s="12" t="s">
        <v>325</v>
      </c>
      <c r="I114" s="50" t="s">
        <v>47</v>
      </c>
      <c r="N114" s="14"/>
      <c r="O114" s="15"/>
    </row>
    <row r="115" spans="1:19" s="5" customFormat="1" ht="26.1" customHeight="1">
      <c r="A115" s="32">
        <v>112</v>
      </c>
      <c r="B115" s="29" t="s">
        <v>349</v>
      </c>
      <c r="C115" s="62" t="s">
        <v>348</v>
      </c>
      <c r="D115" s="30" t="s">
        <v>350</v>
      </c>
      <c r="E115" s="76">
        <f>Liepa!E28+Rugpjūtis!E42</f>
        <v>2869.03</v>
      </c>
      <c r="F115" s="76">
        <f>Liepa!F28+Rugpjūtis!F42</f>
        <v>476</v>
      </c>
      <c r="G115" s="31" t="s">
        <v>53</v>
      </c>
      <c r="H115" s="12" t="s">
        <v>324</v>
      </c>
      <c r="I115" s="28" t="s">
        <v>56</v>
      </c>
      <c r="N115" s="14"/>
      <c r="O115" s="15"/>
    </row>
    <row r="116" spans="1:19" s="5" customFormat="1" ht="26.1" customHeight="1">
      <c r="A116" s="32">
        <v>113</v>
      </c>
      <c r="B116" s="13" t="s">
        <v>463</v>
      </c>
      <c r="C116" s="13" t="s">
        <v>462</v>
      </c>
      <c r="D116" s="17" t="s">
        <v>8</v>
      </c>
      <c r="E116" s="24">
        <f>Rugsėjis!E32</f>
        <v>2773.2</v>
      </c>
      <c r="F116" s="24">
        <f>Rugsėjis!F32</f>
        <v>484</v>
      </c>
      <c r="G116" s="12" t="s">
        <v>52</v>
      </c>
      <c r="H116" s="12" t="s">
        <v>427</v>
      </c>
      <c r="I116" s="50" t="s">
        <v>47</v>
      </c>
      <c r="J116" s="70"/>
      <c r="K116" s="70"/>
      <c r="L116" s="70"/>
      <c r="M116" s="70"/>
    </row>
    <row r="117" spans="1:19" s="5" customFormat="1" ht="26.1" customHeight="1">
      <c r="A117" s="32">
        <v>114</v>
      </c>
      <c r="B117" s="13" t="s">
        <v>526</v>
      </c>
      <c r="C117" s="13" t="s">
        <v>525</v>
      </c>
      <c r="D117" s="17" t="s">
        <v>527</v>
      </c>
      <c r="E117" s="24">
        <f>Spalis!E36+Lapkritis!E29</f>
        <v>2733.75</v>
      </c>
      <c r="F117" s="24">
        <f>Spalis!F36+Lapkritis!F29</f>
        <v>476</v>
      </c>
      <c r="G117" s="12" t="s">
        <v>302</v>
      </c>
      <c r="H117" s="12" t="s">
        <v>496</v>
      </c>
      <c r="I117" s="28" t="s">
        <v>56</v>
      </c>
      <c r="J117" s="70"/>
      <c r="K117" s="70"/>
      <c r="L117" s="70"/>
      <c r="M117" s="70"/>
    </row>
    <row r="118" spans="1:19" s="5" customFormat="1" ht="26.1" customHeight="1">
      <c r="A118" s="32">
        <v>115</v>
      </c>
      <c r="B118" s="17" t="s">
        <v>439</v>
      </c>
      <c r="C118" s="17" t="s">
        <v>438</v>
      </c>
      <c r="D118" s="17" t="s">
        <v>440</v>
      </c>
      <c r="E118" s="24">
        <f>Rugsėjis!E33</f>
        <v>2639</v>
      </c>
      <c r="F118" s="24">
        <f>Rugsėjis!F33</f>
        <v>444</v>
      </c>
      <c r="G118" s="20">
        <v>4</v>
      </c>
      <c r="H118" s="18" t="s">
        <v>400</v>
      </c>
      <c r="I118" s="28" t="s">
        <v>262</v>
      </c>
      <c r="J118" s="70"/>
      <c r="K118" s="70"/>
      <c r="L118" s="70"/>
      <c r="M118" s="70"/>
    </row>
    <row r="119" spans="1:19" s="5" customFormat="1" ht="26.1" customHeight="1">
      <c r="A119" s="32">
        <v>116</v>
      </c>
      <c r="B119" s="30" t="s">
        <v>230</v>
      </c>
      <c r="C119" s="79" t="s">
        <v>229</v>
      </c>
      <c r="D119" s="30" t="s">
        <v>16</v>
      </c>
      <c r="E119" s="76">
        <f>Birželis!E25+Liepa!E39</f>
        <v>2527</v>
      </c>
      <c r="F119" s="76">
        <f>Birželis!F25+Liepa!F39</f>
        <v>420</v>
      </c>
      <c r="G119" s="80">
        <v>5</v>
      </c>
      <c r="H119" s="18" t="s">
        <v>221</v>
      </c>
      <c r="I119" s="28" t="s">
        <v>56</v>
      </c>
      <c r="N119" s="14"/>
      <c r="O119" s="15"/>
    </row>
    <row r="120" spans="1:19" s="5" customFormat="1" ht="26.1" customHeight="1">
      <c r="A120" s="32">
        <v>117</v>
      </c>
      <c r="B120" s="29" t="s">
        <v>152</v>
      </c>
      <c r="C120" s="62" t="s">
        <v>151</v>
      </c>
      <c r="D120" s="17" t="s">
        <v>16</v>
      </c>
      <c r="E120" s="63">
        <f>Gegužė!E38+Birželis!E36</f>
        <v>2451.54</v>
      </c>
      <c r="F120" s="63">
        <f>Gegužė!F38+Birželis!F36</f>
        <v>478</v>
      </c>
      <c r="G120" s="31" t="s">
        <v>25</v>
      </c>
      <c r="H120" s="12" t="s">
        <v>132</v>
      </c>
      <c r="I120" s="28" t="s">
        <v>56</v>
      </c>
      <c r="N120" s="14"/>
      <c r="O120" s="15"/>
    </row>
    <row r="121" spans="1:19" s="5" customFormat="1" ht="26.1" customHeight="1">
      <c r="A121" s="32">
        <v>118</v>
      </c>
      <c r="B121" s="13" t="s">
        <v>150</v>
      </c>
      <c r="C121" s="13" t="s">
        <v>149</v>
      </c>
      <c r="D121" s="30" t="s">
        <v>173</v>
      </c>
      <c r="E121" s="24">
        <f>Gegužė!E36+Birželis!E45</f>
        <v>2332</v>
      </c>
      <c r="F121" s="24">
        <f>Gegužė!F36+Birželis!F45</f>
        <v>475</v>
      </c>
      <c r="G121" s="12" t="s">
        <v>29</v>
      </c>
      <c r="H121" s="12" t="s">
        <v>132</v>
      </c>
      <c r="I121" s="28" t="s">
        <v>64</v>
      </c>
      <c r="J121" s="51"/>
      <c r="K121" s="51"/>
      <c r="L121" s="51"/>
      <c r="M121" s="51"/>
      <c r="N121" s="51"/>
      <c r="O121" s="51"/>
      <c r="P121" s="84"/>
      <c r="Q121" s="14"/>
      <c r="R121" s="33"/>
      <c r="S121" s="57"/>
    </row>
    <row r="122" spans="1:19" s="5" customFormat="1" ht="26.1" customHeight="1">
      <c r="A122" s="32">
        <v>119</v>
      </c>
      <c r="B122" s="13" t="s">
        <v>161</v>
      </c>
      <c r="C122" s="13" t="s">
        <v>160</v>
      </c>
      <c r="D122" s="17" t="s">
        <v>59</v>
      </c>
      <c r="E122" s="24">
        <f>Gegužė!E33+Birželis!E65</f>
        <v>2318.12</v>
      </c>
      <c r="F122" s="24">
        <f>Gegužė!F33+Birželis!F65</f>
        <v>469</v>
      </c>
      <c r="G122" s="12" t="s">
        <v>25</v>
      </c>
      <c r="H122" s="12" t="s">
        <v>130</v>
      </c>
      <c r="I122" s="28" t="s">
        <v>64</v>
      </c>
    </row>
    <row r="123" spans="1:19" s="70" customFormat="1" ht="26.1" customHeight="1">
      <c r="A123" s="32">
        <v>120</v>
      </c>
      <c r="B123" s="17" t="s">
        <v>354</v>
      </c>
      <c r="C123" s="17" t="s">
        <v>353</v>
      </c>
      <c r="D123" s="17" t="s">
        <v>8</v>
      </c>
      <c r="E123" s="34">
        <f>Liepa!E29</f>
        <v>2300</v>
      </c>
      <c r="F123" s="34">
        <f>Liepa!F29</f>
        <v>392</v>
      </c>
      <c r="G123" s="20">
        <v>12</v>
      </c>
      <c r="H123" s="18" t="s">
        <v>312</v>
      </c>
      <c r="I123" s="11" t="s">
        <v>108</v>
      </c>
      <c r="J123" s="51"/>
      <c r="K123" s="5"/>
      <c r="L123" s="51"/>
      <c r="M123" s="51"/>
      <c r="N123" s="51"/>
      <c r="O123" s="83"/>
      <c r="P123" s="84"/>
      <c r="Q123" s="14"/>
      <c r="R123" s="33"/>
    </row>
    <row r="124" spans="1:19" s="5" customFormat="1" ht="26.1" customHeight="1">
      <c r="A124" s="32">
        <v>121</v>
      </c>
      <c r="B124" s="13" t="s">
        <v>101</v>
      </c>
      <c r="C124" s="13" t="s">
        <v>109</v>
      </c>
      <c r="D124" s="17" t="s">
        <v>23</v>
      </c>
      <c r="E124" s="24">
        <f>Balandis!E10+Gegužė!E39+Birželis!E47</f>
        <v>2184.4</v>
      </c>
      <c r="F124" s="24">
        <f>Balandis!F10+Gegužė!F39+Birželis!F47</f>
        <v>428</v>
      </c>
      <c r="G124" s="12">
        <v>5</v>
      </c>
      <c r="H124" s="12" t="s">
        <v>94</v>
      </c>
      <c r="I124" s="11" t="s">
        <v>64</v>
      </c>
      <c r="K124" s="14"/>
    </row>
    <row r="125" spans="1:19" s="5" customFormat="1" ht="26.1" customHeight="1">
      <c r="A125" s="32">
        <v>122</v>
      </c>
      <c r="B125" s="17" t="s">
        <v>235</v>
      </c>
      <c r="C125" s="17" t="s">
        <v>234</v>
      </c>
      <c r="D125" s="17" t="s">
        <v>236</v>
      </c>
      <c r="E125" s="34">
        <f>Birželis!E23</f>
        <v>2171.1999999999998</v>
      </c>
      <c r="F125" s="34">
        <f>Birželis!F23</f>
        <v>1001</v>
      </c>
      <c r="G125" s="20">
        <v>6</v>
      </c>
      <c r="H125" s="18" t="s">
        <v>209</v>
      </c>
      <c r="I125" s="28" t="s">
        <v>56</v>
      </c>
      <c r="N125" s="14"/>
      <c r="O125" s="15"/>
    </row>
    <row r="126" spans="1:19" s="5" customFormat="1" ht="26.1" customHeight="1">
      <c r="A126" s="32">
        <v>123</v>
      </c>
      <c r="B126" s="29" t="s">
        <v>430</v>
      </c>
      <c r="C126" s="62" t="s">
        <v>429</v>
      </c>
      <c r="D126" s="17" t="s">
        <v>23</v>
      </c>
      <c r="E126" s="63">
        <f>Rugsėjis!E36+Spalis!E38</f>
        <v>2043.66</v>
      </c>
      <c r="F126" s="63">
        <f>Rugsėjis!F36+Spalis!F38</f>
        <v>446</v>
      </c>
      <c r="G126" s="31" t="s">
        <v>301</v>
      </c>
      <c r="H126" s="12" t="s">
        <v>424</v>
      </c>
      <c r="I126" s="28" t="s">
        <v>428</v>
      </c>
      <c r="N126" s="14"/>
      <c r="O126" s="15"/>
    </row>
    <row r="127" spans="1:19" s="5" customFormat="1" ht="26.1" customHeight="1">
      <c r="A127" s="32">
        <v>124</v>
      </c>
      <c r="B127" s="13" t="s">
        <v>411</v>
      </c>
      <c r="C127" s="13" t="s">
        <v>412</v>
      </c>
      <c r="D127" s="17" t="s">
        <v>413</v>
      </c>
      <c r="E127" s="24">
        <f>Rugpjūtis!E39+Rugsėjis!E38</f>
        <v>2002</v>
      </c>
      <c r="F127" s="24">
        <f>Rugpjūtis!F39+Rugsėjis!F38</f>
        <v>374</v>
      </c>
      <c r="G127" s="12" t="s">
        <v>317</v>
      </c>
      <c r="H127" s="12" t="s">
        <v>376</v>
      </c>
      <c r="I127" s="28" t="s">
        <v>55</v>
      </c>
      <c r="M127" s="14"/>
      <c r="N127" s="15"/>
      <c r="Q127" s="14"/>
    </row>
    <row r="128" spans="1:19" s="51" customFormat="1" ht="26.1" customHeight="1">
      <c r="A128" s="32">
        <v>125</v>
      </c>
      <c r="B128" s="13" t="s">
        <v>247</v>
      </c>
      <c r="C128" s="13" t="s">
        <v>247</v>
      </c>
      <c r="D128" s="17" t="s">
        <v>8</v>
      </c>
      <c r="E128" s="34">
        <f>Birželis!E26</f>
        <v>1959.44</v>
      </c>
      <c r="F128" s="34">
        <f>Birželis!F26</f>
        <v>340</v>
      </c>
      <c r="G128" s="12" t="s">
        <v>14</v>
      </c>
      <c r="H128" s="12" t="s">
        <v>208</v>
      </c>
      <c r="I128" s="28" t="s">
        <v>108</v>
      </c>
      <c r="J128" s="5"/>
      <c r="K128" s="5"/>
      <c r="L128" s="5"/>
      <c r="M128" s="14"/>
      <c r="N128" s="15"/>
      <c r="O128" s="5"/>
      <c r="P128" s="83"/>
      <c r="Q128" s="81"/>
      <c r="R128" s="81"/>
    </row>
    <row r="129" spans="1:18" s="5" customFormat="1" ht="26.1" customHeight="1">
      <c r="A129" s="32">
        <v>126</v>
      </c>
      <c r="B129" s="13" t="s">
        <v>548</v>
      </c>
      <c r="C129" s="60" t="s">
        <v>547</v>
      </c>
      <c r="D129" s="17" t="s">
        <v>549</v>
      </c>
      <c r="E129" s="24">
        <f>Lapkritis!E30</f>
        <v>1949.91</v>
      </c>
      <c r="F129" s="24">
        <f>Lapkritis!F30</f>
        <v>353</v>
      </c>
      <c r="G129" s="12" t="s">
        <v>302</v>
      </c>
      <c r="H129" s="12" t="s">
        <v>535</v>
      </c>
      <c r="I129" s="19" t="s">
        <v>55</v>
      </c>
      <c r="N129" s="14"/>
      <c r="O129" s="15"/>
    </row>
    <row r="130" spans="1:18" s="5" customFormat="1" ht="26.1" customHeight="1">
      <c r="A130" s="32">
        <v>127</v>
      </c>
      <c r="B130" s="29" t="s">
        <v>465</v>
      </c>
      <c r="C130" s="62" t="s">
        <v>464</v>
      </c>
      <c r="D130" s="17" t="s">
        <v>8</v>
      </c>
      <c r="E130" s="24">
        <f>Rugsėjis!E34</f>
        <v>1936.98</v>
      </c>
      <c r="F130" s="24">
        <f>Rugsėjis!F34</f>
        <v>329</v>
      </c>
      <c r="G130" s="31" t="s">
        <v>17</v>
      </c>
      <c r="H130" s="12" t="s">
        <v>400</v>
      </c>
      <c r="I130" s="50" t="s">
        <v>47</v>
      </c>
      <c r="N130" s="14"/>
      <c r="O130" s="15"/>
    </row>
    <row r="131" spans="1:18" s="5" customFormat="1" ht="26.1" customHeight="1">
      <c r="A131" s="32">
        <v>128</v>
      </c>
      <c r="B131" s="29" t="s">
        <v>437</v>
      </c>
      <c r="C131" s="62" t="s">
        <v>436</v>
      </c>
      <c r="D131" s="30" t="s">
        <v>23</v>
      </c>
      <c r="E131" s="63">
        <f>Rugpjūtis!E36+Rugsėjis!E50</f>
        <v>1929</v>
      </c>
      <c r="F131" s="63">
        <f>Rugpjūtis!F36+Rugsėjis!F50</f>
        <v>422</v>
      </c>
      <c r="G131" s="31" t="s">
        <v>25</v>
      </c>
      <c r="H131" s="12" t="s">
        <v>377</v>
      </c>
      <c r="I131" s="28" t="s">
        <v>56</v>
      </c>
      <c r="N131" s="14"/>
      <c r="O131" s="15"/>
    </row>
    <row r="132" spans="1:18" s="5" customFormat="1" ht="26.1" customHeight="1">
      <c r="A132" s="32">
        <v>129</v>
      </c>
      <c r="B132" s="29" t="s">
        <v>165</v>
      </c>
      <c r="C132" s="62" t="s">
        <v>164</v>
      </c>
      <c r="D132" s="30" t="s">
        <v>8</v>
      </c>
      <c r="E132" s="63">
        <f>Gegužė!E37+Birželis!E59</f>
        <v>1921</v>
      </c>
      <c r="F132" s="63">
        <f>Gegužė!F37+Birželis!F59</f>
        <v>357</v>
      </c>
      <c r="G132" s="31" t="s">
        <v>29</v>
      </c>
      <c r="H132" s="12" t="s">
        <v>131</v>
      </c>
      <c r="I132" s="28" t="s">
        <v>64</v>
      </c>
      <c r="J132" s="119"/>
      <c r="K132" s="119"/>
      <c r="L132" s="119"/>
      <c r="M132" s="119"/>
      <c r="N132" s="119"/>
      <c r="O132" s="119"/>
    </row>
    <row r="133" spans="1:18" s="5" customFormat="1" ht="26.1" customHeight="1">
      <c r="A133" s="32">
        <v>130</v>
      </c>
      <c r="B133" s="29" t="s">
        <v>276</v>
      </c>
      <c r="C133" s="62" t="s">
        <v>277</v>
      </c>
      <c r="D133" s="30" t="s">
        <v>278</v>
      </c>
      <c r="E133" s="76">
        <f>Gegužė!E42+Birželis!E29</f>
        <v>1791</v>
      </c>
      <c r="F133" s="76">
        <f>Gegužė!F42+Birželis!F29</f>
        <v>360</v>
      </c>
      <c r="G133" s="31" t="s">
        <v>27</v>
      </c>
      <c r="H133" s="12" t="s">
        <v>279</v>
      </c>
      <c r="I133" s="28" t="s">
        <v>269</v>
      </c>
      <c r="J133" s="83"/>
      <c r="K133" s="83"/>
      <c r="L133" s="119"/>
      <c r="M133" s="119"/>
      <c r="N133" s="119"/>
      <c r="O133" s="119"/>
      <c r="P133" s="33"/>
    </row>
    <row r="134" spans="1:18" s="5" customFormat="1" ht="26.1" customHeight="1">
      <c r="A134" s="32">
        <v>131</v>
      </c>
      <c r="B134" s="30" t="s">
        <v>352</v>
      </c>
      <c r="C134" s="79" t="s">
        <v>351</v>
      </c>
      <c r="D134" s="30" t="s">
        <v>8</v>
      </c>
      <c r="E134" s="105">
        <f>Liepa!E36+Rugpjūtis!E41</f>
        <v>1326.03</v>
      </c>
      <c r="F134" s="105">
        <f>Liepa!F36+Rugpjūtis!F41</f>
        <v>225</v>
      </c>
      <c r="G134" s="80">
        <v>9</v>
      </c>
      <c r="H134" s="18" t="s">
        <v>332</v>
      </c>
      <c r="I134" s="28" t="s">
        <v>108</v>
      </c>
      <c r="N134" s="14"/>
      <c r="O134" s="15"/>
    </row>
    <row r="135" spans="1:18" s="5" customFormat="1" ht="26.1" customHeight="1">
      <c r="A135" s="32">
        <v>132</v>
      </c>
      <c r="B135" s="29" t="s">
        <v>529</v>
      </c>
      <c r="C135" s="62" t="s">
        <v>528</v>
      </c>
      <c r="D135" s="30" t="s">
        <v>23</v>
      </c>
      <c r="E135" s="63">
        <f>Spalis!E35+Lapkritis!E40</f>
        <v>1259.81</v>
      </c>
      <c r="F135" s="63">
        <f>Spalis!F35+Lapkritis!F40</f>
        <v>238</v>
      </c>
      <c r="G135" s="31" t="s">
        <v>317</v>
      </c>
      <c r="H135" s="12" t="s">
        <v>481</v>
      </c>
      <c r="I135" s="28" t="s">
        <v>55</v>
      </c>
      <c r="J135" s="70"/>
      <c r="K135" s="70"/>
      <c r="L135" s="70"/>
      <c r="M135" s="70"/>
      <c r="P135" s="70"/>
    </row>
    <row r="136" spans="1:18" s="54" customFormat="1" ht="24.75" customHeight="1">
      <c r="A136" s="32">
        <v>133</v>
      </c>
      <c r="B136" s="13" t="s">
        <v>433</v>
      </c>
      <c r="C136" s="13" t="s">
        <v>432</v>
      </c>
      <c r="D136" s="17" t="s">
        <v>8</v>
      </c>
      <c r="E136" s="24">
        <f>Rugsėjis!E39</f>
        <v>1177</v>
      </c>
      <c r="F136" s="24">
        <f>Rugsėjis!F39</f>
        <v>184</v>
      </c>
      <c r="G136" s="12" t="s">
        <v>29</v>
      </c>
      <c r="H136" s="12" t="s">
        <v>424</v>
      </c>
      <c r="I136" s="28" t="s">
        <v>431</v>
      </c>
    </row>
    <row r="137" spans="1:18" s="54" customFormat="1" ht="24.75" customHeight="1">
      <c r="A137" s="32">
        <v>134</v>
      </c>
      <c r="B137" s="13" t="s">
        <v>246</v>
      </c>
      <c r="C137" s="13" t="s">
        <v>245</v>
      </c>
      <c r="D137" s="30" t="s">
        <v>65</v>
      </c>
      <c r="E137" s="24">
        <f>Birželis!E33</f>
        <v>1156</v>
      </c>
      <c r="F137" s="24">
        <f>Birželis!F33</f>
        <v>208</v>
      </c>
      <c r="G137" s="12" t="s">
        <v>31</v>
      </c>
      <c r="H137" s="18" t="s">
        <v>209</v>
      </c>
      <c r="I137" s="28" t="s">
        <v>56</v>
      </c>
    </row>
    <row r="138" spans="1:18" s="5" customFormat="1" ht="26.1" customHeight="1">
      <c r="A138" s="32">
        <v>135</v>
      </c>
      <c r="B138" s="30" t="s">
        <v>469</v>
      </c>
      <c r="C138" s="79" t="s">
        <v>466</v>
      </c>
      <c r="D138" s="30" t="s">
        <v>8</v>
      </c>
      <c r="E138" s="105">
        <f>Rugsėjis!E41</f>
        <v>1056</v>
      </c>
      <c r="F138" s="105">
        <f>Rugsėjis!F41</f>
        <v>212</v>
      </c>
      <c r="G138" s="80">
        <v>1</v>
      </c>
      <c r="H138" s="18" t="s">
        <v>472</v>
      </c>
      <c r="I138" s="118" t="s">
        <v>475</v>
      </c>
      <c r="J138" s="51"/>
      <c r="M138" s="51"/>
      <c r="N138" s="54"/>
    </row>
    <row r="139" spans="1:18" s="5" customFormat="1" ht="26.1" customHeight="1">
      <c r="A139" s="32">
        <v>136</v>
      </c>
      <c r="B139" s="29" t="s">
        <v>272</v>
      </c>
      <c r="C139" s="62" t="s">
        <v>273</v>
      </c>
      <c r="D139" s="30" t="s">
        <v>274</v>
      </c>
      <c r="E139" s="76">
        <f>Gegužė!E43+Birželis!E40</f>
        <v>891</v>
      </c>
      <c r="F139" s="76">
        <f>Gegužė!F43+Birželis!F40</f>
        <v>226</v>
      </c>
      <c r="G139" s="31" t="s">
        <v>27</v>
      </c>
      <c r="H139" s="12" t="s">
        <v>275</v>
      </c>
      <c r="I139" s="28" t="s">
        <v>269</v>
      </c>
      <c r="J139" s="70"/>
      <c r="K139" s="70"/>
      <c r="L139" s="70"/>
      <c r="N139" s="70"/>
      <c r="O139" s="84"/>
      <c r="P139" s="56"/>
      <c r="Q139" s="14"/>
      <c r="R139" s="33"/>
    </row>
    <row r="140" spans="1:18" s="5" customFormat="1" ht="26.1" customHeight="1">
      <c r="A140" s="32">
        <v>137</v>
      </c>
      <c r="B140" s="30" t="s">
        <v>553</v>
      </c>
      <c r="C140" s="79" t="s">
        <v>552</v>
      </c>
      <c r="D140" s="30" t="s">
        <v>555</v>
      </c>
      <c r="E140" s="105">
        <f>Lapkritis!E34</f>
        <v>870.33</v>
      </c>
      <c r="F140" s="105">
        <f>Lapkritis!F34</f>
        <v>175</v>
      </c>
      <c r="G140" s="80">
        <v>8</v>
      </c>
      <c r="H140" s="18" t="s">
        <v>535</v>
      </c>
      <c r="I140" s="28" t="s">
        <v>554</v>
      </c>
      <c r="N140" s="14"/>
      <c r="O140" s="15"/>
    </row>
    <row r="141" spans="1:18" s="5" customFormat="1" ht="26.1" customHeight="1">
      <c r="A141" s="32">
        <v>138</v>
      </c>
      <c r="B141" s="29" t="s">
        <v>268</v>
      </c>
      <c r="C141" s="62" t="s">
        <v>271</v>
      </c>
      <c r="D141" s="52" t="s">
        <v>270</v>
      </c>
      <c r="E141" s="76">
        <f>Gegužė!E53+Birželis!E37</f>
        <v>781</v>
      </c>
      <c r="F141" s="76">
        <f>Gegužė!F53+Birželis!F37</f>
        <v>191</v>
      </c>
      <c r="G141" s="31" t="s">
        <v>27</v>
      </c>
      <c r="H141" s="12" t="s">
        <v>130</v>
      </c>
      <c r="I141" s="19" t="s">
        <v>269</v>
      </c>
      <c r="M141" s="14"/>
      <c r="N141" s="15"/>
    </row>
    <row r="142" spans="1:18" s="5" customFormat="1" ht="26.1" customHeight="1">
      <c r="A142" s="32">
        <v>139</v>
      </c>
      <c r="B142" s="29" t="s">
        <v>189</v>
      </c>
      <c r="C142" s="62" t="s">
        <v>188</v>
      </c>
      <c r="D142" s="17" t="s">
        <v>203</v>
      </c>
      <c r="E142" s="76">
        <f>Birželis!E48+Liepa!E42+Rugpjūtis!E49</f>
        <v>759.99</v>
      </c>
      <c r="F142" s="76">
        <f>Birželis!F48+Liepa!F42+Rugpjūtis!F49</f>
        <v>427</v>
      </c>
      <c r="G142" s="31" t="s">
        <v>50</v>
      </c>
      <c r="H142" s="12" t="s">
        <v>204</v>
      </c>
      <c r="I142" s="28" t="s">
        <v>15</v>
      </c>
      <c r="M142" s="14"/>
      <c r="N142" s="15"/>
    </row>
    <row r="143" spans="1:18" s="5" customFormat="1" ht="26.1" customHeight="1">
      <c r="A143" s="32">
        <v>140</v>
      </c>
      <c r="B143" s="30" t="s">
        <v>46</v>
      </c>
      <c r="C143" s="79" t="s">
        <v>45</v>
      </c>
      <c r="D143" s="30" t="s">
        <v>23</v>
      </c>
      <c r="E143" s="63">
        <f>Gegužė!E49+Spalis!E41+Lapkritis!E38</f>
        <v>758</v>
      </c>
      <c r="F143" s="63">
        <f>Gegužė!F49+Spalis!F41+Lapkritis!F38</f>
        <v>154</v>
      </c>
      <c r="G143" s="80">
        <v>1</v>
      </c>
      <c r="H143" s="18" t="s">
        <v>44</v>
      </c>
      <c r="I143" s="28" t="s">
        <v>19</v>
      </c>
      <c r="N143" s="14"/>
      <c r="O143" s="15"/>
    </row>
    <row r="144" spans="1:18" s="5" customFormat="1" ht="26.1" customHeight="1">
      <c r="A144" s="32">
        <v>141</v>
      </c>
      <c r="B144" s="29" t="s">
        <v>87</v>
      </c>
      <c r="C144" s="62" t="s">
        <v>86</v>
      </c>
      <c r="D144" s="45" t="s">
        <v>8</v>
      </c>
      <c r="E144" s="63">
        <f>Balandis!E12+Gegužė!E40</f>
        <v>691</v>
      </c>
      <c r="F144" s="63">
        <f>Balandis!F12+Gegužė!F40</f>
        <v>113</v>
      </c>
      <c r="G144" s="31" t="s">
        <v>50</v>
      </c>
      <c r="H144" s="12" t="s">
        <v>70</v>
      </c>
      <c r="I144" s="50" t="s">
        <v>47</v>
      </c>
      <c r="J144" s="119"/>
      <c r="K144" s="119"/>
      <c r="L144" s="119"/>
      <c r="M144" s="119"/>
      <c r="N144" s="119"/>
      <c r="O144" s="36"/>
      <c r="P144" s="119"/>
      <c r="Q144" s="14"/>
      <c r="R144" s="81"/>
    </row>
    <row r="145" spans="1:19" s="5" customFormat="1" ht="26.1" customHeight="1">
      <c r="A145" s="32">
        <v>142</v>
      </c>
      <c r="B145" s="13" t="s">
        <v>557</v>
      </c>
      <c r="C145" s="60" t="s">
        <v>556</v>
      </c>
      <c r="D145" s="17" t="s">
        <v>559</v>
      </c>
      <c r="E145" s="128">
        <f>Lapkritis!E35</f>
        <v>675.6</v>
      </c>
      <c r="F145" s="128">
        <f>Lapkritis!F35</f>
        <v>99</v>
      </c>
      <c r="G145" s="12" t="s">
        <v>27</v>
      </c>
      <c r="H145" s="18" t="s">
        <v>535</v>
      </c>
      <c r="I145" s="19" t="s">
        <v>558</v>
      </c>
      <c r="M145" s="14"/>
      <c r="N145" s="15"/>
    </row>
    <row r="146" spans="1:19" s="5" customFormat="1" ht="26.1" customHeight="1">
      <c r="A146" s="32">
        <v>143</v>
      </c>
      <c r="B146" s="17" t="s">
        <v>340</v>
      </c>
      <c r="C146" s="17" t="s">
        <v>341</v>
      </c>
      <c r="D146" s="17" t="s">
        <v>8</v>
      </c>
      <c r="E146" s="34">
        <f>Liepa!E47+Rugpjūtis!E45</f>
        <v>635.1</v>
      </c>
      <c r="F146" s="34">
        <f>Liepa!F47+Rugpjūtis!F45</f>
        <v>325</v>
      </c>
      <c r="G146" s="20">
        <v>2</v>
      </c>
      <c r="H146" s="12" t="s">
        <v>342</v>
      </c>
      <c r="I146" s="28" t="s">
        <v>9</v>
      </c>
      <c r="J146" s="119"/>
      <c r="K146" s="119"/>
      <c r="L146" s="119"/>
      <c r="M146" s="119"/>
      <c r="N146" s="119"/>
      <c r="O146" s="119"/>
      <c r="P146" s="81"/>
      <c r="Q146" s="119"/>
    </row>
    <row r="147" spans="1:19" s="5" customFormat="1" ht="26.1" customHeight="1">
      <c r="A147" s="32">
        <v>144</v>
      </c>
      <c r="B147" s="45" t="s">
        <v>84</v>
      </c>
      <c r="C147" s="96" t="s">
        <v>85</v>
      </c>
      <c r="D147" s="52" t="s">
        <v>16</v>
      </c>
      <c r="E147" s="63">
        <f>Balandis!E14+Gegužė!E41</f>
        <v>611.5</v>
      </c>
      <c r="F147" s="63">
        <f>Balandis!F14+Gegužė!F41</f>
        <v>103</v>
      </c>
      <c r="G147" s="46">
        <v>1</v>
      </c>
      <c r="H147" s="53" t="s">
        <v>70</v>
      </c>
      <c r="I147" s="25" t="s">
        <v>20</v>
      </c>
      <c r="N147" s="14"/>
      <c r="O147" s="15"/>
    </row>
    <row r="148" spans="1:19" s="5" customFormat="1" ht="26.1" customHeight="1">
      <c r="A148" s="32">
        <v>145</v>
      </c>
      <c r="B148" s="114" t="s">
        <v>550</v>
      </c>
      <c r="C148" s="123" t="s">
        <v>550</v>
      </c>
      <c r="D148" s="30" t="s">
        <v>13</v>
      </c>
      <c r="E148" s="63">
        <f>Lapkritis!E37</f>
        <v>585.74</v>
      </c>
      <c r="F148" s="63">
        <f>Lapkritis!F37</f>
        <v>113</v>
      </c>
      <c r="G148" s="31" t="s">
        <v>317</v>
      </c>
      <c r="H148" s="129" t="s">
        <v>536</v>
      </c>
      <c r="I148" s="28" t="s">
        <v>551</v>
      </c>
      <c r="N148" s="14"/>
      <c r="O148" s="15"/>
    </row>
    <row r="149" spans="1:19" s="5" customFormat="1" ht="26.1" customHeight="1">
      <c r="A149" s="32">
        <v>146</v>
      </c>
      <c r="B149" s="17" t="s">
        <v>343</v>
      </c>
      <c r="C149" s="17" t="s">
        <v>344</v>
      </c>
      <c r="D149" s="30" t="s">
        <v>345</v>
      </c>
      <c r="E149" s="20">
        <f>Liepa!E50+Rugpjūtis!E47+Rugsėjis!E59</f>
        <v>581</v>
      </c>
      <c r="F149" s="20">
        <f>Liepa!F50+Rugpjūtis!F47+Rugsėjis!F59</f>
        <v>296</v>
      </c>
      <c r="G149" s="20">
        <v>2</v>
      </c>
      <c r="H149" s="18">
        <v>44008</v>
      </c>
      <c r="I149" s="28" t="s">
        <v>57</v>
      </c>
      <c r="J149" s="51"/>
      <c r="K149" s="51"/>
      <c r="L149" s="51"/>
      <c r="M149" s="51"/>
      <c r="N149" s="51"/>
      <c r="O149" s="51"/>
      <c r="P149" s="84"/>
      <c r="Q149" s="14"/>
      <c r="R149" s="33"/>
      <c r="S149" s="57"/>
    </row>
    <row r="150" spans="1:19" s="5" customFormat="1" ht="26.1" customHeight="1">
      <c r="A150" s="32">
        <v>147</v>
      </c>
      <c r="B150" s="13" t="s">
        <v>205</v>
      </c>
      <c r="C150" s="13" t="s">
        <v>206</v>
      </c>
      <c r="D150" s="30" t="s">
        <v>8</v>
      </c>
      <c r="E150" s="24">
        <f>Birželis!E54+Liepa!E45+Rugpjūtis!E54+Rugsėjis!E60</f>
        <v>576</v>
      </c>
      <c r="F150" s="24">
        <f>Birželis!F54+Liepa!F45+Rugpjūtis!F54+Rugsėjis!F60</f>
        <v>290</v>
      </c>
      <c r="G150" s="12" t="s">
        <v>50</v>
      </c>
      <c r="H150" s="12" t="s">
        <v>207</v>
      </c>
      <c r="I150" s="28" t="s">
        <v>24</v>
      </c>
      <c r="J150" s="51"/>
      <c r="K150" s="51"/>
      <c r="L150" s="51"/>
      <c r="M150" s="51"/>
      <c r="N150" s="51"/>
      <c r="O150" s="51"/>
      <c r="P150" s="84"/>
      <c r="Q150" s="14"/>
      <c r="R150" s="33"/>
      <c r="S150" s="57"/>
    </row>
    <row r="151" spans="1:19" s="5" customFormat="1" ht="26.1" customHeight="1">
      <c r="A151" s="32">
        <v>148</v>
      </c>
      <c r="B151" s="13" t="s">
        <v>238</v>
      </c>
      <c r="C151" s="13" t="s">
        <v>237</v>
      </c>
      <c r="D151" s="30" t="s">
        <v>48</v>
      </c>
      <c r="E151" s="24">
        <f>Birželis!E52+Liepa!E60+Rugpjūtis!E48</f>
        <v>554</v>
      </c>
      <c r="F151" s="24">
        <f>Birželis!F52+Liepa!F60+Rugpjūtis!F48</f>
        <v>298</v>
      </c>
      <c r="G151" s="12" t="s">
        <v>50</v>
      </c>
      <c r="H151" s="12" t="s">
        <v>239</v>
      </c>
      <c r="I151" s="28" t="s">
        <v>108</v>
      </c>
      <c r="J151" s="51"/>
      <c r="K151" s="51"/>
      <c r="L151" s="51"/>
      <c r="M151" s="51"/>
      <c r="N151" s="36"/>
      <c r="O151" s="51"/>
      <c r="P151" s="51"/>
      <c r="Q151" s="83"/>
      <c r="R151" s="81"/>
      <c r="S151" s="51"/>
    </row>
    <row r="152" spans="1:19" s="5" customFormat="1" ht="26.1" customHeight="1">
      <c r="A152" s="32">
        <v>149</v>
      </c>
      <c r="B152" s="13" t="s">
        <v>191</v>
      </c>
      <c r="C152" s="13" t="s">
        <v>190</v>
      </c>
      <c r="D152" s="30" t="s">
        <v>201</v>
      </c>
      <c r="E152" s="34">
        <f>Birželis!E43+Liepa!E49</f>
        <v>547.5</v>
      </c>
      <c r="F152" s="34">
        <f>Birželis!F43+Liepa!F49</f>
        <v>332</v>
      </c>
      <c r="G152" s="12" t="s">
        <v>50</v>
      </c>
      <c r="H152" s="12" t="s">
        <v>202</v>
      </c>
      <c r="I152" s="28" t="s">
        <v>15</v>
      </c>
      <c r="J152" s="51"/>
      <c r="K152" s="51"/>
      <c r="L152" s="51"/>
      <c r="M152" s="51"/>
      <c r="N152" s="51"/>
      <c r="O152" s="51"/>
      <c r="P152" s="84"/>
      <c r="Q152" s="14"/>
      <c r="R152" s="33"/>
      <c r="S152" s="57"/>
    </row>
    <row r="153" spans="1:19" s="5" customFormat="1" ht="26.1" customHeight="1">
      <c r="A153" s="32">
        <v>150</v>
      </c>
      <c r="B153" s="30" t="s">
        <v>337</v>
      </c>
      <c r="C153" s="79" t="s">
        <v>338</v>
      </c>
      <c r="D153" s="30" t="s">
        <v>8</v>
      </c>
      <c r="E153" s="105">
        <f>Liepa!E41+Rugpjūtis!E50</f>
        <v>499.5</v>
      </c>
      <c r="F153" s="105">
        <f>Liepa!F41+Rugpjūtis!F50</f>
        <v>264</v>
      </c>
      <c r="G153" s="80">
        <v>3</v>
      </c>
      <c r="H153" s="18" t="s">
        <v>339</v>
      </c>
      <c r="I153" s="28" t="s">
        <v>9</v>
      </c>
      <c r="J153" s="51"/>
      <c r="K153" s="51"/>
      <c r="L153" s="51"/>
      <c r="M153" s="51"/>
      <c r="N153" s="51"/>
      <c r="O153" s="51"/>
    </row>
    <row r="154" spans="1:19" s="5" customFormat="1" ht="26.1" customHeight="1">
      <c r="A154" s="32">
        <v>151</v>
      </c>
      <c r="B154" s="29" t="s">
        <v>72</v>
      </c>
      <c r="C154" s="62" t="s">
        <v>73</v>
      </c>
      <c r="D154" s="17" t="s">
        <v>172</v>
      </c>
      <c r="E154" s="63">
        <f>Gegužė!E45+Birželis!E55+Liepa!E51</f>
        <v>485.6</v>
      </c>
      <c r="F154" s="63">
        <f>Gegužė!F45+Birželis!F55+Liepa!F51</f>
        <v>88</v>
      </c>
      <c r="G154" s="31" t="s">
        <v>26</v>
      </c>
      <c r="H154" s="12" t="s">
        <v>69</v>
      </c>
      <c r="I154" s="28" t="s">
        <v>56</v>
      </c>
      <c r="N154" s="14"/>
      <c r="O154" s="15"/>
    </row>
    <row r="155" spans="1:19" s="5" customFormat="1" ht="26.1" customHeight="1">
      <c r="A155" s="32">
        <v>152</v>
      </c>
      <c r="B155" s="30" t="s">
        <v>471</v>
      </c>
      <c r="C155" s="79" t="s">
        <v>470</v>
      </c>
      <c r="D155" s="17" t="s">
        <v>474</v>
      </c>
      <c r="E155" s="63">
        <f>Rugsėjis!E54+Lapkritis!E39</f>
        <v>463</v>
      </c>
      <c r="F155" s="63">
        <f>Rugsėjis!F54+Lapkritis!F39</f>
        <v>93</v>
      </c>
      <c r="G155" s="80">
        <v>1</v>
      </c>
      <c r="H155" s="18">
        <v>43182</v>
      </c>
      <c r="I155" s="28" t="s">
        <v>19</v>
      </c>
      <c r="N155" s="14"/>
      <c r="O155" s="15"/>
    </row>
    <row r="156" spans="1:19" s="5" customFormat="1" ht="26.1" customHeight="1">
      <c r="A156" s="32">
        <v>153</v>
      </c>
      <c r="B156" s="13" t="s">
        <v>249</v>
      </c>
      <c r="C156" s="13" t="s">
        <v>248</v>
      </c>
      <c r="D156" s="17" t="s">
        <v>251</v>
      </c>
      <c r="E156" s="63">
        <f>Birželis!E50+Rugpjūtis!E51</f>
        <v>424</v>
      </c>
      <c r="F156" s="63">
        <f>Birželis!F50+Rugpjūtis!F51</f>
        <v>236</v>
      </c>
      <c r="G156" s="12" t="s">
        <v>50</v>
      </c>
      <c r="H156" s="12" t="s">
        <v>250</v>
      </c>
      <c r="I156" s="28" t="s">
        <v>108</v>
      </c>
    </row>
    <row r="157" spans="1:19" s="5" customFormat="1" ht="26.1" customHeight="1">
      <c r="A157" s="32">
        <v>154</v>
      </c>
      <c r="B157" s="52" t="s">
        <v>294</v>
      </c>
      <c r="C157" s="52" t="s">
        <v>295</v>
      </c>
      <c r="D157" s="52" t="s">
        <v>296</v>
      </c>
      <c r="E157" s="26">
        <f>Gegužė!E54+Birželis!E46</f>
        <v>346</v>
      </c>
      <c r="F157" s="26">
        <f>Gegužė!F54+Birželis!F46</f>
        <v>85</v>
      </c>
      <c r="G157" s="27">
        <v>1</v>
      </c>
      <c r="H157" s="53">
        <v>42654</v>
      </c>
      <c r="I157" s="35" t="s">
        <v>269</v>
      </c>
      <c r="J157" s="51"/>
      <c r="K157" s="51"/>
      <c r="L157" s="51"/>
      <c r="M157" s="51"/>
      <c r="N157" s="33"/>
      <c r="O157" s="14"/>
      <c r="P157" s="51"/>
      <c r="Q157" s="14"/>
      <c r="R157" s="33"/>
    </row>
    <row r="158" spans="1:19" s="5" customFormat="1" ht="26.1" customHeight="1">
      <c r="A158" s="32">
        <v>155</v>
      </c>
      <c r="B158" s="45" t="s">
        <v>284</v>
      </c>
      <c r="C158" s="96" t="s">
        <v>285</v>
      </c>
      <c r="D158" s="45" t="s">
        <v>260</v>
      </c>
      <c r="E158" s="69">
        <f>Gegužė!E47+Birželis!E49</f>
        <v>344</v>
      </c>
      <c r="F158" s="69">
        <f>Gegužė!F47+Birželis!F49</f>
        <v>118</v>
      </c>
      <c r="G158" s="46">
        <v>1</v>
      </c>
      <c r="H158" s="53" t="s">
        <v>286</v>
      </c>
      <c r="I158" s="35" t="s">
        <v>269</v>
      </c>
      <c r="N158" s="14"/>
      <c r="O158" s="15"/>
    </row>
    <row r="159" spans="1:19" s="5" customFormat="1" ht="26.1" customHeight="1">
      <c r="A159" s="32">
        <v>156</v>
      </c>
      <c r="B159" s="29" t="s">
        <v>168</v>
      </c>
      <c r="C159" s="29" t="s">
        <v>169</v>
      </c>
      <c r="D159" s="30" t="s">
        <v>170</v>
      </c>
      <c r="E159" s="63">
        <f>Gegužė!E44+Birželis!E63</f>
        <v>330.5</v>
      </c>
      <c r="F159" s="63">
        <f>Gegužė!F44+Birželis!F63</f>
        <v>62</v>
      </c>
      <c r="G159" s="31" t="s">
        <v>50</v>
      </c>
      <c r="H159" s="12" t="s">
        <v>130</v>
      </c>
      <c r="I159" s="28" t="s">
        <v>171</v>
      </c>
      <c r="N159" s="14"/>
      <c r="O159" s="15"/>
    </row>
    <row r="160" spans="1:19" s="54" customFormat="1" ht="26.1" customHeight="1">
      <c r="A160" s="32">
        <v>157</v>
      </c>
      <c r="B160" s="86" t="s">
        <v>252</v>
      </c>
      <c r="C160" s="23" t="s">
        <v>253</v>
      </c>
      <c r="D160" s="52" t="s">
        <v>23</v>
      </c>
      <c r="E160" s="34">
        <f>Birželis!E57+Liepa!E52+Rugpjūtis!E59</f>
        <v>323</v>
      </c>
      <c r="F160" s="34">
        <f>Birželis!F57+Liepa!F52+Rugpjūtis!F59</f>
        <v>181</v>
      </c>
      <c r="G160" s="24">
        <v>2</v>
      </c>
      <c r="H160" s="16" t="s">
        <v>254</v>
      </c>
      <c r="I160" s="25" t="s">
        <v>20</v>
      </c>
      <c r="J160" s="51"/>
      <c r="K160" s="51"/>
      <c r="L160" s="51"/>
      <c r="M160" s="51"/>
      <c r="N160" s="51"/>
      <c r="Q160" s="51"/>
    </row>
    <row r="161" spans="1:23" s="5" customFormat="1" ht="26.1" customHeight="1">
      <c r="A161" s="32">
        <v>158</v>
      </c>
      <c r="B161" s="13" t="s">
        <v>176</v>
      </c>
      <c r="C161" s="13" t="s">
        <v>194</v>
      </c>
      <c r="D161" s="17" t="s">
        <v>195</v>
      </c>
      <c r="E161" s="34">
        <f>Birželis!E44+Liepa!E62</f>
        <v>322</v>
      </c>
      <c r="F161" s="34">
        <f>Birželis!F44+Liepa!F62</f>
        <v>172</v>
      </c>
      <c r="G161" s="12" t="s">
        <v>50</v>
      </c>
      <c r="H161" s="12" t="s">
        <v>196</v>
      </c>
      <c r="I161" s="22" t="s">
        <v>12</v>
      </c>
      <c r="J161" s="54"/>
      <c r="K161" s="54"/>
      <c r="L161" s="54"/>
      <c r="M161" s="54"/>
      <c r="N161" s="54"/>
      <c r="P161" s="15"/>
    </row>
    <row r="162" spans="1:23" s="5" customFormat="1" ht="26.1" customHeight="1">
      <c r="A162" s="32">
        <v>159</v>
      </c>
      <c r="B162" s="52" t="s">
        <v>287</v>
      </c>
      <c r="C162" s="52" t="s">
        <v>288</v>
      </c>
      <c r="D162" s="52" t="s">
        <v>289</v>
      </c>
      <c r="E162" s="69">
        <f>Gegužė!E46+Birželis!E58</f>
        <v>321</v>
      </c>
      <c r="F162" s="69">
        <f>Gegužė!F46+Birželis!F58</f>
        <v>69</v>
      </c>
      <c r="G162" s="27">
        <v>1</v>
      </c>
      <c r="H162" s="53" t="s">
        <v>290</v>
      </c>
      <c r="I162" s="35" t="s">
        <v>269</v>
      </c>
    </row>
    <row r="163" spans="1:23" s="5" customFormat="1" ht="26.1" customHeight="1">
      <c r="A163" s="32">
        <v>160</v>
      </c>
      <c r="B163" s="66" t="s">
        <v>255</v>
      </c>
      <c r="C163" s="66" t="s">
        <v>256</v>
      </c>
      <c r="D163" s="45" t="s">
        <v>23</v>
      </c>
      <c r="E163" s="69">
        <f>Birželis!E61+Liepa!E56+Rugpjūtis!E55</f>
        <v>292</v>
      </c>
      <c r="F163" s="69">
        <f>Birželis!F61+Liepa!F56+Rugpjūtis!F55</f>
        <v>158</v>
      </c>
      <c r="G163" s="102">
        <v>2</v>
      </c>
      <c r="H163" s="16" t="s">
        <v>257</v>
      </c>
      <c r="I163" s="25" t="s">
        <v>20</v>
      </c>
      <c r="J163" s="51"/>
      <c r="K163" s="51"/>
      <c r="L163" s="51"/>
      <c r="M163" s="51"/>
      <c r="N163" s="51"/>
      <c r="O163" s="51"/>
    </row>
    <row r="164" spans="1:23" s="5" customFormat="1" ht="26.1" customHeight="1">
      <c r="A164" s="32">
        <v>161</v>
      </c>
      <c r="B164" s="30" t="s">
        <v>214</v>
      </c>
      <c r="C164" s="30" t="s">
        <v>215</v>
      </c>
      <c r="D164" s="30" t="s">
        <v>8</v>
      </c>
      <c r="E164" s="105">
        <f>Birželis!E69+Liepa!E55+Rugpjūtis!E56</f>
        <v>248.5</v>
      </c>
      <c r="F164" s="105">
        <f>Birželis!F69+Liepa!F55+Rugpjūtis!F56</f>
        <v>130</v>
      </c>
      <c r="G164" s="80">
        <v>1</v>
      </c>
      <c r="H164" s="18" t="s">
        <v>216</v>
      </c>
      <c r="I164" s="28" t="s">
        <v>9</v>
      </c>
      <c r="J164" s="51"/>
      <c r="K164" s="51"/>
      <c r="L164" s="51"/>
      <c r="M164" s="51"/>
      <c r="N164" s="51"/>
      <c r="O164" s="51"/>
    </row>
    <row r="165" spans="1:23" s="5" customFormat="1" ht="26.1" customHeight="1">
      <c r="A165" s="32">
        <v>162</v>
      </c>
      <c r="B165" s="23" t="s">
        <v>21</v>
      </c>
      <c r="C165" s="23" t="s">
        <v>22</v>
      </c>
      <c r="D165" s="23" t="s">
        <v>23</v>
      </c>
      <c r="E165" s="24">
        <f>Gegužė!E48+Birželis!E70+Liepa!E57+Rugpjūtis!E60+Rugsėjis!E58</f>
        <v>242</v>
      </c>
      <c r="F165" s="24">
        <f>Gegužė!F48+Birželis!F70+Liepa!F57+Rugpjūtis!F60+Rugsėjis!F58</f>
        <v>57</v>
      </c>
      <c r="G165" s="24">
        <v>2</v>
      </c>
      <c r="H165" s="16" t="s">
        <v>11</v>
      </c>
      <c r="I165" s="25" t="s">
        <v>20</v>
      </c>
    </row>
    <row r="166" spans="1:23" s="5" customFormat="1" ht="26.1" customHeight="1">
      <c r="A166" s="32">
        <v>163</v>
      </c>
      <c r="B166" s="29" t="s">
        <v>560</v>
      </c>
      <c r="C166" s="62" t="s">
        <v>561</v>
      </c>
      <c r="D166" s="17" t="s">
        <v>8</v>
      </c>
      <c r="E166" s="63">
        <f>Lapkritis!E42</f>
        <v>242</v>
      </c>
      <c r="F166" s="63">
        <f>Lapkritis!F42</f>
        <v>49</v>
      </c>
      <c r="G166" s="31" t="s">
        <v>27</v>
      </c>
      <c r="H166" s="12" t="s">
        <v>562</v>
      </c>
      <c r="I166" s="50" t="s">
        <v>47</v>
      </c>
      <c r="J166" s="51"/>
      <c r="K166" s="51"/>
      <c r="L166" s="51"/>
      <c r="M166" s="51"/>
      <c r="N166" s="51"/>
      <c r="O166" s="51"/>
    </row>
    <row r="167" spans="1:23" s="5" customFormat="1" ht="26.1" customHeight="1">
      <c r="A167" s="32">
        <v>164</v>
      </c>
      <c r="B167" s="29" t="s">
        <v>311</v>
      </c>
      <c r="C167" s="62" t="s">
        <v>315</v>
      </c>
      <c r="D167" s="17" t="s">
        <v>62</v>
      </c>
      <c r="E167" s="76">
        <f>Liepa!E44</f>
        <v>231</v>
      </c>
      <c r="F167" s="76">
        <f>Liepa!F44</f>
        <v>33</v>
      </c>
      <c r="G167" s="31" t="s">
        <v>50</v>
      </c>
      <c r="H167" s="12" t="s">
        <v>316</v>
      </c>
      <c r="I167" s="28" t="s">
        <v>15</v>
      </c>
      <c r="J167" s="51"/>
      <c r="K167" s="51"/>
      <c r="L167" s="51"/>
      <c r="M167" s="51"/>
      <c r="N167" s="51"/>
      <c r="O167" s="51"/>
    </row>
    <row r="168" spans="1:23" s="5" customFormat="1" ht="26.1" customHeight="1">
      <c r="A168" s="32">
        <v>165</v>
      </c>
      <c r="B168" s="29" t="s">
        <v>184</v>
      </c>
      <c r="C168" s="62" t="s">
        <v>183</v>
      </c>
      <c r="D168" s="17" t="s">
        <v>8</v>
      </c>
      <c r="E168" s="63">
        <f>Birželis!E51</f>
        <v>174.5</v>
      </c>
      <c r="F168" s="63">
        <f>Birželis!F51</f>
        <v>98</v>
      </c>
      <c r="G168" s="31" t="s">
        <v>50</v>
      </c>
      <c r="H168" s="12" t="s">
        <v>197</v>
      </c>
      <c r="I168" s="28" t="s">
        <v>15</v>
      </c>
      <c r="J168" s="51"/>
      <c r="K168" s="51"/>
      <c r="L168" s="51"/>
      <c r="M168" s="51"/>
      <c r="N168" s="51"/>
      <c r="O168" s="51"/>
    </row>
    <row r="169" spans="1:23" s="5" customFormat="1" ht="26.1" customHeight="1">
      <c r="A169" s="32">
        <v>166</v>
      </c>
      <c r="B169" s="13" t="s">
        <v>187</v>
      </c>
      <c r="C169" s="13" t="s">
        <v>198</v>
      </c>
      <c r="D169" s="17" t="s">
        <v>199</v>
      </c>
      <c r="E169" s="24">
        <f>Birželis!E53</f>
        <v>135</v>
      </c>
      <c r="F169" s="24">
        <f>Birželis!F53</f>
        <v>83</v>
      </c>
      <c r="G169" s="12" t="s">
        <v>50</v>
      </c>
      <c r="H169" s="12" t="s">
        <v>200</v>
      </c>
      <c r="I169" s="28" t="s">
        <v>15</v>
      </c>
      <c r="K169" s="51"/>
      <c r="N169" s="51"/>
      <c r="O169" s="54"/>
      <c r="T169" s="57"/>
    </row>
    <row r="170" spans="1:23" s="5" customFormat="1" ht="26.1" customHeight="1">
      <c r="A170" s="32">
        <v>167</v>
      </c>
      <c r="B170" s="52" t="s">
        <v>563</v>
      </c>
      <c r="C170" s="52" t="s">
        <v>564</v>
      </c>
      <c r="D170" s="52" t="s">
        <v>8</v>
      </c>
      <c r="E170" s="24">
        <f>Lapkritis!E43</f>
        <v>121</v>
      </c>
      <c r="F170" s="24">
        <f>Lapkritis!F43</f>
        <v>25</v>
      </c>
      <c r="G170" s="27">
        <v>1</v>
      </c>
      <c r="H170" s="53">
        <v>43420</v>
      </c>
      <c r="I170" s="120" t="s">
        <v>47</v>
      </c>
      <c r="M170" s="84"/>
      <c r="N170" s="84"/>
      <c r="O170" s="14"/>
      <c r="P170" s="33"/>
      <c r="Q170" s="81"/>
      <c r="R170" s="51"/>
    </row>
    <row r="171" spans="1:23" s="5" customFormat="1" ht="26.1" customHeight="1">
      <c r="A171" s="32">
        <v>168</v>
      </c>
      <c r="B171" s="13" t="s">
        <v>61</v>
      </c>
      <c r="C171" s="13" t="s">
        <v>60</v>
      </c>
      <c r="D171" s="52" t="s">
        <v>8</v>
      </c>
      <c r="E171" s="24">
        <f>Gegužė!E50</f>
        <v>110</v>
      </c>
      <c r="F171" s="24">
        <f>Gegužė!F50</f>
        <v>10</v>
      </c>
      <c r="G171" s="12" t="s">
        <v>27</v>
      </c>
      <c r="H171" s="12" t="s">
        <v>63</v>
      </c>
      <c r="I171" s="28" t="s">
        <v>15</v>
      </c>
      <c r="J171" s="51"/>
      <c r="K171" s="51"/>
      <c r="L171" s="51"/>
      <c r="M171" s="51"/>
      <c r="N171" s="51"/>
      <c r="O171" s="51"/>
      <c r="P171" s="70"/>
      <c r="Q171" s="70"/>
      <c r="R171" s="70"/>
    </row>
    <row r="172" spans="1:23" s="51" customFormat="1" ht="26.1" customHeight="1">
      <c r="A172" s="32">
        <v>169</v>
      </c>
      <c r="B172" s="17" t="s">
        <v>46</v>
      </c>
      <c r="C172" s="17" t="s">
        <v>45</v>
      </c>
      <c r="D172" s="17" t="s">
        <v>23</v>
      </c>
      <c r="E172" s="24">
        <f>Rugsėjis!E52</f>
        <v>100</v>
      </c>
      <c r="F172" s="24">
        <f>Rugsėjis!F52</f>
        <v>20</v>
      </c>
      <c r="G172" s="20">
        <v>1</v>
      </c>
      <c r="H172" s="18" t="s">
        <v>44</v>
      </c>
      <c r="I172" s="28" t="s">
        <v>19</v>
      </c>
      <c r="O172" s="83"/>
      <c r="P172" s="81"/>
      <c r="Q172" s="84"/>
    </row>
    <row r="173" spans="1:23" s="5" customFormat="1" ht="26.1" customHeight="1">
      <c r="A173" s="32">
        <v>170</v>
      </c>
      <c r="B173" s="17" t="s">
        <v>468</v>
      </c>
      <c r="C173" s="17" t="s">
        <v>467</v>
      </c>
      <c r="D173" s="30" t="s">
        <v>8</v>
      </c>
      <c r="E173" s="24">
        <f>Rugsėjis!E53</f>
        <v>100</v>
      </c>
      <c r="F173" s="24">
        <f>Rugsėjis!F53</f>
        <v>20</v>
      </c>
      <c r="G173" s="20">
        <v>1</v>
      </c>
      <c r="H173" s="18" t="s">
        <v>473</v>
      </c>
      <c r="I173" s="28" t="s">
        <v>19</v>
      </c>
      <c r="K173" s="51"/>
      <c r="N173" s="51"/>
      <c r="O173" s="54"/>
      <c r="T173" s="57"/>
    </row>
    <row r="174" spans="1:23" s="5" customFormat="1" ht="26.1" customHeight="1">
      <c r="A174" s="32">
        <v>171</v>
      </c>
      <c r="B174" s="52" t="s">
        <v>291</v>
      </c>
      <c r="C174" s="52" t="s">
        <v>292</v>
      </c>
      <c r="D174" s="45" t="s">
        <v>23</v>
      </c>
      <c r="E174" s="26">
        <f>Gegužė!E51</f>
        <v>100</v>
      </c>
      <c r="F174" s="26">
        <f>Gegužė!F51</f>
        <v>25</v>
      </c>
      <c r="G174" s="27">
        <v>1</v>
      </c>
      <c r="H174" s="53" t="s">
        <v>293</v>
      </c>
      <c r="I174" s="35" t="s">
        <v>269</v>
      </c>
      <c r="K174" s="51"/>
      <c r="N174" s="51"/>
      <c r="O174" s="54"/>
      <c r="T174" s="57"/>
    </row>
    <row r="175" spans="1:23" s="5" customFormat="1" ht="26.1" customHeight="1">
      <c r="A175" s="32">
        <v>172</v>
      </c>
      <c r="B175" s="89" t="s">
        <v>280</v>
      </c>
      <c r="C175" s="90" t="s">
        <v>281</v>
      </c>
      <c r="D175" s="93" t="s">
        <v>282</v>
      </c>
      <c r="E175" s="26">
        <f>Gegužė!E52</f>
        <v>91</v>
      </c>
      <c r="F175" s="26">
        <f>Gegužė!F52</f>
        <v>14</v>
      </c>
      <c r="G175" s="91">
        <v>1</v>
      </c>
      <c r="H175" s="92" t="s">
        <v>283</v>
      </c>
      <c r="I175" s="35" t="s">
        <v>269</v>
      </c>
      <c r="K175" s="51"/>
      <c r="N175" s="51"/>
      <c r="O175" s="54"/>
      <c r="T175" s="57"/>
    </row>
    <row r="176" spans="1:23" s="5" customFormat="1" ht="26.1" customHeight="1">
      <c r="A176" s="32">
        <v>173</v>
      </c>
      <c r="B176" s="89" t="s">
        <v>297</v>
      </c>
      <c r="C176" s="90" t="s">
        <v>298</v>
      </c>
      <c r="D176" s="90" t="s">
        <v>299</v>
      </c>
      <c r="E176" s="26">
        <f>Birželis!E60</f>
        <v>84</v>
      </c>
      <c r="F176" s="26">
        <f>Birželis!F60</f>
        <v>21</v>
      </c>
      <c r="G176" s="91">
        <v>1</v>
      </c>
      <c r="H176" s="92" t="s">
        <v>300</v>
      </c>
      <c r="I176" s="35" t="s">
        <v>269</v>
      </c>
      <c r="L176" s="51"/>
      <c r="M176" s="51"/>
      <c r="N176" s="51"/>
      <c r="Q176" s="51"/>
      <c r="R176" s="54"/>
      <c r="W176" s="57"/>
    </row>
    <row r="177" spans="1:19" s="5" customFormat="1" ht="26.1" customHeight="1">
      <c r="A177" s="32">
        <v>174</v>
      </c>
      <c r="B177" s="13" t="s">
        <v>241</v>
      </c>
      <c r="C177" s="13" t="s">
        <v>241</v>
      </c>
      <c r="D177" s="17" t="s">
        <v>48</v>
      </c>
      <c r="E177" s="26">
        <f>Birželis!E62</f>
        <v>79</v>
      </c>
      <c r="F177" s="26">
        <f>Birželis!F62</f>
        <v>17</v>
      </c>
      <c r="G177" s="12" t="s">
        <v>27</v>
      </c>
      <c r="H177" s="12" t="s">
        <v>208</v>
      </c>
      <c r="I177" s="28" t="s">
        <v>171</v>
      </c>
      <c r="J177" s="55"/>
      <c r="K177" s="51"/>
      <c r="L177" s="51"/>
      <c r="M177" s="51"/>
      <c r="N177" s="51"/>
      <c r="O177" s="51"/>
      <c r="P177" s="51"/>
      <c r="S177" s="51"/>
    </row>
    <row r="178" spans="1:19" s="5" customFormat="1" ht="26.1" customHeight="1">
      <c r="A178" s="32">
        <v>175</v>
      </c>
      <c r="B178" s="13" t="s">
        <v>79</v>
      </c>
      <c r="C178" s="13" t="s">
        <v>80</v>
      </c>
      <c r="D178" s="30" t="s">
        <v>48</v>
      </c>
      <c r="E178" s="24">
        <f>Balandis!E16+Gegužė!E57</f>
        <v>66</v>
      </c>
      <c r="F178" s="24">
        <f>Balandis!F16+Gegužė!F57</f>
        <v>25</v>
      </c>
      <c r="G178" s="12" t="s">
        <v>27</v>
      </c>
      <c r="H178" s="12" t="s">
        <v>81</v>
      </c>
      <c r="I178" s="28" t="s">
        <v>18</v>
      </c>
    </row>
    <row r="179" spans="1:19" s="5" customFormat="1" ht="26.1" customHeight="1">
      <c r="A179" s="32">
        <v>176</v>
      </c>
      <c r="B179" s="30" t="s">
        <v>88</v>
      </c>
      <c r="C179" s="79" t="s">
        <v>90</v>
      </c>
      <c r="D179" s="30" t="s">
        <v>48</v>
      </c>
      <c r="E179" s="63">
        <f>Gegužė!E55</f>
        <v>52</v>
      </c>
      <c r="F179" s="63">
        <f>Gegužė!F55</f>
        <v>8</v>
      </c>
      <c r="G179" s="80">
        <v>1</v>
      </c>
      <c r="H179" s="18" t="s">
        <v>89</v>
      </c>
      <c r="I179" s="22" t="s">
        <v>64</v>
      </c>
      <c r="J179" s="119"/>
      <c r="K179" s="119"/>
      <c r="L179" s="119"/>
      <c r="M179" s="119"/>
      <c r="N179" s="119"/>
      <c r="O179" s="36"/>
      <c r="P179" s="119"/>
      <c r="Q179" s="14"/>
      <c r="R179" s="81"/>
    </row>
    <row r="180" spans="1:19" s="5" customFormat="1" ht="26.1" customHeight="1">
      <c r="A180" s="32">
        <v>177</v>
      </c>
      <c r="B180" s="52" t="s">
        <v>266</v>
      </c>
      <c r="C180" s="52" t="s">
        <v>267</v>
      </c>
      <c r="D180" s="30" t="s">
        <v>8</v>
      </c>
      <c r="E180" s="69">
        <f>Birželis!E66</f>
        <v>49</v>
      </c>
      <c r="F180" s="69">
        <f>Birželis!F66</f>
        <v>7</v>
      </c>
      <c r="G180" s="46">
        <v>1</v>
      </c>
      <c r="H180" s="12" t="s">
        <v>132</v>
      </c>
      <c r="I180" s="120" t="s">
        <v>262</v>
      </c>
      <c r="J180" s="119"/>
      <c r="K180" s="119"/>
      <c r="L180" s="119"/>
      <c r="M180" s="119"/>
      <c r="N180" s="119"/>
      <c r="O180" s="36"/>
      <c r="P180" s="119"/>
      <c r="Q180" s="14"/>
      <c r="R180" s="81"/>
    </row>
    <row r="181" spans="1:19" s="5" customFormat="1" ht="26.1" customHeight="1">
      <c r="A181" s="32">
        <v>178</v>
      </c>
      <c r="B181" s="52" t="s">
        <v>258</v>
      </c>
      <c r="C181" s="52" t="s">
        <v>259</v>
      </c>
      <c r="D181" s="52" t="s">
        <v>260</v>
      </c>
      <c r="E181" s="26">
        <f>Birželis!E67</f>
        <v>40</v>
      </c>
      <c r="F181" s="26">
        <f>Birželis!F67</f>
        <v>6</v>
      </c>
      <c r="G181" s="27">
        <v>1</v>
      </c>
      <c r="H181" s="53" t="s">
        <v>261</v>
      </c>
      <c r="I181" s="87" t="s">
        <v>262</v>
      </c>
      <c r="M181" s="84"/>
      <c r="N181" s="84"/>
      <c r="P181" s="14"/>
      <c r="Q181" s="33"/>
    </row>
    <row r="182" spans="1:19" s="5" customFormat="1" ht="26.1" customHeight="1">
      <c r="A182" s="32">
        <v>179</v>
      </c>
      <c r="B182" s="23" t="s">
        <v>76</v>
      </c>
      <c r="C182" s="23" t="s">
        <v>75</v>
      </c>
      <c r="D182" s="30" t="s">
        <v>23</v>
      </c>
      <c r="E182" s="24">
        <f>Gegužė!E56</f>
        <v>21</v>
      </c>
      <c r="F182" s="24">
        <f>Gegužė!F56</f>
        <v>3</v>
      </c>
      <c r="G182" s="24">
        <v>1</v>
      </c>
      <c r="H182" s="16" t="s">
        <v>71</v>
      </c>
      <c r="I182" s="22" t="s">
        <v>20</v>
      </c>
    </row>
    <row r="183" spans="1:19" s="5" customFormat="1" ht="26.1" customHeight="1">
      <c r="A183" s="32">
        <v>180</v>
      </c>
      <c r="B183" s="13" t="s">
        <v>243</v>
      </c>
      <c r="C183" s="13" t="s">
        <v>242</v>
      </c>
      <c r="D183" s="17" t="s">
        <v>244</v>
      </c>
      <c r="E183" s="24">
        <f>Birželis!E71</f>
        <v>19</v>
      </c>
      <c r="F183" s="24">
        <f>Birželis!F71</f>
        <v>6</v>
      </c>
      <c r="G183" s="12" t="s">
        <v>27</v>
      </c>
      <c r="H183" s="12" t="s">
        <v>210</v>
      </c>
      <c r="I183" s="28" t="s">
        <v>171</v>
      </c>
    </row>
    <row r="184" spans="1:19" s="70" customFormat="1" ht="26.1" customHeight="1">
      <c r="A184" s="32">
        <v>181</v>
      </c>
      <c r="B184" s="17" t="s">
        <v>83</v>
      </c>
      <c r="C184" s="17" t="s">
        <v>82</v>
      </c>
      <c r="D184" s="17" t="s">
        <v>23</v>
      </c>
      <c r="E184" s="34">
        <f>Gegužė!E58</f>
        <v>14</v>
      </c>
      <c r="F184" s="34">
        <f>Gegužė!F58</f>
        <v>2</v>
      </c>
      <c r="G184" s="20">
        <v>1</v>
      </c>
      <c r="H184" s="18" t="s">
        <v>78</v>
      </c>
      <c r="I184" s="28" t="s">
        <v>64</v>
      </c>
    </row>
    <row r="185" spans="1:19" s="5" customFormat="1" ht="26.1" customHeight="1">
      <c r="A185" s="32">
        <v>182</v>
      </c>
      <c r="B185" s="13" t="s">
        <v>263</v>
      </c>
      <c r="C185" s="13" t="s">
        <v>264</v>
      </c>
      <c r="D185" s="17" t="s">
        <v>23</v>
      </c>
      <c r="E185" s="34">
        <f>Birželis!E73</f>
        <v>4</v>
      </c>
      <c r="F185" s="34">
        <f>Birželis!F73</f>
        <v>1</v>
      </c>
      <c r="G185" s="12" t="s">
        <v>27</v>
      </c>
      <c r="H185" s="12" t="s">
        <v>265</v>
      </c>
      <c r="I185" s="87" t="s">
        <v>262</v>
      </c>
      <c r="K185" s="51"/>
      <c r="L185" s="51"/>
      <c r="P185" s="47"/>
      <c r="Q185" s="14"/>
      <c r="R185" s="33"/>
    </row>
    <row r="186" spans="1:19" s="5" customFormat="1" ht="26.1" customHeight="1">
      <c r="B186" s="37"/>
      <c r="C186" s="37"/>
      <c r="D186" s="37"/>
      <c r="E186" s="38"/>
      <c r="F186" s="38"/>
      <c r="G186" s="39"/>
      <c r="J186"/>
      <c r="K186"/>
      <c r="L186"/>
      <c r="M186"/>
      <c r="N186"/>
    </row>
    <row r="187" spans="1:19" s="5" customFormat="1" ht="26.1" customHeight="1" thickBot="1">
      <c r="B187" s="37"/>
      <c r="C187" s="37"/>
      <c r="D187" s="37"/>
      <c r="E187" s="40">
        <f>SUM(E4:E186)</f>
        <v>6077751.3400000036</v>
      </c>
      <c r="F187" s="40">
        <f>SUM(F4:F186)</f>
        <v>1059400</v>
      </c>
      <c r="H187" s="14"/>
      <c r="J187"/>
      <c r="K187"/>
      <c r="L187"/>
      <c r="M187"/>
      <c r="N187"/>
      <c r="O187"/>
      <c r="P187"/>
      <c r="Q187"/>
      <c r="R187"/>
    </row>
    <row r="190" spans="1:19" ht="15.75">
      <c r="C190" s="43" t="s">
        <v>32</v>
      </c>
      <c r="E190" s="44">
        <v>0</v>
      </c>
      <c r="F190" s="44">
        <v>0</v>
      </c>
    </row>
    <row r="191" spans="1:19" ht="15.75">
      <c r="C191" s="43" t="s">
        <v>33</v>
      </c>
      <c r="E191" s="44">
        <v>0</v>
      </c>
      <c r="F191" s="44">
        <v>0</v>
      </c>
    </row>
    <row r="192" spans="1:19" ht="15.75">
      <c r="C192" s="43" t="s">
        <v>34</v>
      </c>
      <c r="D192" s="5"/>
      <c r="E192" s="44">
        <v>0</v>
      </c>
      <c r="F192" s="44">
        <v>0</v>
      </c>
    </row>
    <row r="193" spans="3:6" ht="15.75">
      <c r="C193" s="43" t="s">
        <v>35</v>
      </c>
      <c r="D193" s="5"/>
      <c r="E193" s="44">
        <f>Balandis!E18</f>
        <v>29431.700000000004</v>
      </c>
      <c r="F193" s="44">
        <f>Balandis!F18</f>
        <v>6782</v>
      </c>
    </row>
    <row r="194" spans="3:6" ht="15.75">
      <c r="C194" s="43" t="s">
        <v>36</v>
      </c>
      <c r="D194" s="5"/>
      <c r="E194" s="44">
        <f>Gegužė!E60</f>
        <v>494504.00999999989</v>
      </c>
      <c r="F194" s="44">
        <f>Gegužė!F60</f>
        <v>85021</v>
      </c>
    </row>
    <row r="195" spans="3:6" ht="15.75">
      <c r="C195" s="43" t="s">
        <v>37</v>
      </c>
      <c r="E195" s="44">
        <f>Birželis!E75</f>
        <v>491194.77999999985</v>
      </c>
      <c r="F195" s="44">
        <f>Birželis!F75</f>
        <v>92675</v>
      </c>
    </row>
    <row r="196" spans="3:6" ht="15.75">
      <c r="C196" s="43" t="s">
        <v>38</v>
      </c>
      <c r="E196" s="44">
        <f>Liepa!E64</f>
        <v>726491.52000000014</v>
      </c>
      <c r="F196" s="44">
        <f>Liepa!F64</f>
        <v>132923</v>
      </c>
    </row>
    <row r="197" spans="3:6" ht="15.75">
      <c r="C197" s="43" t="s">
        <v>39</v>
      </c>
      <c r="E197" s="44">
        <f>Rugpjūtis!E64</f>
        <v>928943.47</v>
      </c>
      <c r="F197" s="44">
        <f>Rugpjūtis!F64</f>
        <v>172418</v>
      </c>
    </row>
    <row r="198" spans="3:6" ht="15.75">
      <c r="C198" s="43" t="s">
        <v>40</v>
      </c>
      <c r="E198" s="44">
        <f>Rugsėjis!E62</f>
        <v>925693.15000000026</v>
      </c>
      <c r="F198" s="44">
        <f>Rugsėjis!F62</f>
        <v>157376</v>
      </c>
    </row>
    <row r="199" spans="3:6" ht="15.75">
      <c r="C199" s="43" t="s">
        <v>41</v>
      </c>
      <c r="E199" s="44">
        <f>Spalis!E47</f>
        <v>1293804.06</v>
      </c>
      <c r="F199" s="44">
        <f>Spalis!F47</f>
        <v>213018</v>
      </c>
    </row>
    <row r="200" spans="3:6" ht="15.75">
      <c r="C200" s="43" t="s">
        <v>42</v>
      </c>
      <c r="E200" s="44">
        <f>Lapkritis!E47</f>
        <v>1187688.6500000001</v>
      </c>
      <c r="F200" s="44">
        <f>Lapkritis!F47</f>
        <v>199187</v>
      </c>
    </row>
    <row r="201" spans="3:6" ht="15.75">
      <c r="C201" s="43" t="s">
        <v>43</v>
      </c>
      <c r="E201" s="44"/>
      <c r="F201" s="44"/>
    </row>
    <row r="202" spans="3:6">
      <c r="E202" s="49">
        <f>SUM(E190:E201)</f>
        <v>6077751.3399999999</v>
      </c>
      <c r="F202" s="49">
        <f>SUM(F190:F201)</f>
        <v>1059400</v>
      </c>
    </row>
  </sheetData>
  <sortState xmlns:xlrd2="http://schemas.microsoft.com/office/spreadsheetml/2017/richdata2" ref="B4:I185">
    <sortCondition descending="1" ref="E4:E18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workbookViewId="0">
      <selection activeCell="B22" sqref="B22"/>
    </sheetView>
  </sheetViews>
  <sheetFormatPr defaultRowHeight="15"/>
  <cols>
    <col min="2" max="2" width="25.28515625" customWidth="1"/>
    <col min="3" max="3" width="23" customWidth="1"/>
    <col min="5" max="5" width="18.28515625" customWidth="1"/>
    <col min="6" max="6" width="18" customWidth="1"/>
    <col min="8" max="8" width="17.5703125" customWidth="1"/>
    <col min="9" max="9" width="25.28515625" customWidth="1"/>
    <col min="10" max="10" width="6.28515625" customWidth="1"/>
    <col min="11" max="11" width="5" customWidth="1"/>
    <col min="12" max="12" width="14.140625" customWidth="1"/>
    <col min="13" max="13" width="11.5703125" bestFit="1" customWidth="1"/>
    <col min="14" max="15" width="13.5703125" bestFit="1" customWidth="1"/>
    <col min="16" max="16" width="12.85546875" customWidth="1"/>
    <col min="17" max="17" width="12.28515625" bestFit="1" customWidth="1"/>
  </cols>
  <sheetData>
    <row r="1" spans="1:20" s="5" customFormat="1" ht="18">
      <c r="A1" s="1" t="s">
        <v>91</v>
      </c>
      <c r="B1" s="2"/>
      <c r="C1" s="2"/>
      <c r="D1" s="2"/>
      <c r="E1" s="3"/>
      <c r="F1" s="3"/>
      <c r="G1" s="4"/>
      <c r="H1" s="4"/>
      <c r="I1" s="4"/>
    </row>
    <row r="2" spans="1:20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20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20" s="5" customFormat="1" ht="26.1" customHeight="1">
      <c r="A4" s="32">
        <v>1</v>
      </c>
      <c r="B4" s="13" t="s">
        <v>98</v>
      </c>
      <c r="C4" s="13" t="s">
        <v>98</v>
      </c>
      <c r="D4" s="17" t="s">
        <v>8</v>
      </c>
      <c r="E4" s="24">
        <v>11730.84</v>
      </c>
      <c r="F4" s="24">
        <v>2320</v>
      </c>
      <c r="G4" s="12" t="s">
        <v>29</v>
      </c>
      <c r="H4" s="12" t="s">
        <v>94</v>
      </c>
      <c r="I4" s="28" t="s">
        <v>24</v>
      </c>
      <c r="N4" s="14"/>
      <c r="O4" s="15"/>
    </row>
    <row r="5" spans="1:20" s="5" customFormat="1" ht="26.1" customHeight="1">
      <c r="A5" s="32">
        <v>2</v>
      </c>
      <c r="B5" s="13" t="s">
        <v>97</v>
      </c>
      <c r="C5" s="13" t="s">
        <v>96</v>
      </c>
      <c r="D5" s="67" t="s">
        <v>8</v>
      </c>
      <c r="E5" s="26">
        <v>5967.66</v>
      </c>
      <c r="F5" s="26">
        <v>1530</v>
      </c>
      <c r="G5" s="12" t="s">
        <v>54</v>
      </c>
      <c r="H5" s="12" t="s">
        <v>94</v>
      </c>
      <c r="I5" s="19" t="s">
        <v>9</v>
      </c>
      <c r="N5" s="14"/>
      <c r="O5" s="15"/>
    </row>
    <row r="6" spans="1:20" s="5" customFormat="1" ht="26.1" customHeight="1">
      <c r="A6" s="32">
        <v>3</v>
      </c>
      <c r="B6" s="13" t="s">
        <v>93</v>
      </c>
      <c r="C6" s="60" t="s">
        <v>92</v>
      </c>
      <c r="D6" s="52" t="s">
        <v>8</v>
      </c>
      <c r="E6" s="68">
        <v>3503.65</v>
      </c>
      <c r="F6" s="26">
        <v>722</v>
      </c>
      <c r="G6" s="12" t="s">
        <v>31</v>
      </c>
      <c r="H6" s="12" t="s">
        <v>94</v>
      </c>
      <c r="I6" s="41" t="s">
        <v>58</v>
      </c>
      <c r="N6" s="14"/>
      <c r="O6" s="15"/>
    </row>
    <row r="7" spans="1:20" s="5" customFormat="1" ht="26.1" customHeight="1">
      <c r="A7" s="32">
        <v>4</v>
      </c>
      <c r="B7" s="29" t="s">
        <v>103</v>
      </c>
      <c r="C7" s="62" t="s">
        <v>102</v>
      </c>
      <c r="D7" s="30" t="s">
        <v>49</v>
      </c>
      <c r="E7" s="63">
        <v>2180.6999999999998</v>
      </c>
      <c r="F7" s="64">
        <v>642</v>
      </c>
      <c r="G7" s="31">
        <v>7</v>
      </c>
      <c r="H7" s="12" t="s">
        <v>94</v>
      </c>
      <c r="I7" s="28" t="s">
        <v>108</v>
      </c>
      <c r="N7" s="14"/>
      <c r="O7" s="15"/>
    </row>
    <row r="8" spans="1:20" s="5" customFormat="1" ht="26.1" customHeight="1">
      <c r="A8" s="32">
        <v>5</v>
      </c>
      <c r="B8" s="29" t="s">
        <v>105</v>
      </c>
      <c r="C8" s="62" t="s">
        <v>104</v>
      </c>
      <c r="D8" s="30" t="s">
        <v>62</v>
      </c>
      <c r="E8" s="63">
        <v>2150.0500000000002</v>
      </c>
      <c r="F8" s="64">
        <v>615</v>
      </c>
      <c r="G8" s="31">
        <v>8</v>
      </c>
      <c r="H8" s="12" t="s">
        <v>94</v>
      </c>
      <c r="I8" s="28" t="s">
        <v>56</v>
      </c>
      <c r="N8" s="14"/>
      <c r="O8" s="15"/>
    </row>
    <row r="9" spans="1:20" s="5" customFormat="1" ht="26.1" customHeight="1">
      <c r="A9" s="32">
        <v>6</v>
      </c>
      <c r="B9" s="29" t="s">
        <v>99</v>
      </c>
      <c r="C9" s="62" t="s">
        <v>100</v>
      </c>
      <c r="D9" s="30" t="s">
        <v>8</v>
      </c>
      <c r="E9" s="63">
        <v>1749.2</v>
      </c>
      <c r="F9" s="64">
        <v>418</v>
      </c>
      <c r="G9" s="31" t="s">
        <v>29</v>
      </c>
      <c r="H9" s="12" t="s">
        <v>94</v>
      </c>
      <c r="I9" s="28" t="s">
        <v>24</v>
      </c>
      <c r="N9" s="14"/>
      <c r="O9" s="15"/>
    </row>
    <row r="10" spans="1:20" s="5" customFormat="1" ht="26.1" customHeight="1">
      <c r="A10" s="32">
        <v>7</v>
      </c>
      <c r="B10" s="29" t="s">
        <v>101</v>
      </c>
      <c r="C10" s="62" t="s">
        <v>109</v>
      </c>
      <c r="D10" s="30" t="s">
        <v>23</v>
      </c>
      <c r="E10" s="63">
        <v>868.9</v>
      </c>
      <c r="F10" s="64">
        <v>181</v>
      </c>
      <c r="G10" s="31">
        <v>5</v>
      </c>
      <c r="H10" s="12" t="s">
        <v>94</v>
      </c>
      <c r="I10" s="28" t="s">
        <v>64</v>
      </c>
      <c r="N10" s="14"/>
      <c r="O10" s="15"/>
    </row>
    <row r="11" spans="1:20" s="5" customFormat="1" ht="26.1" customHeight="1">
      <c r="A11" s="32">
        <v>8</v>
      </c>
      <c r="B11" s="13" t="s">
        <v>107</v>
      </c>
      <c r="C11" s="13" t="s">
        <v>106</v>
      </c>
      <c r="D11" s="17" t="s">
        <v>16</v>
      </c>
      <c r="E11" s="24">
        <v>585</v>
      </c>
      <c r="F11" s="24">
        <v>196</v>
      </c>
      <c r="G11" s="12">
        <v>5</v>
      </c>
      <c r="H11" s="12" t="s">
        <v>94</v>
      </c>
      <c r="I11" s="28" t="s">
        <v>18</v>
      </c>
      <c r="K11" s="51"/>
      <c r="N11" s="51"/>
      <c r="O11" s="54"/>
      <c r="T11" s="57"/>
    </row>
    <row r="12" spans="1:20" s="5" customFormat="1" ht="26.1" customHeight="1">
      <c r="A12" s="32">
        <v>9</v>
      </c>
      <c r="B12" s="13" t="s">
        <v>87</v>
      </c>
      <c r="C12" s="13" t="s">
        <v>86</v>
      </c>
      <c r="D12" s="52" t="s">
        <v>8</v>
      </c>
      <c r="E12" s="26">
        <v>229.8</v>
      </c>
      <c r="F12" s="26">
        <v>41</v>
      </c>
      <c r="G12" s="12" t="s">
        <v>50</v>
      </c>
      <c r="H12" s="12" t="s">
        <v>70</v>
      </c>
      <c r="I12" s="50" t="s">
        <v>47</v>
      </c>
    </row>
    <row r="13" spans="1:20" s="5" customFormat="1" ht="26.1" customHeight="1">
      <c r="A13" s="32">
        <v>10</v>
      </c>
      <c r="B13" s="13" t="s">
        <v>67</v>
      </c>
      <c r="C13" s="13" t="s">
        <v>66</v>
      </c>
      <c r="D13" s="17" t="s">
        <v>65</v>
      </c>
      <c r="E13" s="24">
        <v>179.15</v>
      </c>
      <c r="F13" s="24">
        <v>54</v>
      </c>
      <c r="G13" s="12" t="s">
        <v>50</v>
      </c>
      <c r="H13" s="12" t="s">
        <v>68</v>
      </c>
      <c r="I13" s="28" t="s">
        <v>15</v>
      </c>
    </row>
    <row r="14" spans="1:20" s="5" customFormat="1" ht="26.1" customHeight="1">
      <c r="A14" s="32">
        <v>11</v>
      </c>
      <c r="B14" s="52" t="s">
        <v>84</v>
      </c>
      <c r="C14" s="52" t="s">
        <v>85</v>
      </c>
      <c r="D14" s="52" t="s">
        <v>16</v>
      </c>
      <c r="E14" s="26">
        <v>155</v>
      </c>
      <c r="F14" s="26">
        <v>26</v>
      </c>
      <c r="G14" s="27">
        <v>1</v>
      </c>
      <c r="H14" s="53" t="s">
        <v>70</v>
      </c>
      <c r="I14" s="48" t="s">
        <v>20</v>
      </c>
      <c r="K14" s="51"/>
      <c r="L14" s="51"/>
      <c r="P14" s="47"/>
      <c r="Q14" s="14"/>
      <c r="R14" s="33"/>
    </row>
    <row r="15" spans="1:20" s="5" customFormat="1" ht="26.1" customHeight="1">
      <c r="A15" s="32">
        <v>12</v>
      </c>
      <c r="B15" s="23" t="s">
        <v>77</v>
      </c>
      <c r="C15" s="23" t="s">
        <v>74</v>
      </c>
      <c r="D15" s="17" t="s">
        <v>59</v>
      </c>
      <c r="E15" s="24">
        <v>83.75</v>
      </c>
      <c r="F15" s="24">
        <v>17</v>
      </c>
      <c r="G15" s="27">
        <v>1</v>
      </c>
      <c r="H15" s="16" t="s">
        <v>78</v>
      </c>
      <c r="I15" s="25" t="s">
        <v>20</v>
      </c>
      <c r="K15" s="51"/>
      <c r="L15" s="51"/>
      <c r="P15" s="47"/>
      <c r="Q15" s="14"/>
      <c r="R15" s="33"/>
    </row>
    <row r="16" spans="1:20" s="5" customFormat="1" ht="26.1" customHeight="1">
      <c r="A16" s="32">
        <v>13</v>
      </c>
      <c r="B16" s="13" t="s">
        <v>79</v>
      </c>
      <c r="C16" s="13" t="s">
        <v>80</v>
      </c>
      <c r="D16" s="17" t="s">
        <v>48</v>
      </c>
      <c r="E16" s="34">
        <v>48</v>
      </c>
      <c r="F16" s="34">
        <v>20</v>
      </c>
      <c r="G16" s="12" t="s">
        <v>27</v>
      </c>
      <c r="H16" s="12" t="s">
        <v>81</v>
      </c>
      <c r="I16" s="11" t="s">
        <v>18</v>
      </c>
      <c r="K16" s="51"/>
      <c r="L16" s="51"/>
      <c r="P16" s="47"/>
      <c r="Q16" s="14"/>
      <c r="R16" s="33"/>
    </row>
    <row r="17" spans="2:17" s="5" customFormat="1" ht="26.1" customHeight="1">
      <c r="B17" s="37"/>
      <c r="C17" s="37"/>
      <c r="D17" s="37"/>
      <c r="E17" s="38"/>
      <c r="F17" s="38"/>
      <c r="G17" s="39"/>
      <c r="J17"/>
      <c r="K17"/>
      <c r="L17"/>
      <c r="M17"/>
    </row>
    <row r="18" spans="2:17" s="5" customFormat="1" ht="26.1" customHeight="1" thickBot="1">
      <c r="B18" s="37"/>
      <c r="C18" s="37"/>
      <c r="D18" s="37"/>
      <c r="E18" s="40">
        <f>SUM(E4:E17)</f>
        <v>29431.700000000004</v>
      </c>
      <c r="F18" s="40">
        <f>SUM(F4:F17)</f>
        <v>6782</v>
      </c>
      <c r="H18" s="14"/>
      <c r="J18"/>
      <c r="K18"/>
      <c r="L18"/>
      <c r="M18"/>
      <c r="N18"/>
      <c r="O18"/>
      <c r="P18"/>
      <c r="Q18"/>
    </row>
  </sheetData>
  <sortState xmlns:xlrd2="http://schemas.microsoft.com/office/spreadsheetml/2017/richdata2" ref="B4:I16">
    <sortCondition descending="1" ref="E4:E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F615-5952-4432-9F30-FB1205E40282}">
  <dimension ref="A1:W60"/>
  <sheetViews>
    <sheetView topLeftCell="A23" workbookViewId="0">
      <selection activeCell="A30" sqref="A30:XFD30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11.28515625" style="51" bestFit="1" customWidth="1"/>
    <col min="11" max="11" width="6" style="51" bestFit="1" customWidth="1"/>
    <col min="12" max="12" width="14.140625" style="51" customWidth="1"/>
    <col min="13" max="13" width="11.5703125" style="51" bestFit="1" customWidth="1"/>
    <col min="14" max="15" width="13.5703125" style="51" bestFit="1" customWidth="1"/>
    <col min="16" max="16" width="12.85546875" style="51" customWidth="1"/>
    <col min="17" max="17" width="12.28515625" style="51" bestFit="1" customWidth="1"/>
    <col min="18" max="16384" width="9.140625" style="51"/>
  </cols>
  <sheetData>
    <row r="1" spans="1:15" s="5" customFormat="1" ht="18">
      <c r="A1" s="1" t="s">
        <v>110</v>
      </c>
      <c r="B1" s="2"/>
      <c r="C1" s="2"/>
      <c r="D1" s="2"/>
      <c r="E1" s="3"/>
      <c r="F1" s="3"/>
      <c r="G1" s="4"/>
      <c r="H1" s="4"/>
      <c r="I1" s="4"/>
    </row>
    <row r="2" spans="1:15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>
      <c r="A4" s="32">
        <v>1</v>
      </c>
      <c r="B4" s="13" t="s">
        <v>111</v>
      </c>
      <c r="C4" s="13" t="s">
        <v>115</v>
      </c>
      <c r="D4" s="17" t="s">
        <v>8</v>
      </c>
      <c r="E4" s="24">
        <v>49584.38</v>
      </c>
      <c r="F4" s="24">
        <v>7198</v>
      </c>
      <c r="G4" s="12" t="s">
        <v>31</v>
      </c>
      <c r="H4" s="12" t="s">
        <v>129</v>
      </c>
      <c r="I4" s="22" t="s">
        <v>12</v>
      </c>
      <c r="N4" s="14"/>
      <c r="O4" s="15"/>
    </row>
    <row r="5" spans="1:15" s="5" customFormat="1" ht="26.1" customHeight="1">
      <c r="A5" s="32">
        <v>2</v>
      </c>
      <c r="B5" s="13" t="s">
        <v>112</v>
      </c>
      <c r="C5" s="13" t="s">
        <v>116</v>
      </c>
      <c r="D5" s="59" t="s">
        <v>8</v>
      </c>
      <c r="E5" s="24">
        <v>48582.17</v>
      </c>
      <c r="F5" s="24">
        <v>9999</v>
      </c>
      <c r="G5" s="12" t="s">
        <v>10</v>
      </c>
      <c r="H5" s="12" t="s">
        <v>129</v>
      </c>
      <c r="I5" s="19" t="s">
        <v>24</v>
      </c>
      <c r="N5" s="14"/>
      <c r="O5" s="15"/>
    </row>
    <row r="6" spans="1:15" s="5" customFormat="1" ht="26.1" customHeight="1">
      <c r="A6" s="32">
        <v>3</v>
      </c>
      <c r="B6" s="13" t="s">
        <v>113</v>
      </c>
      <c r="C6" s="60" t="s">
        <v>117</v>
      </c>
      <c r="D6" s="17" t="s">
        <v>8</v>
      </c>
      <c r="E6" s="61">
        <v>44066.67</v>
      </c>
      <c r="F6" s="24">
        <v>6877</v>
      </c>
      <c r="G6" s="12" t="s">
        <v>52</v>
      </c>
      <c r="H6" s="12" t="s">
        <v>130</v>
      </c>
      <c r="I6" s="19" t="s">
        <v>15</v>
      </c>
      <c r="N6" s="14"/>
      <c r="O6" s="15"/>
    </row>
    <row r="7" spans="1:15" s="5" customFormat="1" ht="26.1" customHeight="1">
      <c r="A7" s="32">
        <v>4</v>
      </c>
      <c r="B7" s="29" t="s">
        <v>134</v>
      </c>
      <c r="C7" s="62" t="s">
        <v>133</v>
      </c>
      <c r="D7" s="17" t="s">
        <v>8</v>
      </c>
      <c r="E7" s="63">
        <v>37119.64</v>
      </c>
      <c r="F7" s="64">
        <v>5398</v>
      </c>
      <c r="G7" s="31" t="s">
        <v>52</v>
      </c>
      <c r="H7" s="12" t="s">
        <v>132</v>
      </c>
      <c r="I7" s="28" t="s">
        <v>57</v>
      </c>
      <c r="N7" s="14"/>
      <c r="O7" s="15"/>
    </row>
    <row r="8" spans="1:15" s="5" customFormat="1" ht="26.1" customHeight="1">
      <c r="A8" s="32">
        <v>5</v>
      </c>
      <c r="B8" s="29" t="s">
        <v>97</v>
      </c>
      <c r="C8" s="62" t="s">
        <v>96</v>
      </c>
      <c r="D8" s="52" t="s">
        <v>8</v>
      </c>
      <c r="E8" s="69">
        <v>35880.31</v>
      </c>
      <c r="F8" s="65">
        <v>7139</v>
      </c>
      <c r="G8" s="31" t="s">
        <v>51</v>
      </c>
      <c r="H8" s="12" t="s">
        <v>94</v>
      </c>
      <c r="I8" s="19" t="s">
        <v>9</v>
      </c>
      <c r="N8" s="14"/>
      <c r="O8" s="15"/>
    </row>
    <row r="9" spans="1:15" s="5" customFormat="1" ht="26.1" customHeight="1">
      <c r="A9" s="32">
        <v>6</v>
      </c>
      <c r="B9" s="29" t="s">
        <v>141</v>
      </c>
      <c r="C9" s="62" t="s">
        <v>135</v>
      </c>
      <c r="D9" s="17" t="s">
        <v>8</v>
      </c>
      <c r="E9" s="63">
        <v>33740.019999999997</v>
      </c>
      <c r="F9" s="64">
        <v>7048</v>
      </c>
      <c r="G9" s="31" t="s">
        <v>51</v>
      </c>
      <c r="H9" s="12" t="s">
        <v>131</v>
      </c>
      <c r="I9" s="28" t="s">
        <v>9</v>
      </c>
      <c r="N9" s="14"/>
      <c r="O9" s="15"/>
    </row>
    <row r="10" spans="1:15" s="5" customFormat="1" ht="26.1" customHeight="1">
      <c r="A10" s="32">
        <v>7</v>
      </c>
      <c r="B10" s="29" t="s">
        <v>105</v>
      </c>
      <c r="C10" s="62" t="s">
        <v>104</v>
      </c>
      <c r="D10" s="17" t="s">
        <v>62</v>
      </c>
      <c r="E10" s="63">
        <v>24837.87</v>
      </c>
      <c r="F10" s="64">
        <v>4132</v>
      </c>
      <c r="G10" s="31" t="s">
        <v>52</v>
      </c>
      <c r="H10" s="12" t="s">
        <v>94</v>
      </c>
      <c r="I10" s="19" t="s">
        <v>56</v>
      </c>
      <c r="N10" s="14"/>
      <c r="O10" s="15"/>
    </row>
    <row r="11" spans="1:15" s="5" customFormat="1" ht="26.1" customHeight="1">
      <c r="A11" s="32">
        <v>8</v>
      </c>
      <c r="B11" s="29" t="s">
        <v>114</v>
      </c>
      <c r="C11" s="62" t="s">
        <v>118</v>
      </c>
      <c r="D11" s="17" t="s">
        <v>8</v>
      </c>
      <c r="E11" s="63">
        <v>24397.43</v>
      </c>
      <c r="F11" s="64">
        <v>4048</v>
      </c>
      <c r="G11" s="31" t="s">
        <v>14</v>
      </c>
      <c r="H11" s="12" t="s">
        <v>129</v>
      </c>
      <c r="I11" s="28" t="s">
        <v>24</v>
      </c>
      <c r="N11" s="14"/>
      <c r="O11" s="15"/>
    </row>
    <row r="12" spans="1:15" s="5" customFormat="1" ht="26.1" customHeight="1">
      <c r="A12" s="32">
        <v>9</v>
      </c>
      <c r="B12" s="29" t="s">
        <v>140</v>
      </c>
      <c r="C12" s="62" t="s">
        <v>136</v>
      </c>
      <c r="D12" s="17" t="s">
        <v>8</v>
      </c>
      <c r="E12" s="63">
        <v>21601.15</v>
      </c>
      <c r="F12" s="64">
        <v>3773</v>
      </c>
      <c r="G12" s="31" t="s">
        <v>30</v>
      </c>
      <c r="H12" s="12" t="s">
        <v>129</v>
      </c>
      <c r="I12" s="19" t="s">
        <v>9</v>
      </c>
      <c r="N12" s="14"/>
      <c r="O12" s="15"/>
    </row>
    <row r="13" spans="1:15" s="5" customFormat="1" ht="26.1" customHeight="1">
      <c r="A13" s="32">
        <v>10</v>
      </c>
      <c r="B13" s="29" t="s">
        <v>103</v>
      </c>
      <c r="C13" s="62" t="s">
        <v>102</v>
      </c>
      <c r="D13" s="17" t="s">
        <v>49</v>
      </c>
      <c r="E13" s="63">
        <v>19707.12</v>
      </c>
      <c r="F13" s="64">
        <v>3293</v>
      </c>
      <c r="G13" s="31" t="s">
        <v>10</v>
      </c>
      <c r="H13" s="58" t="s">
        <v>94</v>
      </c>
      <c r="I13" s="28" t="s">
        <v>108</v>
      </c>
      <c r="N13" s="14"/>
      <c r="O13" s="15"/>
    </row>
    <row r="14" spans="1:15" s="5" customFormat="1" ht="26.1" customHeight="1">
      <c r="A14" s="32">
        <v>11</v>
      </c>
      <c r="B14" s="29" t="s">
        <v>98</v>
      </c>
      <c r="C14" s="62" t="s">
        <v>98</v>
      </c>
      <c r="D14" s="17" t="s">
        <v>8</v>
      </c>
      <c r="E14" s="63">
        <v>19546.240000000002</v>
      </c>
      <c r="F14" s="64">
        <v>2920</v>
      </c>
      <c r="G14" s="31" t="s">
        <v>31</v>
      </c>
      <c r="H14" s="12" t="s">
        <v>94</v>
      </c>
      <c r="I14" s="28" t="s">
        <v>24</v>
      </c>
      <c r="N14" s="14"/>
      <c r="O14" s="15"/>
    </row>
    <row r="15" spans="1:15" s="5" customFormat="1" ht="26.1" customHeight="1">
      <c r="A15" s="32">
        <v>12</v>
      </c>
      <c r="B15" s="29" t="s">
        <v>139</v>
      </c>
      <c r="C15" s="62" t="s">
        <v>142</v>
      </c>
      <c r="D15" s="17" t="s">
        <v>16</v>
      </c>
      <c r="E15" s="63">
        <v>14548.3</v>
      </c>
      <c r="F15" s="64">
        <v>2315</v>
      </c>
      <c r="G15" s="31" t="s">
        <v>31</v>
      </c>
      <c r="H15" s="12" t="s">
        <v>129</v>
      </c>
      <c r="I15" s="50" t="s">
        <v>47</v>
      </c>
      <c r="N15" s="14"/>
      <c r="O15" s="15"/>
    </row>
    <row r="16" spans="1:15" s="5" customFormat="1" ht="26.1" customHeight="1">
      <c r="A16" s="32">
        <v>13</v>
      </c>
      <c r="B16" s="13" t="s">
        <v>119</v>
      </c>
      <c r="C16" s="13" t="s">
        <v>124</v>
      </c>
      <c r="D16" s="17" t="s">
        <v>8</v>
      </c>
      <c r="E16" s="24">
        <v>13083.31</v>
      </c>
      <c r="F16" s="24">
        <v>2030</v>
      </c>
      <c r="G16" s="12" t="s">
        <v>10</v>
      </c>
      <c r="H16" s="12" t="s">
        <v>131</v>
      </c>
      <c r="I16" s="28" t="s">
        <v>15</v>
      </c>
      <c r="K16" s="55"/>
      <c r="L16" s="54"/>
    </row>
    <row r="17" spans="1:16" s="5" customFormat="1" ht="26.1" customHeight="1">
      <c r="A17" s="32">
        <v>14</v>
      </c>
      <c r="B17" s="29" t="s">
        <v>146</v>
      </c>
      <c r="C17" s="62" t="s">
        <v>145</v>
      </c>
      <c r="D17" s="30" t="s">
        <v>16</v>
      </c>
      <c r="E17" s="76">
        <v>11625</v>
      </c>
      <c r="F17" s="76">
        <v>1870</v>
      </c>
      <c r="G17" s="31" t="s">
        <v>29</v>
      </c>
      <c r="H17" s="12" t="s">
        <v>131</v>
      </c>
      <c r="I17" s="28" t="s">
        <v>18</v>
      </c>
      <c r="N17" s="14"/>
      <c r="O17" s="15"/>
    </row>
    <row r="18" spans="1:16" s="5" customFormat="1" ht="26.1" customHeight="1">
      <c r="A18" s="32">
        <v>15</v>
      </c>
      <c r="B18" s="29" t="s">
        <v>120</v>
      </c>
      <c r="C18" s="62" t="s">
        <v>125</v>
      </c>
      <c r="D18" s="30" t="s">
        <v>8</v>
      </c>
      <c r="E18" s="63">
        <v>8000.11</v>
      </c>
      <c r="F18" s="64">
        <v>1301</v>
      </c>
      <c r="G18" s="31" t="s">
        <v>31</v>
      </c>
      <c r="H18" s="12" t="s">
        <v>130</v>
      </c>
      <c r="I18" s="28" t="s">
        <v>24</v>
      </c>
      <c r="N18" s="14"/>
      <c r="O18" s="15"/>
    </row>
    <row r="19" spans="1:16" s="5" customFormat="1" ht="26.1" customHeight="1">
      <c r="A19" s="32">
        <v>16</v>
      </c>
      <c r="B19" s="29" t="s">
        <v>138</v>
      </c>
      <c r="C19" s="62" t="s">
        <v>137</v>
      </c>
      <c r="D19" s="30" t="s">
        <v>8</v>
      </c>
      <c r="E19" s="63">
        <v>6662.23</v>
      </c>
      <c r="F19" s="64">
        <v>1131</v>
      </c>
      <c r="G19" s="31" t="s">
        <v>10</v>
      </c>
      <c r="H19" s="12" t="s">
        <v>132</v>
      </c>
      <c r="I19" s="28" t="s">
        <v>9</v>
      </c>
      <c r="N19" s="14"/>
      <c r="O19" s="15"/>
    </row>
    <row r="20" spans="1:16" s="5" customFormat="1" ht="26.1" customHeight="1">
      <c r="A20" s="32">
        <v>17</v>
      </c>
      <c r="B20" s="29" t="s">
        <v>121</v>
      </c>
      <c r="C20" s="62" t="s">
        <v>126</v>
      </c>
      <c r="D20" s="17" t="s">
        <v>8</v>
      </c>
      <c r="E20" s="63">
        <v>6652.91</v>
      </c>
      <c r="F20" s="64">
        <v>1123</v>
      </c>
      <c r="G20" s="31" t="s">
        <v>10</v>
      </c>
      <c r="H20" s="12" t="s">
        <v>131</v>
      </c>
      <c r="I20" s="28" t="s">
        <v>15</v>
      </c>
      <c r="N20" s="14"/>
      <c r="O20" s="15"/>
    </row>
    <row r="21" spans="1:16" s="5" customFormat="1" ht="26.1" customHeight="1">
      <c r="A21" s="32">
        <v>18</v>
      </c>
      <c r="B21" s="29" t="s">
        <v>93</v>
      </c>
      <c r="C21" s="62" t="s">
        <v>92</v>
      </c>
      <c r="D21" s="45" t="s">
        <v>8</v>
      </c>
      <c r="E21" s="69">
        <v>6398.25</v>
      </c>
      <c r="F21" s="65">
        <v>1037</v>
      </c>
      <c r="G21" s="31" t="s">
        <v>54</v>
      </c>
      <c r="H21" s="12" t="s">
        <v>94</v>
      </c>
      <c r="I21" s="35" t="s">
        <v>58</v>
      </c>
      <c r="N21" s="14"/>
      <c r="O21" s="15"/>
    </row>
    <row r="22" spans="1:16" s="5" customFormat="1" ht="26.1" customHeight="1">
      <c r="A22" s="32">
        <v>19</v>
      </c>
      <c r="B22" s="13" t="s">
        <v>144</v>
      </c>
      <c r="C22" s="13" t="s">
        <v>143</v>
      </c>
      <c r="D22" s="17" t="s">
        <v>8</v>
      </c>
      <c r="E22" s="24">
        <v>6161.68</v>
      </c>
      <c r="F22" s="24">
        <v>978</v>
      </c>
      <c r="G22" s="12" t="s">
        <v>14</v>
      </c>
      <c r="H22" s="12" t="s">
        <v>129</v>
      </c>
      <c r="I22" s="28" t="s">
        <v>95</v>
      </c>
      <c r="O22" s="14"/>
      <c r="P22" s="15"/>
    </row>
    <row r="23" spans="1:16" s="5" customFormat="1" ht="26.1" customHeight="1">
      <c r="A23" s="32">
        <v>20</v>
      </c>
      <c r="B23" s="13" t="s">
        <v>107</v>
      </c>
      <c r="C23" s="13" t="s">
        <v>106</v>
      </c>
      <c r="D23" s="17" t="s">
        <v>16</v>
      </c>
      <c r="E23" s="24">
        <v>5893</v>
      </c>
      <c r="F23" s="24">
        <v>1024</v>
      </c>
      <c r="G23" s="12" t="s">
        <v>53</v>
      </c>
      <c r="H23" s="12" t="s">
        <v>94</v>
      </c>
      <c r="I23" s="28" t="s">
        <v>18</v>
      </c>
      <c r="K23" s="36"/>
    </row>
    <row r="24" spans="1:16" s="5" customFormat="1" ht="26.1" customHeight="1">
      <c r="A24" s="32">
        <v>21</v>
      </c>
      <c r="B24" s="29" t="s">
        <v>163</v>
      </c>
      <c r="C24" s="62" t="s">
        <v>162</v>
      </c>
      <c r="D24" s="30" t="s">
        <v>16</v>
      </c>
      <c r="E24" s="76">
        <v>5422</v>
      </c>
      <c r="F24" s="76">
        <v>1086</v>
      </c>
      <c r="G24" s="31" t="s">
        <v>53</v>
      </c>
      <c r="H24" s="12" t="s">
        <v>130</v>
      </c>
      <c r="I24" s="28" t="s">
        <v>18</v>
      </c>
      <c r="N24" s="14"/>
      <c r="O24" s="15"/>
    </row>
    <row r="25" spans="1:16" s="5" customFormat="1" ht="26.1" customHeight="1">
      <c r="A25" s="32">
        <v>22</v>
      </c>
      <c r="B25" s="29" t="s">
        <v>154</v>
      </c>
      <c r="C25" s="62" t="s">
        <v>153</v>
      </c>
      <c r="D25" s="45" t="s">
        <v>8</v>
      </c>
      <c r="E25" s="76">
        <v>5304</v>
      </c>
      <c r="F25" s="42">
        <v>910</v>
      </c>
      <c r="G25" s="31" t="s">
        <v>10</v>
      </c>
      <c r="H25" s="12" t="s">
        <v>131</v>
      </c>
      <c r="I25" s="28" t="s">
        <v>18</v>
      </c>
      <c r="N25" s="14"/>
      <c r="O25" s="15"/>
    </row>
    <row r="26" spans="1:16" s="5" customFormat="1" ht="26.1" customHeight="1">
      <c r="A26" s="32">
        <v>23</v>
      </c>
      <c r="B26" s="29" t="s">
        <v>159</v>
      </c>
      <c r="C26" s="62" t="s">
        <v>158</v>
      </c>
      <c r="D26" s="30" t="s">
        <v>8</v>
      </c>
      <c r="E26" s="63">
        <v>4910.58</v>
      </c>
      <c r="F26" s="64">
        <v>782</v>
      </c>
      <c r="G26" s="31" t="s">
        <v>54</v>
      </c>
      <c r="H26" s="12" t="s">
        <v>131</v>
      </c>
      <c r="I26" s="28" t="s">
        <v>108</v>
      </c>
      <c r="N26" s="14"/>
      <c r="O26" s="15"/>
    </row>
    <row r="27" spans="1:16" s="5" customFormat="1" ht="26.1" customHeight="1">
      <c r="A27" s="32">
        <v>24</v>
      </c>
      <c r="B27" s="29" t="s">
        <v>122</v>
      </c>
      <c r="C27" s="62" t="s">
        <v>127</v>
      </c>
      <c r="D27" s="30" t="s">
        <v>8</v>
      </c>
      <c r="E27" s="63">
        <v>4877.75</v>
      </c>
      <c r="F27" s="64">
        <v>839</v>
      </c>
      <c r="G27" s="31" t="s">
        <v>54</v>
      </c>
      <c r="H27" s="12" t="s">
        <v>130</v>
      </c>
      <c r="I27" s="28" t="s">
        <v>15</v>
      </c>
      <c r="N27" s="14"/>
      <c r="O27" s="15"/>
    </row>
    <row r="28" spans="1:16" s="5" customFormat="1" ht="26.1" customHeight="1">
      <c r="A28" s="32">
        <v>25</v>
      </c>
      <c r="B28" s="29" t="s">
        <v>123</v>
      </c>
      <c r="C28" s="62" t="s">
        <v>128</v>
      </c>
      <c r="D28" s="17" t="s">
        <v>28</v>
      </c>
      <c r="E28" s="63">
        <v>4276.38</v>
      </c>
      <c r="F28" s="64">
        <v>703</v>
      </c>
      <c r="G28" s="31" t="s">
        <v>54</v>
      </c>
      <c r="H28" s="12" t="s">
        <v>132</v>
      </c>
      <c r="I28" s="28" t="s">
        <v>15</v>
      </c>
      <c r="N28" s="14"/>
      <c r="O28" s="15"/>
    </row>
    <row r="29" spans="1:16" s="5" customFormat="1" ht="26.1" customHeight="1">
      <c r="A29" s="32">
        <v>26</v>
      </c>
      <c r="B29" s="66" t="s">
        <v>77</v>
      </c>
      <c r="C29" s="75" t="s">
        <v>74</v>
      </c>
      <c r="D29" s="23" t="s">
        <v>59</v>
      </c>
      <c r="E29" s="63">
        <v>4158</v>
      </c>
      <c r="F29" s="64">
        <v>809</v>
      </c>
      <c r="G29" s="77">
        <v>4</v>
      </c>
      <c r="H29" s="78" t="s">
        <v>78</v>
      </c>
      <c r="I29" s="25" t="s">
        <v>20</v>
      </c>
      <c r="N29" s="14"/>
      <c r="O29" s="15"/>
    </row>
    <row r="30" spans="1:16" s="5" customFormat="1" ht="26.1" customHeight="1">
      <c r="A30" s="32">
        <v>27</v>
      </c>
      <c r="B30" s="29" t="s">
        <v>167</v>
      </c>
      <c r="C30" s="62" t="s">
        <v>166</v>
      </c>
      <c r="D30" s="17" t="s">
        <v>48</v>
      </c>
      <c r="E30" s="63">
        <v>4028</v>
      </c>
      <c r="F30" s="64">
        <v>809</v>
      </c>
      <c r="G30" s="31" t="s">
        <v>29</v>
      </c>
      <c r="H30" s="12" t="s">
        <v>129</v>
      </c>
      <c r="I30" s="28" t="s">
        <v>64</v>
      </c>
      <c r="N30" s="14"/>
      <c r="O30" s="15"/>
    </row>
    <row r="31" spans="1:16" s="5" customFormat="1" ht="26.1" customHeight="1">
      <c r="A31" s="32">
        <v>28</v>
      </c>
      <c r="B31" s="29" t="s">
        <v>99</v>
      </c>
      <c r="C31" s="62" t="s">
        <v>100</v>
      </c>
      <c r="D31" s="17" t="s">
        <v>8</v>
      </c>
      <c r="E31" s="63">
        <v>3579.5</v>
      </c>
      <c r="F31" s="64">
        <v>598</v>
      </c>
      <c r="G31" s="31" t="s">
        <v>17</v>
      </c>
      <c r="H31" s="12" t="s">
        <v>94</v>
      </c>
      <c r="I31" s="28" t="s">
        <v>24</v>
      </c>
      <c r="N31" s="14"/>
      <c r="O31" s="15"/>
    </row>
    <row r="32" spans="1:16" s="5" customFormat="1" ht="26.1" customHeight="1">
      <c r="A32" s="32">
        <v>29</v>
      </c>
      <c r="B32" s="29" t="s">
        <v>156</v>
      </c>
      <c r="C32" s="62" t="s">
        <v>155</v>
      </c>
      <c r="D32" s="30" t="s">
        <v>157</v>
      </c>
      <c r="E32" s="63">
        <v>3332</v>
      </c>
      <c r="F32" s="64">
        <v>650</v>
      </c>
      <c r="G32" s="31" t="s">
        <v>50</v>
      </c>
      <c r="H32" s="58" t="s">
        <v>130</v>
      </c>
      <c r="I32" s="28" t="s">
        <v>55</v>
      </c>
      <c r="N32" s="14"/>
      <c r="O32" s="15"/>
    </row>
    <row r="33" spans="1:20" s="5" customFormat="1" ht="26.1" customHeight="1">
      <c r="A33" s="32">
        <v>30</v>
      </c>
      <c r="B33" s="29" t="s">
        <v>161</v>
      </c>
      <c r="C33" s="62" t="s">
        <v>160</v>
      </c>
      <c r="D33" s="17" t="s">
        <v>59</v>
      </c>
      <c r="E33" s="63">
        <v>2263.12</v>
      </c>
      <c r="F33" s="64">
        <v>460</v>
      </c>
      <c r="G33" s="31" t="s">
        <v>25</v>
      </c>
      <c r="H33" s="12" t="s">
        <v>130</v>
      </c>
      <c r="I33" s="28" t="s">
        <v>64</v>
      </c>
      <c r="N33" s="14"/>
      <c r="O33" s="15"/>
    </row>
    <row r="34" spans="1:20" s="5" customFormat="1" ht="26.1" customHeight="1">
      <c r="A34" s="32">
        <v>31</v>
      </c>
      <c r="B34" s="29" t="s">
        <v>67</v>
      </c>
      <c r="C34" s="62" t="s">
        <v>66</v>
      </c>
      <c r="D34" s="17" t="s">
        <v>65</v>
      </c>
      <c r="E34" s="63">
        <v>2220.9499999999998</v>
      </c>
      <c r="F34" s="64">
        <v>429</v>
      </c>
      <c r="G34" s="31" t="s">
        <v>26</v>
      </c>
      <c r="H34" s="12" t="s">
        <v>68</v>
      </c>
      <c r="I34" s="28" t="s">
        <v>15</v>
      </c>
      <c r="N34" s="14"/>
      <c r="O34" s="15"/>
    </row>
    <row r="35" spans="1:20" s="5" customFormat="1" ht="26.1" customHeight="1">
      <c r="A35" s="32">
        <v>32</v>
      </c>
      <c r="B35" s="13" t="s">
        <v>147</v>
      </c>
      <c r="C35" s="13" t="s">
        <v>147</v>
      </c>
      <c r="D35" s="17" t="s">
        <v>13</v>
      </c>
      <c r="E35" s="24">
        <v>2094.67</v>
      </c>
      <c r="F35" s="24">
        <v>396</v>
      </c>
      <c r="G35" s="12" t="s">
        <v>31</v>
      </c>
      <c r="H35" s="12" t="s">
        <v>132</v>
      </c>
      <c r="I35" s="28" t="s">
        <v>148</v>
      </c>
    </row>
    <row r="36" spans="1:20" s="5" customFormat="1" ht="26.1" customHeight="1">
      <c r="A36" s="32">
        <v>33</v>
      </c>
      <c r="B36" s="29" t="s">
        <v>150</v>
      </c>
      <c r="C36" s="62" t="s">
        <v>149</v>
      </c>
      <c r="D36" s="30" t="s">
        <v>173</v>
      </c>
      <c r="E36" s="63">
        <v>2031</v>
      </c>
      <c r="F36" s="64">
        <v>423</v>
      </c>
      <c r="G36" s="31" t="s">
        <v>29</v>
      </c>
      <c r="H36" s="12" t="s">
        <v>132</v>
      </c>
      <c r="I36" s="28" t="s">
        <v>64</v>
      </c>
      <c r="N36" s="14"/>
      <c r="O36" s="15"/>
    </row>
    <row r="37" spans="1:20" s="5" customFormat="1" ht="26.1" customHeight="1">
      <c r="A37" s="32">
        <v>34</v>
      </c>
      <c r="B37" s="29" t="s">
        <v>165</v>
      </c>
      <c r="C37" s="29" t="s">
        <v>164</v>
      </c>
      <c r="D37" s="30" t="s">
        <v>8</v>
      </c>
      <c r="E37" s="63">
        <v>1829</v>
      </c>
      <c r="F37" s="64">
        <v>340</v>
      </c>
      <c r="G37" s="31" t="s">
        <v>29</v>
      </c>
      <c r="H37" s="12" t="s">
        <v>131</v>
      </c>
      <c r="I37" s="28" t="s">
        <v>64</v>
      </c>
      <c r="N37" s="14"/>
      <c r="O37" s="15"/>
    </row>
    <row r="38" spans="1:20" s="5" customFormat="1" ht="26.1" customHeight="1">
      <c r="A38" s="32">
        <v>35</v>
      </c>
      <c r="B38" s="13" t="s">
        <v>152</v>
      </c>
      <c r="C38" s="13" t="s">
        <v>151</v>
      </c>
      <c r="D38" s="17" t="s">
        <v>16</v>
      </c>
      <c r="E38" s="24">
        <v>1711.97</v>
      </c>
      <c r="F38" s="24">
        <v>320</v>
      </c>
      <c r="G38" s="12" t="s">
        <v>25</v>
      </c>
      <c r="H38" s="12" t="s">
        <v>132</v>
      </c>
      <c r="I38" s="28" t="s">
        <v>56</v>
      </c>
    </row>
    <row r="39" spans="1:20" s="5" customFormat="1" ht="26.1" customHeight="1">
      <c r="A39" s="32">
        <v>36</v>
      </c>
      <c r="B39" s="29" t="s">
        <v>101</v>
      </c>
      <c r="C39" s="62" t="s">
        <v>109</v>
      </c>
      <c r="D39" s="30" t="s">
        <v>23</v>
      </c>
      <c r="E39" s="63">
        <v>1061.5</v>
      </c>
      <c r="F39" s="64">
        <v>195</v>
      </c>
      <c r="G39" s="31" t="s">
        <v>25</v>
      </c>
      <c r="H39" s="12" t="s">
        <v>94</v>
      </c>
      <c r="I39" s="28" t="s">
        <v>64</v>
      </c>
      <c r="N39" s="14"/>
      <c r="O39" s="15"/>
    </row>
    <row r="40" spans="1:20" s="5" customFormat="1" ht="26.1" customHeight="1">
      <c r="A40" s="32">
        <v>37</v>
      </c>
      <c r="B40" s="29" t="s">
        <v>87</v>
      </c>
      <c r="C40" s="62" t="s">
        <v>86</v>
      </c>
      <c r="D40" s="45" t="s">
        <v>8</v>
      </c>
      <c r="E40" s="69">
        <v>461.2</v>
      </c>
      <c r="F40" s="69">
        <v>72</v>
      </c>
      <c r="G40" s="31" t="s">
        <v>26</v>
      </c>
      <c r="H40" s="12" t="s">
        <v>70</v>
      </c>
      <c r="I40" s="50" t="s">
        <v>47</v>
      </c>
      <c r="N40" s="14"/>
      <c r="O40" s="15"/>
    </row>
    <row r="41" spans="1:20" s="70" customFormat="1" ht="26.1" customHeight="1">
      <c r="A41" s="32">
        <v>38</v>
      </c>
      <c r="B41" s="52" t="s">
        <v>84</v>
      </c>
      <c r="C41" s="52" t="s">
        <v>85</v>
      </c>
      <c r="D41" s="52" t="s">
        <v>16</v>
      </c>
      <c r="E41" s="26">
        <v>456.5</v>
      </c>
      <c r="F41" s="26">
        <v>77</v>
      </c>
      <c r="G41" s="27">
        <v>2</v>
      </c>
      <c r="H41" s="53" t="s">
        <v>70</v>
      </c>
      <c r="I41" s="21" t="s">
        <v>20</v>
      </c>
      <c r="K41" s="71"/>
      <c r="L41" s="71"/>
      <c r="P41" s="72"/>
      <c r="Q41" s="56"/>
      <c r="R41" s="73"/>
    </row>
    <row r="42" spans="1:20" s="54" customFormat="1" ht="26.1" customHeight="1">
      <c r="A42" s="32">
        <v>39</v>
      </c>
      <c r="B42" s="13" t="s">
        <v>276</v>
      </c>
      <c r="C42" s="13" t="s">
        <v>277</v>
      </c>
      <c r="D42" s="17" t="s">
        <v>278</v>
      </c>
      <c r="E42" s="34">
        <v>370</v>
      </c>
      <c r="F42" s="34">
        <v>88</v>
      </c>
      <c r="G42" s="12" t="s">
        <v>27</v>
      </c>
      <c r="H42" s="12" t="s">
        <v>279</v>
      </c>
      <c r="I42" s="28" t="s">
        <v>269</v>
      </c>
      <c r="J42" s="51"/>
      <c r="K42" s="51"/>
      <c r="L42" s="51"/>
      <c r="M42" s="51"/>
      <c r="N42" s="51"/>
      <c r="Q42" s="51"/>
    </row>
    <row r="43" spans="1:20" s="5" customFormat="1" ht="26.1" customHeight="1">
      <c r="A43" s="32">
        <v>40</v>
      </c>
      <c r="B43" s="13" t="s">
        <v>272</v>
      </c>
      <c r="C43" s="13" t="s">
        <v>273</v>
      </c>
      <c r="D43" s="17" t="s">
        <v>274</v>
      </c>
      <c r="E43" s="34">
        <v>320</v>
      </c>
      <c r="F43" s="34">
        <v>67</v>
      </c>
      <c r="G43" s="12" t="s">
        <v>27</v>
      </c>
      <c r="H43" s="12" t="s">
        <v>275</v>
      </c>
      <c r="I43" s="28" t="s">
        <v>269</v>
      </c>
      <c r="J43" s="54"/>
      <c r="K43" s="54"/>
      <c r="L43" s="54"/>
      <c r="M43" s="54"/>
      <c r="N43" s="54"/>
      <c r="P43" s="15"/>
    </row>
    <row r="44" spans="1:20" s="5" customFormat="1" ht="26.1" customHeight="1">
      <c r="A44" s="32">
        <v>41</v>
      </c>
      <c r="B44" s="13" t="s">
        <v>168</v>
      </c>
      <c r="C44" s="13" t="s">
        <v>169</v>
      </c>
      <c r="D44" s="17" t="s">
        <v>170</v>
      </c>
      <c r="E44" s="24">
        <v>266.5</v>
      </c>
      <c r="F44" s="24">
        <v>49</v>
      </c>
      <c r="G44" s="12" t="s">
        <v>50</v>
      </c>
      <c r="H44" s="12" t="s">
        <v>130</v>
      </c>
      <c r="I44" s="28" t="s">
        <v>171</v>
      </c>
      <c r="K44" s="51"/>
      <c r="N44" s="51"/>
      <c r="O44" s="54"/>
      <c r="T44" s="57"/>
    </row>
    <row r="45" spans="1:20" s="5" customFormat="1" ht="26.1" customHeight="1">
      <c r="A45" s="32">
        <v>42</v>
      </c>
      <c r="B45" s="13" t="s">
        <v>72</v>
      </c>
      <c r="C45" s="13" t="s">
        <v>73</v>
      </c>
      <c r="D45" s="30" t="s">
        <v>172</v>
      </c>
      <c r="E45" s="24">
        <v>260.60000000000002</v>
      </c>
      <c r="F45" s="24">
        <v>44</v>
      </c>
      <c r="G45" s="12" t="s">
        <v>26</v>
      </c>
      <c r="H45" s="12" t="s">
        <v>69</v>
      </c>
      <c r="I45" s="28" t="s">
        <v>56</v>
      </c>
      <c r="K45" s="51"/>
      <c r="N45" s="51"/>
      <c r="O45" s="54"/>
      <c r="T45" s="57"/>
    </row>
    <row r="46" spans="1:20" s="5" customFormat="1" ht="26.1" customHeight="1">
      <c r="A46" s="32">
        <v>43</v>
      </c>
      <c r="B46" s="52" t="s">
        <v>287</v>
      </c>
      <c r="C46" s="52" t="s">
        <v>288</v>
      </c>
      <c r="D46" s="52" t="s">
        <v>289</v>
      </c>
      <c r="E46" s="26">
        <v>225</v>
      </c>
      <c r="F46" s="26">
        <v>45</v>
      </c>
      <c r="G46" s="27">
        <v>1</v>
      </c>
      <c r="H46" s="53" t="s">
        <v>290</v>
      </c>
      <c r="I46" s="35" t="s">
        <v>269</v>
      </c>
      <c r="M46" s="84"/>
      <c r="N46" s="84"/>
      <c r="O46" s="14"/>
      <c r="P46" s="33"/>
      <c r="Q46" s="81"/>
      <c r="R46" s="51"/>
    </row>
    <row r="47" spans="1:20" ht="26.1" customHeight="1">
      <c r="A47" s="32">
        <v>44</v>
      </c>
      <c r="B47" s="52" t="s">
        <v>284</v>
      </c>
      <c r="C47" s="52" t="s">
        <v>285</v>
      </c>
      <c r="D47" s="52" t="s">
        <v>260</v>
      </c>
      <c r="E47" s="26">
        <v>144</v>
      </c>
      <c r="F47" s="26">
        <v>48</v>
      </c>
      <c r="G47" s="27">
        <v>1</v>
      </c>
      <c r="H47" s="53" t="s">
        <v>286</v>
      </c>
      <c r="I47" s="35" t="s">
        <v>269</v>
      </c>
      <c r="O47" s="83"/>
      <c r="P47" s="81"/>
      <c r="Q47" s="84"/>
    </row>
    <row r="48" spans="1:20" s="5" customFormat="1" ht="26.1" customHeight="1">
      <c r="A48" s="32">
        <v>45</v>
      </c>
      <c r="B48" s="23" t="s">
        <v>21</v>
      </c>
      <c r="C48" s="23" t="s">
        <v>22</v>
      </c>
      <c r="D48" s="66" t="s">
        <v>23</v>
      </c>
      <c r="E48" s="74">
        <v>125</v>
      </c>
      <c r="F48" s="74">
        <v>19</v>
      </c>
      <c r="G48" s="24">
        <v>2</v>
      </c>
      <c r="H48" s="16" t="s">
        <v>11</v>
      </c>
      <c r="I48" s="25" t="s">
        <v>20</v>
      </c>
      <c r="K48" s="51"/>
      <c r="N48" s="51"/>
      <c r="O48" s="54"/>
      <c r="T48" s="57"/>
    </row>
    <row r="49" spans="1:23" s="5" customFormat="1" ht="26.1" customHeight="1">
      <c r="A49" s="32">
        <v>46</v>
      </c>
      <c r="B49" s="17" t="s">
        <v>46</v>
      </c>
      <c r="C49" s="17" t="s">
        <v>45</v>
      </c>
      <c r="D49" s="30" t="s">
        <v>23</v>
      </c>
      <c r="E49" s="34">
        <v>121</v>
      </c>
      <c r="F49" s="34">
        <v>25</v>
      </c>
      <c r="G49" s="20">
        <v>1</v>
      </c>
      <c r="H49" s="18" t="s">
        <v>44</v>
      </c>
      <c r="I49" s="28" t="s">
        <v>19</v>
      </c>
      <c r="K49" s="51"/>
      <c r="N49" s="51"/>
      <c r="O49" s="54"/>
      <c r="T49" s="57"/>
    </row>
    <row r="50" spans="1:23" s="5" customFormat="1" ht="26.1" customHeight="1">
      <c r="A50" s="32">
        <v>47</v>
      </c>
      <c r="B50" s="13" t="s">
        <v>61</v>
      </c>
      <c r="C50" s="13" t="s">
        <v>60</v>
      </c>
      <c r="D50" s="45" t="s">
        <v>8</v>
      </c>
      <c r="E50" s="34">
        <v>110</v>
      </c>
      <c r="F50" s="34">
        <v>10</v>
      </c>
      <c r="G50" s="12" t="s">
        <v>27</v>
      </c>
      <c r="H50" s="12" t="s">
        <v>63</v>
      </c>
      <c r="I50" s="28" t="s">
        <v>15</v>
      </c>
    </row>
    <row r="51" spans="1:23" s="5" customFormat="1" ht="26.1" customHeight="1">
      <c r="A51" s="32">
        <v>48</v>
      </c>
      <c r="B51" s="52" t="s">
        <v>291</v>
      </c>
      <c r="C51" s="52" t="s">
        <v>292</v>
      </c>
      <c r="D51" s="52" t="s">
        <v>23</v>
      </c>
      <c r="E51" s="26">
        <v>100</v>
      </c>
      <c r="F51" s="26">
        <v>25</v>
      </c>
      <c r="G51" s="27">
        <v>1</v>
      </c>
      <c r="H51" s="53" t="s">
        <v>293</v>
      </c>
      <c r="I51" s="35" t="s">
        <v>269</v>
      </c>
      <c r="L51" s="51"/>
      <c r="M51" s="51"/>
      <c r="N51" s="51"/>
      <c r="Q51" s="51"/>
      <c r="R51" s="54"/>
      <c r="W51" s="57"/>
    </row>
    <row r="52" spans="1:23" s="5" customFormat="1" ht="26.1" customHeight="1">
      <c r="A52" s="32">
        <v>49</v>
      </c>
      <c r="B52" s="89" t="s">
        <v>280</v>
      </c>
      <c r="C52" s="90" t="s">
        <v>281</v>
      </c>
      <c r="D52" s="90" t="s">
        <v>282</v>
      </c>
      <c r="E52" s="26">
        <v>91</v>
      </c>
      <c r="F52" s="26">
        <v>14</v>
      </c>
      <c r="G52" s="91">
        <v>1</v>
      </c>
      <c r="H52" s="92" t="s">
        <v>283</v>
      </c>
      <c r="I52" s="35" t="s">
        <v>269</v>
      </c>
      <c r="J52" s="55"/>
      <c r="K52" s="51"/>
      <c r="L52" s="51"/>
      <c r="M52" s="51"/>
      <c r="N52" s="51"/>
      <c r="O52" s="51"/>
      <c r="P52" s="51"/>
      <c r="S52" s="51"/>
    </row>
    <row r="53" spans="1:23" s="5" customFormat="1" ht="26.1" customHeight="1">
      <c r="A53" s="32">
        <v>50</v>
      </c>
      <c r="B53" s="13" t="s">
        <v>268</v>
      </c>
      <c r="C53" s="13" t="s">
        <v>271</v>
      </c>
      <c r="D53" s="45" t="s">
        <v>270</v>
      </c>
      <c r="E53" s="34">
        <v>80</v>
      </c>
      <c r="F53" s="34">
        <v>20</v>
      </c>
      <c r="G53" s="12" t="s">
        <v>27</v>
      </c>
      <c r="H53" s="12" t="s">
        <v>130</v>
      </c>
      <c r="I53" s="28" t="s">
        <v>269</v>
      </c>
    </row>
    <row r="54" spans="1:23" s="5" customFormat="1" ht="26.1" customHeight="1">
      <c r="A54" s="32">
        <v>51</v>
      </c>
      <c r="B54" s="52" t="s">
        <v>294</v>
      </c>
      <c r="C54" s="52" t="s">
        <v>295</v>
      </c>
      <c r="D54" s="52" t="s">
        <v>296</v>
      </c>
      <c r="E54" s="26">
        <v>80</v>
      </c>
      <c r="F54" s="26">
        <v>17</v>
      </c>
      <c r="G54" s="27">
        <v>1</v>
      </c>
      <c r="H54" s="53">
        <v>42654</v>
      </c>
      <c r="I54" s="35" t="s">
        <v>269</v>
      </c>
      <c r="M54" s="84"/>
      <c r="N54" s="84"/>
      <c r="P54" s="14"/>
      <c r="Q54" s="33"/>
    </row>
    <row r="55" spans="1:23" s="5" customFormat="1" ht="26.1" customHeight="1">
      <c r="A55" s="32">
        <v>52</v>
      </c>
      <c r="B55" s="17" t="s">
        <v>88</v>
      </c>
      <c r="C55" s="17" t="s">
        <v>90</v>
      </c>
      <c r="D55" s="17" t="s">
        <v>48</v>
      </c>
      <c r="E55" s="20">
        <v>52</v>
      </c>
      <c r="F55" s="20">
        <v>8</v>
      </c>
      <c r="G55" s="20">
        <v>1</v>
      </c>
      <c r="H55" s="18" t="s">
        <v>89</v>
      </c>
      <c r="I55" s="22" t="s">
        <v>64</v>
      </c>
    </row>
    <row r="56" spans="1:23" s="70" customFormat="1" ht="26.1" customHeight="1">
      <c r="A56" s="32">
        <v>53</v>
      </c>
      <c r="B56" s="23" t="s">
        <v>76</v>
      </c>
      <c r="C56" s="23" t="s">
        <v>75</v>
      </c>
      <c r="D56" s="17" t="s">
        <v>23</v>
      </c>
      <c r="E56" s="34">
        <v>21</v>
      </c>
      <c r="F56" s="34">
        <v>3</v>
      </c>
      <c r="G56" s="24">
        <v>1</v>
      </c>
      <c r="H56" s="16" t="s">
        <v>71</v>
      </c>
      <c r="I56" s="22" t="s">
        <v>20</v>
      </c>
    </row>
    <row r="57" spans="1:23" s="5" customFormat="1" ht="26.1" customHeight="1">
      <c r="A57" s="32">
        <v>54</v>
      </c>
      <c r="B57" s="13" t="s">
        <v>79</v>
      </c>
      <c r="C57" s="13" t="s">
        <v>80</v>
      </c>
      <c r="D57" s="17" t="s">
        <v>48</v>
      </c>
      <c r="E57" s="34">
        <v>18</v>
      </c>
      <c r="F57" s="34">
        <v>5</v>
      </c>
      <c r="G57" s="12" t="s">
        <v>27</v>
      </c>
      <c r="H57" s="12" t="s">
        <v>81</v>
      </c>
      <c r="I57" s="19" t="s">
        <v>18</v>
      </c>
      <c r="K57" s="51"/>
      <c r="L57" s="51"/>
      <c r="P57" s="47"/>
      <c r="Q57" s="14"/>
      <c r="R57" s="33"/>
    </row>
    <row r="58" spans="1:23" s="5" customFormat="1" ht="26.1" customHeight="1">
      <c r="A58" s="32">
        <v>55</v>
      </c>
      <c r="B58" s="17" t="s">
        <v>83</v>
      </c>
      <c r="C58" s="17" t="s">
        <v>82</v>
      </c>
      <c r="D58" s="17" t="s">
        <v>23</v>
      </c>
      <c r="E58" s="34">
        <v>14</v>
      </c>
      <c r="F58" s="34">
        <v>2</v>
      </c>
      <c r="G58" s="20">
        <v>1</v>
      </c>
      <c r="H58" s="18" t="s">
        <v>78</v>
      </c>
      <c r="I58" s="28" t="s">
        <v>64</v>
      </c>
      <c r="K58" s="51"/>
      <c r="L58" s="51"/>
      <c r="P58" s="47"/>
      <c r="Q58" s="14"/>
      <c r="R58" s="33"/>
    </row>
    <row r="59" spans="1:23" s="5" customFormat="1" ht="26.1" customHeight="1">
      <c r="B59" s="37"/>
      <c r="C59" s="37"/>
      <c r="D59" s="37"/>
      <c r="E59" s="38"/>
      <c r="F59" s="38"/>
      <c r="G59" s="39"/>
      <c r="J59" s="51"/>
      <c r="K59" s="51"/>
      <c r="L59" s="51"/>
      <c r="M59" s="51"/>
    </row>
    <row r="60" spans="1:23" s="5" customFormat="1" ht="26.1" customHeight="1" thickBot="1">
      <c r="B60" s="37"/>
      <c r="C60" s="37"/>
      <c r="D60" s="37"/>
      <c r="E60" s="40">
        <f>SUM(E4:E59)</f>
        <v>494504.00999999989</v>
      </c>
      <c r="F60" s="40">
        <f>SUM(F4:F59)</f>
        <v>85021</v>
      </c>
      <c r="H60" s="14"/>
      <c r="J60" s="51"/>
      <c r="K60" s="51"/>
      <c r="L60" s="51"/>
      <c r="M60" s="51"/>
      <c r="N60" s="51"/>
      <c r="O60" s="51"/>
      <c r="P60" s="51"/>
      <c r="Q60" s="51"/>
    </row>
  </sheetData>
  <sortState xmlns:xlrd2="http://schemas.microsoft.com/office/spreadsheetml/2017/richdata2" ref="A4:I58">
    <sortCondition sortBy="icon"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D8A2-B0F6-42BE-9870-5633052E6C25}">
  <dimension ref="A1:S75"/>
  <sheetViews>
    <sheetView topLeftCell="A8" workbookViewId="0">
      <selection activeCell="F20" sqref="F20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4.140625" style="51" customWidth="1"/>
    <col min="12" max="12" width="11.5703125" style="51" bestFit="1" customWidth="1"/>
    <col min="13" max="14" width="13.5703125" style="51" bestFit="1" customWidth="1"/>
    <col min="15" max="15" width="12.85546875" style="51" customWidth="1"/>
    <col min="16" max="16" width="12.28515625" style="51" bestFit="1" customWidth="1"/>
    <col min="17" max="16384" width="9.140625" style="51"/>
  </cols>
  <sheetData>
    <row r="1" spans="1:18" s="5" customFormat="1" ht="18">
      <c r="A1" s="1" t="s">
        <v>175</v>
      </c>
      <c r="B1" s="2"/>
      <c r="C1" s="2"/>
      <c r="D1" s="2"/>
      <c r="E1" s="3"/>
      <c r="F1" s="3"/>
      <c r="G1" s="4"/>
      <c r="H1" s="4"/>
      <c r="I1" s="4"/>
    </row>
    <row r="2" spans="1:18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8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8" s="5" customFormat="1" ht="26.1" customHeight="1">
      <c r="A4" s="32">
        <v>1</v>
      </c>
      <c r="B4" s="13" t="s">
        <v>178</v>
      </c>
      <c r="C4" s="13" t="s">
        <v>177</v>
      </c>
      <c r="D4" s="17" t="s">
        <v>8</v>
      </c>
      <c r="E4" s="24">
        <v>89188.52</v>
      </c>
      <c r="F4" s="24">
        <v>14394</v>
      </c>
      <c r="G4" s="12" t="s">
        <v>10</v>
      </c>
      <c r="H4" s="12" t="s">
        <v>208</v>
      </c>
      <c r="I4" s="28" t="s">
        <v>24</v>
      </c>
      <c r="M4" s="14"/>
      <c r="N4" s="15"/>
    </row>
    <row r="5" spans="1:18" s="5" customFormat="1" ht="26.1" customHeight="1">
      <c r="A5" s="32">
        <v>2</v>
      </c>
      <c r="B5" s="13" t="s">
        <v>218</v>
      </c>
      <c r="C5" s="13" t="s">
        <v>217</v>
      </c>
      <c r="D5" s="17" t="s">
        <v>8</v>
      </c>
      <c r="E5" s="24">
        <v>78513.350000000006</v>
      </c>
      <c r="F5" s="24">
        <v>12365</v>
      </c>
      <c r="G5" s="12" t="s">
        <v>10</v>
      </c>
      <c r="H5" s="12" t="s">
        <v>221</v>
      </c>
      <c r="I5" s="28" t="s">
        <v>95</v>
      </c>
      <c r="M5" s="14"/>
      <c r="N5" s="15"/>
    </row>
    <row r="6" spans="1:18" s="5" customFormat="1" ht="26.1" customHeight="1">
      <c r="A6" s="32">
        <v>3</v>
      </c>
      <c r="B6" s="13" t="s">
        <v>134</v>
      </c>
      <c r="C6" s="13" t="s">
        <v>133</v>
      </c>
      <c r="D6" s="17" t="s">
        <v>8</v>
      </c>
      <c r="E6" s="24">
        <v>60245.82</v>
      </c>
      <c r="F6" s="24">
        <v>10067</v>
      </c>
      <c r="G6" s="12" t="s">
        <v>52</v>
      </c>
      <c r="H6" s="12" t="s">
        <v>132</v>
      </c>
      <c r="I6" s="28" t="s">
        <v>57</v>
      </c>
      <c r="M6" s="14"/>
      <c r="N6" s="15"/>
    </row>
    <row r="7" spans="1:18" s="5" customFormat="1" ht="26.1" customHeight="1">
      <c r="A7" s="32">
        <v>4</v>
      </c>
      <c r="B7" s="13" t="s">
        <v>220</v>
      </c>
      <c r="C7" s="13" t="s">
        <v>219</v>
      </c>
      <c r="D7" s="17" t="s">
        <v>8</v>
      </c>
      <c r="E7" s="24">
        <v>55351.31</v>
      </c>
      <c r="F7" s="24">
        <v>12574</v>
      </c>
      <c r="G7" s="12" t="s">
        <v>51</v>
      </c>
      <c r="H7" s="12" t="s">
        <v>208</v>
      </c>
      <c r="I7" s="28" t="s">
        <v>95</v>
      </c>
      <c r="M7" s="14"/>
      <c r="N7" s="15"/>
    </row>
    <row r="8" spans="1:18" s="5" customFormat="1" ht="26.1" customHeight="1">
      <c r="A8" s="32">
        <v>5</v>
      </c>
      <c r="B8" s="13" t="s">
        <v>186</v>
      </c>
      <c r="C8" s="13" t="s">
        <v>185</v>
      </c>
      <c r="D8" s="17" t="s">
        <v>213</v>
      </c>
      <c r="E8" s="24">
        <v>51283.42</v>
      </c>
      <c r="F8" s="24">
        <v>11235</v>
      </c>
      <c r="G8" s="12" t="s">
        <v>51</v>
      </c>
      <c r="H8" s="12" t="s">
        <v>209</v>
      </c>
      <c r="I8" s="22" t="s">
        <v>12</v>
      </c>
      <c r="M8" s="14"/>
      <c r="N8" s="15"/>
    </row>
    <row r="9" spans="1:18" s="5" customFormat="1" ht="26.1" customHeight="1">
      <c r="A9" s="32">
        <v>6</v>
      </c>
      <c r="B9" s="13" t="s">
        <v>222</v>
      </c>
      <c r="C9" s="13" t="s">
        <v>223</v>
      </c>
      <c r="D9" s="17" t="s">
        <v>8</v>
      </c>
      <c r="E9" s="24">
        <v>25827</v>
      </c>
      <c r="F9" s="24">
        <v>4398</v>
      </c>
      <c r="G9" s="12" t="s">
        <v>31</v>
      </c>
      <c r="H9" s="12" t="s">
        <v>210</v>
      </c>
      <c r="I9" s="28" t="s">
        <v>18</v>
      </c>
      <c r="L9" s="14"/>
      <c r="M9" s="14"/>
      <c r="N9" s="94"/>
      <c r="O9" s="95"/>
    </row>
    <row r="10" spans="1:18" s="5" customFormat="1" ht="26.1" customHeight="1">
      <c r="A10" s="32">
        <v>7</v>
      </c>
      <c r="B10" s="13" t="s">
        <v>141</v>
      </c>
      <c r="C10" s="13" t="s">
        <v>135</v>
      </c>
      <c r="D10" s="17" t="s">
        <v>8</v>
      </c>
      <c r="E10" s="24">
        <v>19507.53</v>
      </c>
      <c r="F10" s="24">
        <v>4464</v>
      </c>
      <c r="G10" s="12" t="s">
        <v>52</v>
      </c>
      <c r="H10" s="12" t="s">
        <v>131</v>
      </c>
      <c r="I10" s="28" t="s">
        <v>9</v>
      </c>
      <c r="M10" s="84"/>
      <c r="N10" s="84"/>
      <c r="P10" s="14"/>
      <c r="Q10" s="33"/>
    </row>
    <row r="11" spans="1:18" s="5" customFormat="1" ht="26.1" customHeight="1">
      <c r="A11" s="32">
        <v>8</v>
      </c>
      <c r="B11" s="13" t="s">
        <v>138</v>
      </c>
      <c r="C11" s="13" t="s">
        <v>137</v>
      </c>
      <c r="D11" s="17" t="s">
        <v>8</v>
      </c>
      <c r="E11" s="24">
        <v>16752.89</v>
      </c>
      <c r="F11" s="24">
        <v>2949</v>
      </c>
      <c r="G11" s="12" t="s">
        <v>14</v>
      </c>
      <c r="H11" s="12" t="s">
        <v>132</v>
      </c>
      <c r="I11" s="28" t="s">
        <v>9</v>
      </c>
      <c r="M11" s="84"/>
      <c r="N11" s="84"/>
      <c r="O11" s="14"/>
      <c r="P11" s="33"/>
      <c r="Q11" s="81"/>
      <c r="R11" s="51"/>
    </row>
    <row r="12" spans="1:18" s="5" customFormat="1" ht="26.1" customHeight="1">
      <c r="A12" s="32">
        <v>9</v>
      </c>
      <c r="B12" s="13" t="s">
        <v>227</v>
      </c>
      <c r="C12" s="13" t="s">
        <v>224</v>
      </c>
      <c r="D12" s="30" t="s">
        <v>226</v>
      </c>
      <c r="E12" s="24">
        <v>15825.29</v>
      </c>
      <c r="F12" s="24">
        <v>3605</v>
      </c>
      <c r="G12" s="12" t="s">
        <v>225</v>
      </c>
      <c r="H12" s="12" t="s">
        <v>221</v>
      </c>
      <c r="I12" s="28" t="s">
        <v>108</v>
      </c>
    </row>
    <row r="13" spans="1:18" s="5" customFormat="1" ht="26.1" customHeight="1">
      <c r="A13" s="32">
        <v>10</v>
      </c>
      <c r="B13" s="13" t="s">
        <v>303</v>
      </c>
      <c r="C13" s="13" t="s">
        <v>228</v>
      </c>
      <c r="D13" s="17" t="s">
        <v>240</v>
      </c>
      <c r="E13" s="24">
        <v>9816.09</v>
      </c>
      <c r="F13" s="24">
        <v>1841</v>
      </c>
      <c r="G13" s="12" t="s">
        <v>54</v>
      </c>
      <c r="H13" s="12" t="s">
        <v>210</v>
      </c>
      <c r="I13" s="28" t="s">
        <v>108</v>
      </c>
      <c r="J13" s="54"/>
      <c r="K13" s="54"/>
      <c r="L13" s="54"/>
      <c r="M13" s="54"/>
      <c r="N13" s="54"/>
      <c r="P13" s="15"/>
    </row>
    <row r="14" spans="1:18" s="54" customFormat="1" ht="26.1" customHeight="1">
      <c r="A14" s="32">
        <v>11</v>
      </c>
      <c r="B14" s="13" t="s">
        <v>113</v>
      </c>
      <c r="C14" s="13" t="s">
        <v>117</v>
      </c>
      <c r="D14" s="17" t="s">
        <v>8</v>
      </c>
      <c r="E14" s="24">
        <v>7403.07</v>
      </c>
      <c r="F14" s="24">
        <v>1225</v>
      </c>
      <c r="G14" s="12" t="s">
        <v>301</v>
      </c>
      <c r="H14" s="12" t="s">
        <v>130</v>
      </c>
      <c r="I14" s="28" t="s">
        <v>15</v>
      </c>
      <c r="J14" s="51"/>
      <c r="K14" s="51"/>
      <c r="L14" s="51"/>
      <c r="M14" s="51"/>
      <c r="N14" s="51"/>
      <c r="Q14" s="51"/>
    </row>
    <row r="15" spans="1:18" ht="26.1" customHeight="1">
      <c r="A15" s="32">
        <v>12</v>
      </c>
      <c r="B15" s="13" t="s">
        <v>193</v>
      </c>
      <c r="C15" s="13" t="s">
        <v>192</v>
      </c>
      <c r="D15" s="17" t="s">
        <v>8</v>
      </c>
      <c r="E15" s="24">
        <v>5966.17</v>
      </c>
      <c r="F15" s="24">
        <v>1079</v>
      </c>
      <c r="G15" s="12" t="s">
        <v>54</v>
      </c>
      <c r="H15" s="12" t="s">
        <v>210</v>
      </c>
      <c r="I15" s="28" t="s">
        <v>15</v>
      </c>
      <c r="O15" s="83"/>
      <c r="P15" s="81"/>
      <c r="Q15" s="84"/>
    </row>
    <row r="16" spans="1:18" s="5" customFormat="1" ht="26.1" customHeight="1">
      <c r="A16" s="32">
        <v>13</v>
      </c>
      <c r="B16" s="13" t="s">
        <v>182</v>
      </c>
      <c r="C16" s="13" t="s">
        <v>181</v>
      </c>
      <c r="D16" s="17" t="s">
        <v>212</v>
      </c>
      <c r="E16" s="24">
        <v>5783.58</v>
      </c>
      <c r="F16" s="24">
        <v>1012</v>
      </c>
      <c r="G16" s="12" t="s">
        <v>30</v>
      </c>
      <c r="H16" s="12" t="s">
        <v>209</v>
      </c>
      <c r="I16" s="28" t="s">
        <v>15</v>
      </c>
      <c r="J16" s="36"/>
      <c r="M16" s="14"/>
      <c r="N16" s="15"/>
    </row>
    <row r="17" spans="1:18" s="5" customFormat="1" ht="26.1" customHeight="1">
      <c r="A17" s="32">
        <v>14</v>
      </c>
      <c r="B17" s="13" t="s">
        <v>112</v>
      </c>
      <c r="C17" s="13" t="s">
        <v>116</v>
      </c>
      <c r="D17" s="17" t="s">
        <v>8</v>
      </c>
      <c r="E17" s="24">
        <v>4809.67</v>
      </c>
      <c r="F17" s="24">
        <v>1043</v>
      </c>
      <c r="G17" s="12" t="s">
        <v>31</v>
      </c>
      <c r="H17" s="12" t="s">
        <v>129</v>
      </c>
      <c r="I17" s="28" t="s">
        <v>24</v>
      </c>
      <c r="M17" s="14"/>
      <c r="N17" s="15"/>
    </row>
    <row r="18" spans="1:18" s="5" customFormat="1" ht="26.1" customHeight="1">
      <c r="A18" s="32">
        <v>15</v>
      </c>
      <c r="B18" s="13" t="s">
        <v>123</v>
      </c>
      <c r="C18" s="13" t="s">
        <v>128</v>
      </c>
      <c r="D18" s="17" t="s">
        <v>28</v>
      </c>
      <c r="E18" s="24">
        <v>4747.3999999999996</v>
      </c>
      <c r="F18" s="24">
        <v>841</v>
      </c>
      <c r="G18" s="12" t="s">
        <v>54</v>
      </c>
      <c r="H18" s="12" t="s">
        <v>132</v>
      </c>
      <c r="I18" s="28" t="s">
        <v>15</v>
      </c>
      <c r="M18" s="14"/>
      <c r="N18" s="15"/>
    </row>
    <row r="19" spans="1:18" s="5" customFormat="1" ht="26.1" customHeight="1">
      <c r="A19" s="32">
        <v>16</v>
      </c>
      <c r="B19" s="17" t="s">
        <v>232</v>
      </c>
      <c r="C19" s="17" t="s">
        <v>231</v>
      </c>
      <c r="D19" s="17" t="s">
        <v>233</v>
      </c>
      <c r="E19" s="34">
        <v>3485.2</v>
      </c>
      <c r="F19" s="34">
        <v>1052</v>
      </c>
      <c r="G19" s="20">
        <v>13</v>
      </c>
      <c r="H19" s="18" t="s">
        <v>210</v>
      </c>
      <c r="I19" s="28" t="s">
        <v>56</v>
      </c>
      <c r="M19" s="14"/>
      <c r="N19" s="15"/>
      <c r="Q19" s="14"/>
    </row>
    <row r="20" spans="1:18" ht="26.1" customHeight="1">
      <c r="A20" s="32">
        <v>17</v>
      </c>
      <c r="B20" s="13" t="s">
        <v>180</v>
      </c>
      <c r="C20" s="13" t="s">
        <v>179</v>
      </c>
      <c r="D20" s="17" t="s">
        <v>211</v>
      </c>
      <c r="E20" s="24">
        <v>3280.5</v>
      </c>
      <c r="F20" s="24">
        <v>578</v>
      </c>
      <c r="G20" s="12" t="s">
        <v>54</v>
      </c>
      <c r="H20" s="12" t="s">
        <v>208</v>
      </c>
      <c r="I20" s="28" t="s">
        <v>15</v>
      </c>
      <c r="J20" s="5"/>
      <c r="K20" s="5"/>
      <c r="L20" s="5"/>
      <c r="M20" s="14"/>
      <c r="N20" s="15"/>
      <c r="O20" s="5"/>
      <c r="P20" s="83"/>
      <c r="Q20" s="81"/>
      <c r="R20" s="81"/>
    </row>
    <row r="21" spans="1:18" s="54" customFormat="1" ht="26.1" customHeight="1">
      <c r="A21" s="32">
        <v>18</v>
      </c>
      <c r="B21" s="13" t="s">
        <v>146</v>
      </c>
      <c r="C21" s="13" t="s">
        <v>145</v>
      </c>
      <c r="D21" s="17" t="s">
        <v>16</v>
      </c>
      <c r="E21" s="34">
        <v>2941</v>
      </c>
      <c r="F21" s="34">
        <v>487</v>
      </c>
      <c r="G21" s="12" t="s">
        <v>29</v>
      </c>
      <c r="H21" s="12" t="s">
        <v>131</v>
      </c>
      <c r="I21" s="28" t="s">
        <v>18</v>
      </c>
      <c r="J21" s="5"/>
      <c r="K21" s="5"/>
      <c r="L21" s="5"/>
      <c r="M21" s="14"/>
      <c r="N21" s="15"/>
      <c r="O21" s="5"/>
      <c r="P21" s="55"/>
      <c r="Q21" s="82"/>
    </row>
    <row r="22" spans="1:18" s="5" customFormat="1" ht="26.1" customHeight="1">
      <c r="A22" s="32">
        <v>19</v>
      </c>
      <c r="B22" s="13" t="s">
        <v>97</v>
      </c>
      <c r="C22" s="13" t="s">
        <v>96</v>
      </c>
      <c r="D22" s="52" t="s">
        <v>8</v>
      </c>
      <c r="E22" s="26">
        <v>2343.4699999999998</v>
      </c>
      <c r="F22" s="26">
        <v>524</v>
      </c>
      <c r="G22" s="12" t="s">
        <v>14</v>
      </c>
      <c r="H22" s="12" t="s">
        <v>94</v>
      </c>
      <c r="I22" s="19" t="s">
        <v>9</v>
      </c>
      <c r="M22" s="14"/>
      <c r="N22" s="15"/>
    </row>
    <row r="23" spans="1:18" s="5" customFormat="1" ht="26.1" customHeight="1">
      <c r="A23" s="32">
        <v>20</v>
      </c>
      <c r="B23" s="17" t="s">
        <v>235</v>
      </c>
      <c r="C23" s="97" t="s">
        <v>234</v>
      </c>
      <c r="D23" s="17" t="s">
        <v>236</v>
      </c>
      <c r="E23" s="98">
        <v>2171.1999999999998</v>
      </c>
      <c r="F23" s="34">
        <v>1001</v>
      </c>
      <c r="G23" s="20">
        <v>6</v>
      </c>
      <c r="H23" s="18" t="s">
        <v>209</v>
      </c>
      <c r="I23" s="19" t="s">
        <v>56</v>
      </c>
      <c r="M23" s="14"/>
      <c r="N23" s="15"/>
    </row>
    <row r="24" spans="1:18" ht="26.1" customHeight="1">
      <c r="A24" s="32">
        <v>21</v>
      </c>
      <c r="B24" s="13" t="s">
        <v>147</v>
      </c>
      <c r="C24" s="13" t="s">
        <v>147</v>
      </c>
      <c r="D24" s="17" t="s">
        <v>13</v>
      </c>
      <c r="E24" s="24">
        <v>2067.7200000000003</v>
      </c>
      <c r="F24" s="24">
        <v>426</v>
      </c>
      <c r="G24" s="12" t="s">
        <v>25</v>
      </c>
      <c r="H24" s="12" t="s">
        <v>132</v>
      </c>
      <c r="I24" s="28" t="s">
        <v>148</v>
      </c>
      <c r="J24" s="5"/>
      <c r="K24" s="5"/>
      <c r="L24" s="5"/>
      <c r="M24" s="14"/>
      <c r="N24" s="15"/>
      <c r="O24" s="5"/>
      <c r="P24" s="81"/>
    </row>
    <row r="25" spans="1:18" s="5" customFormat="1" ht="26.1" customHeight="1">
      <c r="A25" s="32">
        <v>22</v>
      </c>
      <c r="B25" s="30" t="s">
        <v>230</v>
      </c>
      <c r="C25" s="79" t="s">
        <v>229</v>
      </c>
      <c r="D25" s="17" t="s">
        <v>16</v>
      </c>
      <c r="E25" s="76">
        <v>2016.95</v>
      </c>
      <c r="F25" s="42">
        <v>331</v>
      </c>
      <c r="G25" s="80">
        <v>5</v>
      </c>
      <c r="H25" s="18" t="s">
        <v>221</v>
      </c>
      <c r="I25" s="19" t="s">
        <v>56</v>
      </c>
      <c r="M25" s="14"/>
      <c r="N25" s="15"/>
    </row>
    <row r="26" spans="1:18" s="5" customFormat="1" ht="26.1" customHeight="1">
      <c r="A26" s="32">
        <v>23</v>
      </c>
      <c r="B26" s="29" t="s">
        <v>247</v>
      </c>
      <c r="C26" s="62" t="s">
        <v>247</v>
      </c>
      <c r="D26" s="17" t="s">
        <v>8</v>
      </c>
      <c r="E26" s="63">
        <v>1959.44</v>
      </c>
      <c r="F26" s="64">
        <v>340</v>
      </c>
      <c r="G26" s="31" t="s">
        <v>14</v>
      </c>
      <c r="H26" s="12" t="s">
        <v>208</v>
      </c>
      <c r="I26" s="28" t="s">
        <v>108</v>
      </c>
      <c r="M26" s="14"/>
      <c r="N26" s="15"/>
    </row>
    <row r="27" spans="1:18" s="5" customFormat="1" ht="26.1" customHeight="1">
      <c r="A27" s="32">
        <v>24</v>
      </c>
      <c r="B27" s="29" t="s">
        <v>156</v>
      </c>
      <c r="C27" s="62" t="s">
        <v>155</v>
      </c>
      <c r="D27" s="30" t="s">
        <v>157</v>
      </c>
      <c r="E27" s="63">
        <v>1857.92</v>
      </c>
      <c r="F27" s="63">
        <v>276</v>
      </c>
      <c r="G27" s="31" t="s">
        <v>25</v>
      </c>
      <c r="H27" s="12" t="s">
        <v>130</v>
      </c>
      <c r="I27" s="28" t="s">
        <v>55</v>
      </c>
      <c r="J27" s="51"/>
      <c r="M27" s="51"/>
      <c r="N27" s="54"/>
    </row>
    <row r="28" spans="1:18" s="5" customFormat="1" ht="26.1" customHeight="1">
      <c r="A28" s="32">
        <v>25</v>
      </c>
      <c r="B28" s="29" t="s">
        <v>114</v>
      </c>
      <c r="C28" s="62" t="s">
        <v>118</v>
      </c>
      <c r="D28" s="17" t="s">
        <v>8</v>
      </c>
      <c r="E28" s="63">
        <v>1578.95</v>
      </c>
      <c r="F28" s="64">
        <v>286</v>
      </c>
      <c r="G28" s="31" t="s">
        <v>25</v>
      </c>
      <c r="H28" s="12" t="s">
        <v>129</v>
      </c>
      <c r="I28" s="28" t="s">
        <v>24</v>
      </c>
      <c r="M28" s="14"/>
      <c r="N28" s="15"/>
    </row>
    <row r="29" spans="1:18" s="5" customFormat="1" ht="26.1" customHeight="1">
      <c r="A29" s="32">
        <v>26</v>
      </c>
      <c r="B29" s="29" t="s">
        <v>276</v>
      </c>
      <c r="C29" s="62" t="s">
        <v>277</v>
      </c>
      <c r="D29" s="17" t="s">
        <v>278</v>
      </c>
      <c r="E29" s="76">
        <v>1421</v>
      </c>
      <c r="F29" s="76">
        <v>272</v>
      </c>
      <c r="G29" s="31" t="s">
        <v>27</v>
      </c>
      <c r="H29" s="12" t="s">
        <v>279</v>
      </c>
      <c r="I29" s="19" t="s">
        <v>269</v>
      </c>
      <c r="M29" s="14"/>
      <c r="N29" s="15"/>
    </row>
    <row r="30" spans="1:18" s="5" customFormat="1" ht="26.1" customHeight="1">
      <c r="A30" s="32">
        <v>27</v>
      </c>
      <c r="B30" s="29" t="s">
        <v>140</v>
      </c>
      <c r="C30" s="62" t="s">
        <v>136</v>
      </c>
      <c r="D30" s="17" t="s">
        <v>8</v>
      </c>
      <c r="E30" s="63">
        <v>1399</v>
      </c>
      <c r="F30" s="64">
        <v>268</v>
      </c>
      <c r="G30" s="31" t="s">
        <v>26</v>
      </c>
      <c r="H30" s="58" t="s">
        <v>129</v>
      </c>
      <c r="I30" s="28" t="s">
        <v>9</v>
      </c>
    </row>
    <row r="31" spans="1:18" s="5" customFormat="1" ht="26.1" customHeight="1">
      <c r="A31" s="32">
        <v>28</v>
      </c>
      <c r="B31" s="29" t="s">
        <v>103</v>
      </c>
      <c r="C31" s="62" t="s">
        <v>102</v>
      </c>
      <c r="D31" s="17" t="s">
        <v>49</v>
      </c>
      <c r="E31" s="63">
        <v>1272.5999999999985</v>
      </c>
      <c r="F31" s="64">
        <v>259</v>
      </c>
      <c r="G31" s="31" t="s">
        <v>26</v>
      </c>
      <c r="H31" s="12" t="s">
        <v>94</v>
      </c>
      <c r="I31" s="28" t="s">
        <v>108</v>
      </c>
      <c r="M31" s="14"/>
      <c r="N31" s="15"/>
    </row>
    <row r="32" spans="1:18" s="5" customFormat="1" ht="26.1" customHeight="1">
      <c r="A32" s="32">
        <v>29</v>
      </c>
      <c r="B32" s="13" t="s">
        <v>105</v>
      </c>
      <c r="C32" s="13" t="s">
        <v>104</v>
      </c>
      <c r="D32" s="17" t="s">
        <v>62</v>
      </c>
      <c r="E32" s="24">
        <v>1189</v>
      </c>
      <c r="F32" s="24">
        <v>226</v>
      </c>
      <c r="G32" s="12" t="s">
        <v>25</v>
      </c>
      <c r="H32" s="12" t="s">
        <v>94</v>
      </c>
      <c r="I32" s="28" t="s">
        <v>56</v>
      </c>
    </row>
    <row r="33" spans="1:15" s="5" customFormat="1" ht="26.1" customHeight="1">
      <c r="A33" s="32">
        <v>30</v>
      </c>
      <c r="B33" s="29" t="s">
        <v>246</v>
      </c>
      <c r="C33" s="62" t="s">
        <v>245</v>
      </c>
      <c r="D33" s="30" t="s">
        <v>65</v>
      </c>
      <c r="E33" s="63">
        <v>1156</v>
      </c>
      <c r="F33" s="63">
        <v>208</v>
      </c>
      <c r="G33" s="31" t="s">
        <v>31</v>
      </c>
      <c r="H33" s="18" t="s">
        <v>209</v>
      </c>
      <c r="I33" s="28" t="s">
        <v>56</v>
      </c>
      <c r="J33" s="51"/>
      <c r="M33" s="51"/>
      <c r="N33" s="54"/>
    </row>
    <row r="34" spans="1:15" s="5" customFormat="1" ht="26.1" customHeight="1">
      <c r="A34" s="32">
        <v>31</v>
      </c>
      <c r="B34" s="29" t="s">
        <v>119</v>
      </c>
      <c r="C34" s="62" t="s">
        <v>124</v>
      </c>
      <c r="D34" s="30" t="s">
        <v>8</v>
      </c>
      <c r="E34" s="63">
        <v>964.35</v>
      </c>
      <c r="F34" s="63">
        <v>153</v>
      </c>
      <c r="G34" s="31" t="s">
        <v>17</v>
      </c>
      <c r="H34" s="12" t="s">
        <v>131</v>
      </c>
      <c r="I34" s="28" t="s">
        <v>15</v>
      </c>
      <c r="J34" s="51"/>
      <c r="M34" s="51"/>
      <c r="N34" s="54"/>
    </row>
    <row r="35" spans="1:15" s="5" customFormat="1" ht="26.1" customHeight="1">
      <c r="A35" s="32">
        <v>32</v>
      </c>
      <c r="B35" s="29" t="s">
        <v>111</v>
      </c>
      <c r="C35" s="62" t="s">
        <v>115</v>
      </c>
      <c r="D35" s="17" t="s">
        <v>8</v>
      </c>
      <c r="E35" s="63">
        <v>748.5</v>
      </c>
      <c r="F35" s="63">
        <v>121</v>
      </c>
      <c r="G35" s="31" t="s">
        <v>301</v>
      </c>
      <c r="H35" s="12" t="s">
        <v>129</v>
      </c>
      <c r="I35" s="22" t="s">
        <v>12</v>
      </c>
      <c r="J35" s="51"/>
      <c r="M35" s="51"/>
      <c r="N35" s="54"/>
    </row>
    <row r="36" spans="1:15" s="5" customFormat="1" ht="26.1" customHeight="1">
      <c r="A36" s="32">
        <v>33</v>
      </c>
      <c r="B36" s="29" t="s">
        <v>152</v>
      </c>
      <c r="C36" s="62" t="s">
        <v>151</v>
      </c>
      <c r="D36" s="30" t="s">
        <v>16</v>
      </c>
      <c r="E36" s="63">
        <v>739.56999999999994</v>
      </c>
      <c r="F36" s="63">
        <v>158</v>
      </c>
      <c r="G36" s="31" t="s">
        <v>26</v>
      </c>
      <c r="H36" s="12" t="s">
        <v>132</v>
      </c>
      <c r="I36" s="28" t="s">
        <v>56</v>
      </c>
    </row>
    <row r="37" spans="1:15" s="5" customFormat="1" ht="26.1" customHeight="1">
      <c r="A37" s="32">
        <v>34</v>
      </c>
      <c r="B37" s="29" t="s">
        <v>268</v>
      </c>
      <c r="C37" s="62" t="s">
        <v>271</v>
      </c>
      <c r="D37" s="45" t="s">
        <v>270</v>
      </c>
      <c r="E37" s="76">
        <v>701</v>
      </c>
      <c r="F37" s="76">
        <v>171</v>
      </c>
      <c r="G37" s="31" t="s">
        <v>27</v>
      </c>
      <c r="H37" s="12" t="s">
        <v>130</v>
      </c>
      <c r="I37" s="28" t="s">
        <v>269</v>
      </c>
      <c r="J37" s="70"/>
      <c r="K37" s="70"/>
      <c r="L37" s="70"/>
      <c r="M37" s="70"/>
      <c r="N37" s="70"/>
      <c r="O37" s="70"/>
    </row>
    <row r="38" spans="1:15" s="5" customFormat="1" ht="26.1" customHeight="1">
      <c r="A38" s="32">
        <v>35</v>
      </c>
      <c r="B38" s="29" t="s">
        <v>67</v>
      </c>
      <c r="C38" s="62" t="s">
        <v>66</v>
      </c>
      <c r="D38" s="30" t="s">
        <v>65</v>
      </c>
      <c r="E38" s="63">
        <v>681.1</v>
      </c>
      <c r="F38" s="63">
        <v>306</v>
      </c>
      <c r="G38" s="31" t="s">
        <v>50</v>
      </c>
      <c r="H38" s="12" t="s">
        <v>68</v>
      </c>
      <c r="I38" s="28" t="s">
        <v>15</v>
      </c>
      <c r="J38" s="70"/>
      <c r="K38" s="70"/>
      <c r="L38" s="70"/>
      <c r="M38" s="70"/>
      <c r="N38" s="70"/>
      <c r="O38" s="70"/>
    </row>
    <row r="39" spans="1:15" s="5" customFormat="1" ht="26.1" customHeight="1">
      <c r="A39" s="32">
        <v>36</v>
      </c>
      <c r="B39" s="29" t="s">
        <v>121</v>
      </c>
      <c r="C39" s="62" t="s">
        <v>126</v>
      </c>
      <c r="D39" s="30" t="s">
        <v>8</v>
      </c>
      <c r="E39" s="63">
        <v>678.9</v>
      </c>
      <c r="F39" s="63">
        <v>116</v>
      </c>
      <c r="G39" s="31" t="s">
        <v>302</v>
      </c>
      <c r="H39" s="12" t="s">
        <v>131</v>
      </c>
      <c r="I39" s="28" t="s">
        <v>15</v>
      </c>
      <c r="J39" s="70"/>
      <c r="K39" s="70"/>
      <c r="L39" s="70"/>
      <c r="M39" s="70"/>
      <c r="N39" s="70"/>
      <c r="O39" s="70"/>
    </row>
    <row r="40" spans="1:15" s="5" customFormat="1" ht="26.1" customHeight="1">
      <c r="A40" s="32">
        <v>37</v>
      </c>
      <c r="B40" s="29" t="s">
        <v>272</v>
      </c>
      <c r="C40" s="62" t="s">
        <v>273</v>
      </c>
      <c r="D40" s="30" t="s">
        <v>274</v>
      </c>
      <c r="E40" s="76">
        <v>571</v>
      </c>
      <c r="F40" s="76">
        <v>159</v>
      </c>
      <c r="G40" s="31" t="s">
        <v>27</v>
      </c>
      <c r="H40" s="12" t="s">
        <v>275</v>
      </c>
      <c r="I40" s="28" t="s">
        <v>269</v>
      </c>
      <c r="J40" s="51"/>
      <c r="K40" s="51"/>
      <c r="O40" s="47"/>
    </row>
    <row r="41" spans="1:15" s="5" customFormat="1" ht="26.1" customHeight="1">
      <c r="A41" s="32">
        <v>38</v>
      </c>
      <c r="B41" s="66" t="s">
        <v>77</v>
      </c>
      <c r="C41" s="75" t="s">
        <v>74</v>
      </c>
      <c r="D41" s="66" t="s">
        <v>59</v>
      </c>
      <c r="E41" s="63">
        <v>544.6</v>
      </c>
      <c r="F41" s="85">
        <v>211</v>
      </c>
      <c r="G41" s="77">
        <v>3</v>
      </c>
      <c r="H41" s="16" t="s">
        <v>78</v>
      </c>
      <c r="I41" s="25" t="s">
        <v>20</v>
      </c>
      <c r="J41" s="51"/>
      <c r="K41" s="51"/>
      <c r="O41" s="47"/>
    </row>
    <row r="42" spans="1:15" s="5" customFormat="1" ht="26.1" customHeight="1">
      <c r="A42" s="32">
        <v>39</v>
      </c>
      <c r="B42" s="29" t="s">
        <v>139</v>
      </c>
      <c r="C42" s="62" t="s">
        <v>142</v>
      </c>
      <c r="D42" s="30" t="s">
        <v>16</v>
      </c>
      <c r="E42" s="63">
        <v>531.29999999999995</v>
      </c>
      <c r="F42" s="63">
        <v>101</v>
      </c>
      <c r="G42" s="31" t="s">
        <v>29</v>
      </c>
      <c r="H42" s="12" t="s">
        <v>129</v>
      </c>
      <c r="I42" s="50" t="s">
        <v>47</v>
      </c>
      <c r="J42" s="51"/>
      <c r="K42" s="51"/>
      <c r="O42" s="47"/>
    </row>
    <row r="43" spans="1:15" s="5" customFormat="1" ht="26.1" customHeight="1">
      <c r="A43" s="32">
        <v>40</v>
      </c>
      <c r="B43" s="29" t="s">
        <v>191</v>
      </c>
      <c r="C43" s="62" t="s">
        <v>190</v>
      </c>
      <c r="D43" s="30" t="s">
        <v>201</v>
      </c>
      <c r="E43" s="76">
        <v>366.5</v>
      </c>
      <c r="F43" s="42">
        <v>237</v>
      </c>
      <c r="G43" s="31" t="s">
        <v>50</v>
      </c>
      <c r="H43" s="12" t="s">
        <v>202</v>
      </c>
      <c r="I43" s="28" t="s">
        <v>15</v>
      </c>
      <c r="J43" s="51"/>
      <c r="K43" s="51"/>
      <c r="L43" s="51"/>
    </row>
    <row r="44" spans="1:15" s="5" customFormat="1" ht="26.1" customHeight="1">
      <c r="A44" s="32">
        <v>41</v>
      </c>
      <c r="B44" s="29" t="s">
        <v>176</v>
      </c>
      <c r="C44" s="62" t="s">
        <v>194</v>
      </c>
      <c r="D44" s="17" t="s">
        <v>195</v>
      </c>
      <c r="E44" s="76">
        <v>318</v>
      </c>
      <c r="F44" s="76">
        <v>170</v>
      </c>
      <c r="G44" s="31" t="s">
        <v>50</v>
      </c>
      <c r="H44" s="12" t="s">
        <v>196</v>
      </c>
      <c r="I44" s="22" t="s">
        <v>12</v>
      </c>
      <c r="J44" s="51"/>
      <c r="K44" s="51"/>
      <c r="L44" s="51"/>
      <c r="M44" s="51"/>
      <c r="N44" s="51"/>
      <c r="O44" s="51"/>
    </row>
    <row r="45" spans="1:15" s="5" customFormat="1" ht="26.1" customHeight="1">
      <c r="A45" s="32">
        <v>42</v>
      </c>
      <c r="B45" s="29" t="s">
        <v>150</v>
      </c>
      <c r="C45" s="62" t="s">
        <v>149</v>
      </c>
      <c r="D45" s="17" t="s">
        <v>173</v>
      </c>
      <c r="E45" s="63">
        <v>301</v>
      </c>
      <c r="F45" s="64">
        <v>52</v>
      </c>
      <c r="G45" s="31" t="s">
        <v>50</v>
      </c>
      <c r="H45" s="12" t="s">
        <v>132</v>
      </c>
      <c r="I45" s="28" t="s">
        <v>64</v>
      </c>
      <c r="J45" s="51"/>
      <c r="K45" s="51"/>
      <c r="L45" s="51"/>
      <c r="M45" s="51"/>
      <c r="N45" s="51"/>
      <c r="O45" s="51"/>
    </row>
    <row r="46" spans="1:15" s="5" customFormat="1" ht="26.1" customHeight="1">
      <c r="A46" s="32">
        <v>43</v>
      </c>
      <c r="B46" s="45" t="s">
        <v>294</v>
      </c>
      <c r="C46" s="96" t="s">
        <v>295</v>
      </c>
      <c r="D46" s="45" t="s">
        <v>296</v>
      </c>
      <c r="E46" s="69">
        <v>266</v>
      </c>
      <c r="F46" s="65">
        <v>68</v>
      </c>
      <c r="G46" s="46">
        <v>1</v>
      </c>
      <c r="H46" s="100">
        <v>42654</v>
      </c>
      <c r="I46" s="35" t="s">
        <v>269</v>
      </c>
      <c r="J46" s="51"/>
      <c r="K46" s="51"/>
      <c r="L46" s="51"/>
      <c r="M46" s="51"/>
      <c r="N46" s="51"/>
      <c r="O46" s="51"/>
    </row>
    <row r="47" spans="1:15" s="5" customFormat="1" ht="26.1" customHeight="1">
      <c r="A47" s="32">
        <v>44</v>
      </c>
      <c r="B47" s="29" t="s">
        <v>101</v>
      </c>
      <c r="C47" s="62" t="s">
        <v>109</v>
      </c>
      <c r="D47" s="17" t="s">
        <v>23</v>
      </c>
      <c r="E47" s="63">
        <v>254</v>
      </c>
      <c r="F47" s="64">
        <v>52</v>
      </c>
      <c r="G47" s="31" t="s">
        <v>50</v>
      </c>
      <c r="H47" s="12" t="s">
        <v>94</v>
      </c>
      <c r="I47" s="28" t="s">
        <v>64</v>
      </c>
      <c r="J47" s="51"/>
      <c r="K47" s="51"/>
      <c r="L47" s="51"/>
      <c r="M47" s="51"/>
      <c r="N47" s="51"/>
      <c r="O47" s="51"/>
    </row>
    <row r="48" spans="1:15" s="5" customFormat="1" ht="26.1" customHeight="1">
      <c r="A48" s="32">
        <v>45</v>
      </c>
      <c r="B48" s="29" t="s">
        <v>189</v>
      </c>
      <c r="C48" s="62" t="s">
        <v>188</v>
      </c>
      <c r="D48" s="30" t="s">
        <v>203</v>
      </c>
      <c r="E48" s="76">
        <v>220</v>
      </c>
      <c r="F48" s="76">
        <v>130</v>
      </c>
      <c r="G48" s="31" t="s">
        <v>50</v>
      </c>
      <c r="H48" s="12" t="s">
        <v>204</v>
      </c>
      <c r="I48" s="28" t="s">
        <v>15</v>
      </c>
      <c r="J48" s="51"/>
      <c r="K48" s="51"/>
      <c r="L48" s="51"/>
      <c r="M48" s="51"/>
      <c r="N48" s="51"/>
      <c r="O48" s="51"/>
    </row>
    <row r="49" spans="1:19" s="5" customFormat="1" ht="26.1" customHeight="1">
      <c r="A49" s="32">
        <v>46</v>
      </c>
      <c r="B49" s="45" t="s">
        <v>284</v>
      </c>
      <c r="C49" s="45" t="s">
        <v>285</v>
      </c>
      <c r="D49" s="45" t="s">
        <v>260</v>
      </c>
      <c r="E49" s="69">
        <v>200</v>
      </c>
      <c r="F49" s="99">
        <v>70</v>
      </c>
      <c r="G49" s="46">
        <v>1</v>
      </c>
      <c r="H49" s="53" t="s">
        <v>286</v>
      </c>
      <c r="I49" s="35" t="s">
        <v>269</v>
      </c>
      <c r="J49" s="51"/>
      <c r="K49" s="51"/>
      <c r="L49" s="51"/>
      <c r="M49" s="51"/>
      <c r="N49" s="51"/>
      <c r="O49" s="51"/>
    </row>
    <row r="50" spans="1:19" s="5" customFormat="1" ht="26.1" customHeight="1">
      <c r="A50" s="32">
        <v>47</v>
      </c>
      <c r="B50" s="29" t="s">
        <v>249</v>
      </c>
      <c r="C50" s="29" t="s">
        <v>248</v>
      </c>
      <c r="D50" s="30" t="s">
        <v>251</v>
      </c>
      <c r="E50" s="63">
        <v>192</v>
      </c>
      <c r="F50" s="85">
        <v>120</v>
      </c>
      <c r="G50" s="31" t="s">
        <v>50</v>
      </c>
      <c r="H50" s="12" t="s">
        <v>250</v>
      </c>
      <c r="I50" s="28" t="s">
        <v>108</v>
      </c>
      <c r="J50" s="51"/>
      <c r="K50" s="51"/>
      <c r="L50" s="51"/>
      <c r="M50" s="51"/>
      <c r="N50" s="51"/>
      <c r="O50" s="51"/>
    </row>
    <row r="51" spans="1:19" s="5" customFormat="1" ht="26.1" customHeight="1">
      <c r="A51" s="32">
        <v>48</v>
      </c>
      <c r="B51" s="29" t="s">
        <v>184</v>
      </c>
      <c r="C51" s="29" t="s">
        <v>183</v>
      </c>
      <c r="D51" s="30" t="s">
        <v>8</v>
      </c>
      <c r="E51" s="76">
        <v>174.5</v>
      </c>
      <c r="F51" s="76">
        <v>98</v>
      </c>
      <c r="G51" s="31" t="s">
        <v>50</v>
      </c>
      <c r="H51" s="12" t="s">
        <v>197</v>
      </c>
      <c r="I51" s="28" t="s">
        <v>15</v>
      </c>
      <c r="J51" s="51"/>
      <c r="K51" s="51"/>
      <c r="L51" s="51"/>
      <c r="M51" s="51"/>
      <c r="N51" s="51"/>
      <c r="O51" s="51"/>
    </row>
    <row r="52" spans="1:19" s="5" customFormat="1" ht="26.1" customHeight="1">
      <c r="A52" s="32">
        <v>49</v>
      </c>
      <c r="B52" s="29" t="s">
        <v>238</v>
      </c>
      <c r="C52" s="62" t="s">
        <v>237</v>
      </c>
      <c r="D52" s="17" t="s">
        <v>48</v>
      </c>
      <c r="E52" s="63">
        <v>164</v>
      </c>
      <c r="F52" s="64">
        <v>99</v>
      </c>
      <c r="G52" s="31" t="s">
        <v>50</v>
      </c>
      <c r="H52" s="12" t="s">
        <v>239</v>
      </c>
      <c r="I52" s="28" t="s">
        <v>108</v>
      </c>
      <c r="J52" s="51"/>
      <c r="K52" s="51"/>
      <c r="L52" s="51"/>
      <c r="M52" s="51"/>
      <c r="N52" s="51"/>
      <c r="O52" s="51"/>
    </row>
    <row r="53" spans="1:19" s="5" customFormat="1" ht="26.1" customHeight="1">
      <c r="A53" s="32">
        <v>50</v>
      </c>
      <c r="B53" s="29" t="s">
        <v>187</v>
      </c>
      <c r="C53" s="62" t="s">
        <v>198</v>
      </c>
      <c r="D53" s="17" t="s">
        <v>199</v>
      </c>
      <c r="E53" s="76">
        <v>135</v>
      </c>
      <c r="F53" s="42">
        <v>83</v>
      </c>
      <c r="G53" s="31" t="s">
        <v>50</v>
      </c>
      <c r="H53" s="12" t="s">
        <v>200</v>
      </c>
      <c r="I53" s="28" t="s">
        <v>15</v>
      </c>
      <c r="J53" s="51"/>
      <c r="K53" s="51"/>
      <c r="L53" s="51"/>
      <c r="M53" s="51"/>
      <c r="N53" s="51"/>
      <c r="O53" s="51"/>
    </row>
    <row r="54" spans="1:19" s="5" customFormat="1" ht="26.1" customHeight="1">
      <c r="A54" s="32">
        <v>51</v>
      </c>
      <c r="B54" s="29" t="s">
        <v>205</v>
      </c>
      <c r="C54" s="62" t="s">
        <v>206</v>
      </c>
      <c r="D54" s="17" t="s">
        <v>8</v>
      </c>
      <c r="E54" s="76">
        <v>134</v>
      </c>
      <c r="F54" s="42">
        <v>67</v>
      </c>
      <c r="G54" s="31" t="s">
        <v>50</v>
      </c>
      <c r="H54" s="12" t="s">
        <v>207</v>
      </c>
      <c r="I54" s="28" t="s">
        <v>24</v>
      </c>
      <c r="J54" s="51"/>
      <c r="K54" s="51"/>
      <c r="L54" s="51"/>
      <c r="M54" s="51"/>
      <c r="N54" s="51"/>
      <c r="O54" s="51"/>
    </row>
    <row r="55" spans="1:19" s="5" customFormat="1" ht="26.1" customHeight="1">
      <c r="A55" s="32">
        <v>52</v>
      </c>
      <c r="B55" s="13" t="s">
        <v>72</v>
      </c>
      <c r="C55" s="13" t="s">
        <v>73</v>
      </c>
      <c r="D55" s="17" t="s">
        <v>172</v>
      </c>
      <c r="E55" s="24">
        <v>118</v>
      </c>
      <c r="F55" s="24">
        <v>19</v>
      </c>
      <c r="G55" s="12" t="s">
        <v>27</v>
      </c>
      <c r="H55" s="12" t="s">
        <v>69</v>
      </c>
      <c r="I55" s="28" t="s">
        <v>56</v>
      </c>
      <c r="J55" s="51"/>
      <c r="K55" s="51"/>
      <c r="L55" s="51"/>
      <c r="M55" s="51"/>
      <c r="N55" s="51"/>
      <c r="O55" s="51"/>
    </row>
    <row r="56" spans="1:19" s="54" customFormat="1" ht="26.1" customHeight="1">
      <c r="A56" s="32">
        <v>53</v>
      </c>
      <c r="B56" s="13" t="s">
        <v>159</v>
      </c>
      <c r="C56" s="13" t="s">
        <v>158</v>
      </c>
      <c r="D56" s="17" t="s">
        <v>8</v>
      </c>
      <c r="E56" s="24">
        <v>113.10000000000036</v>
      </c>
      <c r="F56" s="24">
        <v>20</v>
      </c>
      <c r="G56" s="12" t="s">
        <v>50</v>
      </c>
      <c r="H56" s="12" t="s">
        <v>131</v>
      </c>
      <c r="I56" s="28" t="s">
        <v>108</v>
      </c>
      <c r="J56" s="51"/>
      <c r="K56" s="51"/>
      <c r="L56" s="51"/>
      <c r="M56" s="51"/>
      <c r="N56" s="51"/>
      <c r="Q56" s="51"/>
    </row>
    <row r="57" spans="1:19" s="70" customFormat="1" ht="26.1" customHeight="1">
      <c r="A57" s="32">
        <v>54</v>
      </c>
      <c r="B57" s="86" t="s">
        <v>252</v>
      </c>
      <c r="C57" s="23" t="s">
        <v>253</v>
      </c>
      <c r="D57" s="52" t="s">
        <v>23</v>
      </c>
      <c r="E57" s="34">
        <v>107</v>
      </c>
      <c r="F57" s="34">
        <v>59</v>
      </c>
      <c r="G57" s="24">
        <v>2</v>
      </c>
      <c r="H57" s="16" t="s">
        <v>254</v>
      </c>
      <c r="I57" s="21" t="s">
        <v>20</v>
      </c>
      <c r="J57" s="51"/>
      <c r="K57" s="51"/>
      <c r="L57" s="51"/>
      <c r="M57" s="51"/>
      <c r="N57" s="51"/>
      <c r="O57" s="83"/>
      <c r="P57" s="84"/>
      <c r="Q57" s="14"/>
      <c r="R57" s="33"/>
    </row>
    <row r="58" spans="1:19" s="5" customFormat="1" ht="26.1" customHeight="1">
      <c r="A58" s="32">
        <v>55</v>
      </c>
      <c r="B58" s="52" t="s">
        <v>287</v>
      </c>
      <c r="C58" s="52" t="s">
        <v>288</v>
      </c>
      <c r="D58" s="52" t="s">
        <v>289</v>
      </c>
      <c r="E58" s="26">
        <v>96</v>
      </c>
      <c r="F58" s="26">
        <v>24</v>
      </c>
      <c r="G58" s="27">
        <v>1</v>
      </c>
      <c r="H58" s="53" t="s">
        <v>290</v>
      </c>
      <c r="I58" s="35" t="s">
        <v>269</v>
      </c>
      <c r="J58" s="51"/>
      <c r="K58" s="51"/>
      <c r="L58" s="51"/>
      <c r="M58" s="51"/>
      <c r="N58" s="51"/>
      <c r="O58" s="83"/>
      <c r="P58" s="84"/>
      <c r="Q58" s="14"/>
      <c r="R58" s="33"/>
      <c r="S58" s="57"/>
    </row>
    <row r="59" spans="1:19" s="5" customFormat="1" ht="26.1" customHeight="1">
      <c r="A59" s="32">
        <v>56</v>
      </c>
      <c r="B59" s="13" t="s">
        <v>165</v>
      </c>
      <c r="C59" s="13" t="s">
        <v>164</v>
      </c>
      <c r="D59" s="30" t="s">
        <v>8</v>
      </c>
      <c r="E59" s="24">
        <v>92</v>
      </c>
      <c r="F59" s="24">
        <v>17</v>
      </c>
      <c r="G59" s="12" t="s">
        <v>27</v>
      </c>
      <c r="H59" s="12" t="s">
        <v>131</v>
      </c>
      <c r="I59" s="28" t="s">
        <v>64</v>
      </c>
      <c r="J59" s="51"/>
      <c r="K59" s="51"/>
      <c r="L59" s="51"/>
      <c r="M59" s="51"/>
      <c r="N59" s="51"/>
      <c r="O59" s="51"/>
      <c r="P59" s="84"/>
      <c r="Q59" s="14"/>
      <c r="R59" s="33"/>
      <c r="S59" s="57"/>
    </row>
    <row r="60" spans="1:19" s="5" customFormat="1" ht="26.1" customHeight="1">
      <c r="A60" s="32">
        <v>57</v>
      </c>
      <c r="B60" s="89" t="s">
        <v>297</v>
      </c>
      <c r="C60" s="90" t="s">
        <v>298</v>
      </c>
      <c r="D60" s="93" t="s">
        <v>299</v>
      </c>
      <c r="E60" s="26">
        <v>84</v>
      </c>
      <c r="F60" s="26">
        <v>21</v>
      </c>
      <c r="G60" s="91">
        <v>1</v>
      </c>
      <c r="H60" s="92" t="s">
        <v>300</v>
      </c>
      <c r="I60" s="35" t="s">
        <v>269</v>
      </c>
      <c r="J60" s="51"/>
      <c r="K60" s="51"/>
      <c r="L60" s="51"/>
      <c r="M60" s="51"/>
      <c r="N60" s="51"/>
      <c r="O60" s="51"/>
      <c r="P60" s="84"/>
      <c r="Q60" s="14"/>
      <c r="R60" s="33"/>
      <c r="S60" s="57"/>
    </row>
    <row r="61" spans="1:19" s="5" customFormat="1" ht="26.1" customHeight="1">
      <c r="A61" s="32">
        <v>58</v>
      </c>
      <c r="B61" s="23" t="s">
        <v>255</v>
      </c>
      <c r="C61" s="23" t="s">
        <v>256</v>
      </c>
      <c r="D61" s="45" t="s">
        <v>23</v>
      </c>
      <c r="E61" s="34">
        <v>80</v>
      </c>
      <c r="F61" s="34">
        <v>45</v>
      </c>
      <c r="G61" s="24">
        <v>2</v>
      </c>
      <c r="H61" s="16" t="s">
        <v>257</v>
      </c>
      <c r="I61" s="25" t="s">
        <v>20</v>
      </c>
      <c r="J61" s="51"/>
      <c r="K61" s="51"/>
      <c r="L61" s="51"/>
      <c r="M61" s="51"/>
      <c r="N61" s="51"/>
      <c r="O61" s="51"/>
      <c r="P61" s="84"/>
      <c r="Q61" s="14"/>
      <c r="R61" s="33"/>
      <c r="S61" s="57"/>
    </row>
    <row r="62" spans="1:19" s="5" customFormat="1" ht="26.1" customHeight="1">
      <c r="A62" s="32">
        <v>59</v>
      </c>
      <c r="B62" s="13" t="s">
        <v>241</v>
      </c>
      <c r="C62" s="13" t="s">
        <v>241</v>
      </c>
      <c r="D62" s="30" t="s">
        <v>48</v>
      </c>
      <c r="E62" s="24">
        <v>79</v>
      </c>
      <c r="F62" s="24">
        <v>17</v>
      </c>
      <c r="G62" s="12" t="s">
        <v>27</v>
      </c>
      <c r="H62" s="12" t="s">
        <v>208</v>
      </c>
      <c r="I62" s="28" t="s">
        <v>171</v>
      </c>
      <c r="J62" s="51"/>
      <c r="K62" s="51"/>
      <c r="L62" s="51"/>
      <c r="M62" s="51"/>
      <c r="N62" s="51"/>
      <c r="O62" s="51"/>
      <c r="P62" s="84"/>
      <c r="Q62" s="14"/>
      <c r="R62" s="33"/>
      <c r="S62" s="57"/>
    </row>
    <row r="63" spans="1:19" s="5" customFormat="1" ht="26.1" customHeight="1">
      <c r="A63" s="32">
        <v>60</v>
      </c>
      <c r="B63" s="13" t="s">
        <v>168</v>
      </c>
      <c r="C63" s="13" t="s">
        <v>169</v>
      </c>
      <c r="D63" s="30" t="s">
        <v>170</v>
      </c>
      <c r="E63" s="24">
        <v>64</v>
      </c>
      <c r="F63" s="24">
        <v>13</v>
      </c>
      <c r="G63" s="12" t="s">
        <v>27</v>
      </c>
      <c r="H63" s="12" t="s">
        <v>130</v>
      </c>
      <c r="I63" s="28" t="s">
        <v>171</v>
      </c>
      <c r="J63" s="51"/>
      <c r="K63" s="51"/>
      <c r="L63" s="51"/>
      <c r="M63" s="51"/>
      <c r="N63" s="51"/>
      <c r="O63" s="51"/>
      <c r="P63" s="84"/>
      <c r="Q63" s="14"/>
      <c r="R63" s="33"/>
      <c r="S63" s="57"/>
    </row>
    <row r="64" spans="1:19" s="5" customFormat="1" ht="26.1" customHeight="1">
      <c r="A64" s="32">
        <v>61</v>
      </c>
      <c r="B64" s="13" t="s">
        <v>167</v>
      </c>
      <c r="C64" s="13" t="s">
        <v>166</v>
      </c>
      <c r="D64" s="30" t="s">
        <v>48</v>
      </c>
      <c r="E64" s="24">
        <v>58</v>
      </c>
      <c r="F64" s="24">
        <v>12</v>
      </c>
      <c r="G64" s="12" t="s">
        <v>27</v>
      </c>
      <c r="H64" s="12" t="s">
        <v>129</v>
      </c>
      <c r="I64" s="28" t="s">
        <v>64</v>
      </c>
      <c r="J64" s="51"/>
      <c r="K64" s="51"/>
      <c r="L64" s="51"/>
      <c r="M64" s="51"/>
      <c r="N64" s="51"/>
      <c r="O64" s="51"/>
      <c r="P64" s="84"/>
      <c r="Q64" s="14"/>
      <c r="R64" s="33"/>
      <c r="S64" s="57"/>
    </row>
    <row r="65" spans="1:19" s="54" customFormat="1" ht="26.1" customHeight="1">
      <c r="A65" s="32">
        <v>62</v>
      </c>
      <c r="B65" s="13" t="s">
        <v>161</v>
      </c>
      <c r="C65" s="13" t="s">
        <v>160</v>
      </c>
      <c r="D65" s="17" t="s">
        <v>59</v>
      </c>
      <c r="E65" s="24">
        <v>55</v>
      </c>
      <c r="F65" s="24">
        <v>9</v>
      </c>
      <c r="G65" s="12" t="s">
        <v>27</v>
      </c>
      <c r="H65" s="12" t="s">
        <v>130</v>
      </c>
      <c r="I65" s="28" t="s">
        <v>64</v>
      </c>
      <c r="J65" s="55"/>
      <c r="K65" s="55"/>
      <c r="L65" s="55"/>
      <c r="M65" s="88"/>
    </row>
    <row r="66" spans="1:19" s="54" customFormat="1" ht="24.75" customHeight="1">
      <c r="A66" s="32">
        <v>63</v>
      </c>
      <c r="B66" s="52" t="s">
        <v>266</v>
      </c>
      <c r="C66" s="52" t="s">
        <v>267</v>
      </c>
      <c r="D66" s="17" t="s">
        <v>8</v>
      </c>
      <c r="E66" s="26">
        <v>49</v>
      </c>
      <c r="F66" s="26">
        <v>7</v>
      </c>
      <c r="G66" s="27">
        <v>1</v>
      </c>
      <c r="H66" s="12" t="s">
        <v>132</v>
      </c>
      <c r="I66" s="87" t="s">
        <v>262</v>
      </c>
    </row>
    <row r="67" spans="1:19" s="54" customFormat="1" ht="24.75" customHeight="1">
      <c r="A67" s="32">
        <v>64</v>
      </c>
      <c r="B67" s="52" t="s">
        <v>258</v>
      </c>
      <c r="C67" s="52" t="s">
        <v>259</v>
      </c>
      <c r="D67" s="45" t="s">
        <v>260</v>
      </c>
      <c r="E67" s="26">
        <v>40</v>
      </c>
      <c r="F67" s="26">
        <v>6</v>
      </c>
      <c r="G67" s="27">
        <v>1</v>
      </c>
      <c r="H67" s="53" t="s">
        <v>261</v>
      </c>
      <c r="I67" s="87" t="s">
        <v>262</v>
      </c>
    </row>
    <row r="68" spans="1:19" s="5" customFormat="1" ht="26.1" customHeight="1">
      <c r="A68" s="32">
        <v>65</v>
      </c>
      <c r="B68" s="13" t="s">
        <v>154</v>
      </c>
      <c r="C68" s="13" t="s">
        <v>153</v>
      </c>
      <c r="D68" s="45" t="s">
        <v>8</v>
      </c>
      <c r="E68" s="34">
        <v>29</v>
      </c>
      <c r="F68" s="34">
        <v>6</v>
      </c>
      <c r="G68" s="12" t="s">
        <v>27</v>
      </c>
      <c r="H68" s="12" t="s">
        <v>131</v>
      </c>
      <c r="I68" s="28" t="s">
        <v>18</v>
      </c>
      <c r="J68" s="51"/>
      <c r="K68" s="51"/>
      <c r="L68" s="51"/>
      <c r="M68" s="51"/>
      <c r="N68" s="51"/>
      <c r="O68" s="51"/>
      <c r="P68" s="84"/>
      <c r="Q68" s="14"/>
      <c r="R68" s="33"/>
      <c r="S68" s="57"/>
    </row>
    <row r="69" spans="1:19" s="5" customFormat="1" ht="26.1" customHeight="1">
      <c r="A69" s="32">
        <v>66</v>
      </c>
      <c r="B69" s="17" t="s">
        <v>214</v>
      </c>
      <c r="C69" s="17" t="s">
        <v>215</v>
      </c>
      <c r="D69" s="30" t="s">
        <v>8</v>
      </c>
      <c r="E69" s="20">
        <v>28</v>
      </c>
      <c r="F69" s="20">
        <v>15</v>
      </c>
      <c r="G69" s="20">
        <v>1</v>
      </c>
      <c r="H69" s="18" t="s">
        <v>216</v>
      </c>
      <c r="I69" s="28" t="s">
        <v>9</v>
      </c>
      <c r="J69" s="51"/>
      <c r="K69" s="51"/>
      <c r="L69" s="51"/>
      <c r="M69" s="51"/>
      <c r="N69" s="51"/>
      <c r="O69" s="51"/>
      <c r="P69" s="84"/>
      <c r="Q69" s="14"/>
      <c r="R69" s="33"/>
      <c r="S69" s="57"/>
    </row>
    <row r="70" spans="1:19" s="5" customFormat="1" ht="26.1" customHeight="1">
      <c r="A70" s="32">
        <v>67</v>
      </c>
      <c r="B70" s="23" t="s">
        <v>21</v>
      </c>
      <c r="C70" s="23" t="s">
        <v>22</v>
      </c>
      <c r="D70" s="66" t="s">
        <v>23</v>
      </c>
      <c r="E70" s="74">
        <v>21</v>
      </c>
      <c r="F70" s="74">
        <v>8</v>
      </c>
      <c r="G70" s="24">
        <v>1</v>
      </c>
      <c r="H70" s="16" t="s">
        <v>11</v>
      </c>
      <c r="I70" s="25" t="s">
        <v>20</v>
      </c>
      <c r="J70" s="51"/>
      <c r="K70" s="51"/>
      <c r="L70" s="51"/>
      <c r="M70" s="51"/>
      <c r="N70" s="51"/>
      <c r="O70" s="51"/>
      <c r="P70" s="84"/>
      <c r="Q70" s="14"/>
      <c r="R70" s="33"/>
    </row>
    <row r="71" spans="1:19" s="5" customFormat="1" ht="26.1" customHeight="1">
      <c r="A71" s="32">
        <v>68</v>
      </c>
      <c r="B71" s="13" t="s">
        <v>243</v>
      </c>
      <c r="C71" s="13" t="s">
        <v>242</v>
      </c>
      <c r="D71" s="17" t="s">
        <v>244</v>
      </c>
      <c r="E71" s="24">
        <v>19</v>
      </c>
      <c r="F71" s="24">
        <v>6</v>
      </c>
      <c r="G71" s="12" t="s">
        <v>27</v>
      </c>
      <c r="H71" s="12" t="s">
        <v>210</v>
      </c>
      <c r="I71" s="28" t="s">
        <v>171</v>
      </c>
      <c r="J71" s="51"/>
      <c r="K71" s="51"/>
      <c r="L71" s="51"/>
      <c r="M71" s="51"/>
      <c r="N71" s="51"/>
      <c r="O71" s="51"/>
      <c r="P71" s="70"/>
      <c r="Q71" s="70"/>
      <c r="R71" s="70"/>
    </row>
    <row r="72" spans="1:19" s="5" customFormat="1" ht="26.1" customHeight="1">
      <c r="A72" s="32">
        <v>69</v>
      </c>
      <c r="B72" s="13" t="s">
        <v>120</v>
      </c>
      <c r="C72" s="13" t="s">
        <v>125</v>
      </c>
      <c r="D72" s="17" t="s">
        <v>8</v>
      </c>
      <c r="E72" s="24">
        <v>12.3</v>
      </c>
      <c r="F72" s="24">
        <v>2</v>
      </c>
      <c r="G72" s="12" t="s">
        <v>27</v>
      </c>
      <c r="H72" s="12" t="s">
        <v>130</v>
      </c>
      <c r="I72" s="28" t="s">
        <v>24</v>
      </c>
    </row>
    <row r="73" spans="1:19" s="5" customFormat="1" ht="26.1" customHeight="1">
      <c r="A73" s="32">
        <v>70</v>
      </c>
      <c r="B73" s="13" t="s">
        <v>263</v>
      </c>
      <c r="C73" s="13" t="s">
        <v>264</v>
      </c>
      <c r="D73" s="17" t="s">
        <v>23</v>
      </c>
      <c r="E73" s="34">
        <v>4</v>
      </c>
      <c r="F73" s="34">
        <v>1</v>
      </c>
      <c r="G73" s="12" t="s">
        <v>27</v>
      </c>
      <c r="H73" s="12" t="s">
        <v>265</v>
      </c>
      <c r="I73" s="101" t="s">
        <v>262</v>
      </c>
      <c r="J73" s="51"/>
      <c r="K73" s="51"/>
      <c r="L73" s="51"/>
      <c r="M73" s="51"/>
      <c r="N73" s="51"/>
      <c r="O73" s="51"/>
      <c r="P73" s="14"/>
      <c r="Q73" s="33"/>
    </row>
    <row r="74" spans="1:19" s="5" customFormat="1" ht="26.1" customHeight="1">
      <c r="B74" s="37"/>
      <c r="C74" s="37"/>
      <c r="D74" s="37"/>
      <c r="E74" s="38"/>
      <c r="F74" s="38"/>
      <c r="G74" s="39"/>
      <c r="J74" s="51"/>
      <c r="K74" s="51"/>
      <c r="L74" s="51"/>
      <c r="M74" s="51"/>
      <c r="N74" s="51"/>
      <c r="O74" s="51"/>
      <c r="P74" s="51"/>
    </row>
    <row r="75" spans="1:19" s="5" customFormat="1" ht="26.1" customHeight="1" thickBot="1">
      <c r="B75" s="37"/>
      <c r="C75" s="37"/>
      <c r="D75" s="37"/>
      <c r="E75" s="40">
        <f>SUM(E4:E74)</f>
        <v>491194.77999999985</v>
      </c>
      <c r="F75" s="40">
        <f>SUM(F4:F74)</f>
        <v>92675</v>
      </c>
      <c r="H75" s="14"/>
      <c r="J75" s="51"/>
      <c r="K75" s="51"/>
      <c r="L75" s="51"/>
      <c r="M75" s="51"/>
      <c r="N75" s="51"/>
      <c r="O75" s="51"/>
      <c r="P75" s="51"/>
      <c r="Q75" s="51"/>
      <c r="R75" s="51"/>
    </row>
  </sheetData>
  <sortState xmlns:xlrd2="http://schemas.microsoft.com/office/spreadsheetml/2017/richdata2" ref="A4:I73">
    <sortCondition descending="1" ref="E4:E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3144-24E7-4E8D-B2BC-01EE222D98E7}">
  <dimension ref="A1:S64"/>
  <sheetViews>
    <sheetView topLeftCell="A21" workbookViewId="0">
      <selection activeCell="A27" sqref="A27:A62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1.140625" style="51" bestFit="1" customWidth="1"/>
    <col min="12" max="12" width="11.5703125" style="51" bestFit="1" customWidth="1"/>
    <col min="13" max="13" width="13.5703125" style="51" bestFit="1" customWidth="1"/>
    <col min="14" max="14" width="11.140625" style="51" bestFit="1" customWidth="1"/>
    <col min="15" max="15" width="12.28515625" style="51" bestFit="1" customWidth="1"/>
    <col min="16" max="16" width="12.85546875" style="51" customWidth="1"/>
    <col min="17" max="17" width="9.140625" style="51"/>
    <col min="18" max="18" width="10.42578125" style="51" bestFit="1" customWidth="1"/>
    <col min="19" max="16384" width="9.140625" style="51"/>
  </cols>
  <sheetData>
    <row r="1" spans="1:16" s="5" customFormat="1" ht="18">
      <c r="A1" s="1" t="s">
        <v>304</v>
      </c>
      <c r="B1" s="2"/>
      <c r="C1" s="2"/>
      <c r="D1" s="2"/>
      <c r="E1" s="3"/>
      <c r="F1" s="3"/>
      <c r="G1" s="4"/>
      <c r="H1" s="4"/>
      <c r="I1" s="4"/>
    </row>
    <row r="2" spans="1:16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6" s="5" customFormat="1" ht="26.1" customHeight="1">
      <c r="A4" s="32">
        <v>1</v>
      </c>
      <c r="B4" s="13" t="s">
        <v>218</v>
      </c>
      <c r="C4" s="13" t="s">
        <v>217</v>
      </c>
      <c r="D4" s="17" t="s">
        <v>8</v>
      </c>
      <c r="E4" s="24">
        <v>117760.09</v>
      </c>
      <c r="F4" s="24">
        <v>18661</v>
      </c>
      <c r="G4" s="12">
        <v>14</v>
      </c>
      <c r="H4" s="12" t="s">
        <v>221</v>
      </c>
      <c r="I4" s="28" t="s">
        <v>95</v>
      </c>
      <c r="M4" s="14"/>
    </row>
    <row r="5" spans="1:16" s="5" customFormat="1" ht="26.1" customHeight="1">
      <c r="A5" s="32">
        <v>2</v>
      </c>
      <c r="B5" s="13" t="s">
        <v>306</v>
      </c>
      <c r="C5" s="13" t="s">
        <v>305</v>
      </c>
      <c r="D5" s="17" t="s">
        <v>8</v>
      </c>
      <c r="E5" s="24">
        <v>99826.15</v>
      </c>
      <c r="F5" s="24">
        <v>20310</v>
      </c>
      <c r="G5" s="12" t="s">
        <v>52</v>
      </c>
      <c r="H5" s="12" t="s">
        <v>312</v>
      </c>
      <c r="I5" s="28" t="s">
        <v>24</v>
      </c>
      <c r="M5" s="14"/>
    </row>
    <row r="6" spans="1:16" s="5" customFormat="1" ht="26.1" customHeight="1">
      <c r="A6" s="32">
        <v>3</v>
      </c>
      <c r="B6" s="13" t="s">
        <v>319</v>
      </c>
      <c r="C6" s="13" t="s">
        <v>318</v>
      </c>
      <c r="D6" s="17" t="s">
        <v>8</v>
      </c>
      <c r="E6" s="24">
        <v>81721.66</v>
      </c>
      <c r="F6" s="24">
        <v>12733</v>
      </c>
      <c r="G6" s="12">
        <v>18</v>
      </c>
      <c r="H6" s="12" t="s">
        <v>313</v>
      </c>
      <c r="I6" s="28" t="s">
        <v>9</v>
      </c>
      <c r="M6" s="14"/>
    </row>
    <row r="7" spans="1:16" ht="26.1" customHeight="1">
      <c r="A7" s="32">
        <v>4</v>
      </c>
      <c r="B7" s="13" t="s">
        <v>320</v>
      </c>
      <c r="C7" s="13" t="s">
        <v>321</v>
      </c>
      <c r="D7" s="17" t="s">
        <v>8</v>
      </c>
      <c r="E7" s="24">
        <v>69161.960000000006</v>
      </c>
      <c r="F7" s="24">
        <v>14762</v>
      </c>
      <c r="G7" s="12">
        <v>19</v>
      </c>
      <c r="H7" s="12" t="s">
        <v>324</v>
      </c>
      <c r="I7" s="28" t="s">
        <v>9</v>
      </c>
      <c r="K7" s="83"/>
      <c r="L7" s="83"/>
      <c r="M7" s="81"/>
    </row>
    <row r="8" spans="1:16" s="5" customFormat="1" ht="26.1" customHeight="1">
      <c r="A8" s="32">
        <v>5</v>
      </c>
      <c r="B8" s="13" t="s">
        <v>308</v>
      </c>
      <c r="C8" s="13" t="s">
        <v>307</v>
      </c>
      <c r="D8" s="17" t="s">
        <v>8</v>
      </c>
      <c r="E8" s="24">
        <v>49024.9</v>
      </c>
      <c r="F8" s="24">
        <v>7926</v>
      </c>
      <c r="G8" s="12" t="s">
        <v>10</v>
      </c>
      <c r="H8" s="12" t="s">
        <v>312</v>
      </c>
      <c r="I8" s="22" t="s">
        <v>12</v>
      </c>
      <c r="M8" s="14"/>
      <c r="O8" s="15"/>
      <c r="P8" s="14"/>
    </row>
    <row r="9" spans="1:16" s="5" customFormat="1" ht="26.1" customHeight="1">
      <c r="A9" s="32">
        <v>6</v>
      </c>
      <c r="B9" s="13" t="s">
        <v>323</v>
      </c>
      <c r="C9" s="13" t="s">
        <v>322</v>
      </c>
      <c r="D9" s="17" t="s">
        <v>8</v>
      </c>
      <c r="E9" s="24">
        <v>41877.199999999997</v>
      </c>
      <c r="F9" s="24">
        <v>9206</v>
      </c>
      <c r="G9" s="12">
        <v>17</v>
      </c>
      <c r="H9" s="12" t="s">
        <v>325</v>
      </c>
      <c r="I9" s="28" t="s">
        <v>95</v>
      </c>
      <c r="M9" s="14"/>
      <c r="O9" s="15"/>
      <c r="P9" s="14"/>
    </row>
    <row r="10" spans="1:16" s="5" customFormat="1" ht="26.1" customHeight="1">
      <c r="A10" s="32">
        <v>7</v>
      </c>
      <c r="B10" s="13" t="s">
        <v>362</v>
      </c>
      <c r="C10" s="13" t="s">
        <v>362</v>
      </c>
      <c r="D10" s="17" t="s">
        <v>13</v>
      </c>
      <c r="E10" s="24">
        <v>40909.68</v>
      </c>
      <c r="F10" s="24">
        <v>6137</v>
      </c>
      <c r="G10" s="12" t="s">
        <v>225</v>
      </c>
      <c r="H10" s="12" t="s">
        <v>332</v>
      </c>
      <c r="I10" s="28" t="s">
        <v>363</v>
      </c>
      <c r="M10" s="14"/>
      <c r="O10" s="15"/>
      <c r="P10" s="14"/>
    </row>
    <row r="11" spans="1:16" s="5" customFormat="1" ht="26.1" customHeight="1">
      <c r="A11" s="32">
        <v>8</v>
      </c>
      <c r="B11" s="13" t="s">
        <v>327</v>
      </c>
      <c r="C11" s="13" t="s">
        <v>326</v>
      </c>
      <c r="D11" s="17" t="s">
        <v>8</v>
      </c>
      <c r="E11" s="24">
        <v>29701.11</v>
      </c>
      <c r="F11" s="24">
        <v>4903</v>
      </c>
      <c r="G11" s="12">
        <v>14</v>
      </c>
      <c r="H11" s="12" t="s">
        <v>325</v>
      </c>
      <c r="I11" s="28" t="s">
        <v>95</v>
      </c>
      <c r="M11" s="84"/>
      <c r="N11" s="33"/>
      <c r="O11" s="14"/>
    </row>
    <row r="12" spans="1:16" s="5" customFormat="1" ht="26.1" customHeight="1">
      <c r="A12" s="32">
        <v>9</v>
      </c>
      <c r="B12" s="13" t="s">
        <v>227</v>
      </c>
      <c r="C12" s="13" t="s">
        <v>224</v>
      </c>
      <c r="D12" s="30" t="s">
        <v>226</v>
      </c>
      <c r="E12" s="24">
        <v>29237.67</v>
      </c>
      <c r="F12" s="24">
        <v>6501</v>
      </c>
      <c r="G12" s="12" t="s">
        <v>54</v>
      </c>
      <c r="H12" s="12" t="s">
        <v>221</v>
      </c>
      <c r="I12" s="28" t="s">
        <v>108</v>
      </c>
    </row>
    <row r="13" spans="1:16" s="5" customFormat="1" ht="26.1" customHeight="1">
      <c r="A13" s="32">
        <v>10</v>
      </c>
      <c r="B13" s="13" t="s">
        <v>220</v>
      </c>
      <c r="C13" s="13" t="s">
        <v>219</v>
      </c>
      <c r="D13" s="17" t="s">
        <v>8</v>
      </c>
      <c r="E13" s="24">
        <v>25305.77</v>
      </c>
      <c r="F13" s="24">
        <v>5361</v>
      </c>
      <c r="G13" s="12">
        <v>10</v>
      </c>
      <c r="H13" s="12" t="s">
        <v>208</v>
      </c>
      <c r="I13" s="28" t="s">
        <v>95</v>
      </c>
      <c r="J13" s="54"/>
      <c r="K13" s="54"/>
      <c r="L13" s="54"/>
      <c r="M13" s="54"/>
      <c r="O13" s="15"/>
    </row>
    <row r="14" spans="1:16" s="5" customFormat="1" ht="26.1" customHeight="1">
      <c r="A14" s="32">
        <v>11</v>
      </c>
      <c r="B14" s="13" t="s">
        <v>178</v>
      </c>
      <c r="C14" s="13" t="s">
        <v>177</v>
      </c>
      <c r="D14" s="17" t="s">
        <v>8</v>
      </c>
      <c r="E14" s="24">
        <v>18095.080000000002</v>
      </c>
      <c r="F14" s="24">
        <v>2771</v>
      </c>
      <c r="G14" s="12" t="s">
        <v>53</v>
      </c>
      <c r="H14" s="12" t="s">
        <v>208</v>
      </c>
      <c r="I14" s="28" t="s">
        <v>24</v>
      </c>
      <c r="J14" s="36"/>
      <c r="M14" s="14"/>
    </row>
    <row r="15" spans="1:16" s="5" customFormat="1" ht="26.1" customHeight="1">
      <c r="A15" s="32">
        <v>12</v>
      </c>
      <c r="B15" s="13" t="s">
        <v>328</v>
      </c>
      <c r="C15" s="13" t="s">
        <v>329</v>
      </c>
      <c r="D15" s="17" t="s">
        <v>8</v>
      </c>
      <c r="E15" s="24">
        <v>17435.64</v>
      </c>
      <c r="F15" s="24">
        <v>2915</v>
      </c>
      <c r="G15" s="12">
        <v>15</v>
      </c>
      <c r="H15" s="12" t="s">
        <v>324</v>
      </c>
      <c r="I15" s="28" t="s">
        <v>95</v>
      </c>
      <c r="M15" s="14"/>
    </row>
    <row r="16" spans="1:16" s="5" customFormat="1" ht="26.1" customHeight="1">
      <c r="A16" s="32">
        <v>13</v>
      </c>
      <c r="B16" s="13" t="s">
        <v>186</v>
      </c>
      <c r="C16" s="13" t="s">
        <v>185</v>
      </c>
      <c r="D16" s="17" t="s">
        <v>213</v>
      </c>
      <c r="E16" s="24">
        <v>16826.28</v>
      </c>
      <c r="F16" s="24">
        <v>3657</v>
      </c>
      <c r="G16" s="12" t="s">
        <v>10</v>
      </c>
      <c r="H16" s="12" t="s">
        <v>209</v>
      </c>
      <c r="I16" s="22" t="s">
        <v>12</v>
      </c>
      <c r="M16" s="14"/>
      <c r="N16" s="14"/>
    </row>
    <row r="17" spans="1:17" ht="26.1" customHeight="1">
      <c r="A17" s="32">
        <v>14</v>
      </c>
      <c r="B17" s="17" t="s">
        <v>356</v>
      </c>
      <c r="C17" s="17" t="s">
        <v>355</v>
      </c>
      <c r="D17" s="17" t="s">
        <v>8</v>
      </c>
      <c r="E17" s="20">
        <v>11347</v>
      </c>
      <c r="F17" s="20">
        <v>1985</v>
      </c>
      <c r="G17" s="20">
        <v>14</v>
      </c>
      <c r="H17" s="18" t="s">
        <v>325</v>
      </c>
      <c r="I17" s="28" t="s">
        <v>108</v>
      </c>
      <c r="J17" s="5"/>
      <c r="K17" s="5"/>
      <c r="L17" s="5"/>
      <c r="M17" s="14"/>
      <c r="N17" s="81"/>
      <c r="O17" s="83"/>
      <c r="P17" s="5"/>
      <c r="Q17" s="81"/>
    </row>
    <row r="18" spans="1:17" s="5" customFormat="1" ht="26.1" customHeight="1">
      <c r="A18" s="32">
        <v>15</v>
      </c>
      <c r="B18" s="13" t="s">
        <v>134</v>
      </c>
      <c r="C18" s="13" t="s">
        <v>133</v>
      </c>
      <c r="D18" s="17" t="s">
        <v>8</v>
      </c>
      <c r="E18" s="24">
        <v>9236.19</v>
      </c>
      <c r="F18" s="24">
        <v>1512</v>
      </c>
      <c r="G18" s="12">
        <v>9</v>
      </c>
      <c r="H18" s="12" t="s">
        <v>132</v>
      </c>
      <c r="I18" s="19" t="s">
        <v>57</v>
      </c>
      <c r="M18" s="14"/>
    </row>
    <row r="19" spans="1:17" s="5" customFormat="1" ht="26.1" customHeight="1">
      <c r="A19" s="32">
        <v>16</v>
      </c>
      <c r="B19" s="29" t="s">
        <v>358</v>
      </c>
      <c r="C19" s="62" t="s">
        <v>357</v>
      </c>
      <c r="D19" s="17" t="s">
        <v>361</v>
      </c>
      <c r="E19" s="63">
        <v>8569.58</v>
      </c>
      <c r="F19" s="64">
        <v>1619</v>
      </c>
      <c r="G19" s="31" t="s">
        <v>317</v>
      </c>
      <c r="H19" s="12" t="s">
        <v>325</v>
      </c>
      <c r="I19" s="87" t="s">
        <v>262</v>
      </c>
      <c r="M19" s="14"/>
    </row>
    <row r="20" spans="1:17" s="5" customFormat="1" ht="26.1" customHeight="1">
      <c r="A20" s="32">
        <v>17</v>
      </c>
      <c r="B20" s="29" t="s">
        <v>222</v>
      </c>
      <c r="C20" s="62" t="s">
        <v>223</v>
      </c>
      <c r="D20" s="17" t="s">
        <v>8</v>
      </c>
      <c r="E20" s="63">
        <v>7974</v>
      </c>
      <c r="F20" s="64">
        <v>1306</v>
      </c>
      <c r="G20" s="31" t="s">
        <v>301</v>
      </c>
      <c r="H20" s="12" t="s">
        <v>210</v>
      </c>
      <c r="I20" s="28" t="s">
        <v>18</v>
      </c>
      <c r="M20" s="14"/>
    </row>
    <row r="21" spans="1:17" s="5" customFormat="1" ht="26.1" customHeight="1">
      <c r="A21" s="32">
        <v>18</v>
      </c>
      <c r="B21" s="13" t="s">
        <v>331</v>
      </c>
      <c r="C21" s="13" t="s">
        <v>330</v>
      </c>
      <c r="D21" s="17" t="s">
        <v>8</v>
      </c>
      <c r="E21" s="24">
        <v>7356.22</v>
      </c>
      <c r="F21" s="24">
        <v>1261</v>
      </c>
      <c r="G21" s="12">
        <v>15</v>
      </c>
      <c r="H21" s="12" t="s">
        <v>332</v>
      </c>
      <c r="I21" s="28" t="s">
        <v>9</v>
      </c>
      <c r="L21" s="14"/>
    </row>
    <row r="22" spans="1:17" s="5" customFormat="1" ht="26.1" customHeight="1">
      <c r="A22" s="32">
        <v>19</v>
      </c>
      <c r="B22" s="29" t="s">
        <v>310</v>
      </c>
      <c r="C22" s="62" t="s">
        <v>309</v>
      </c>
      <c r="D22" s="30" t="s">
        <v>314</v>
      </c>
      <c r="E22" s="63">
        <v>6426.18</v>
      </c>
      <c r="F22" s="63">
        <v>1619</v>
      </c>
      <c r="G22" s="31" t="s">
        <v>52</v>
      </c>
      <c r="H22" s="12" t="s">
        <v>313</v>
      </c>
      <c r="I22" s="28" t="s">
        <v>15</v>
      </c>
      <c r="J22" s="51"/>
      <c r="L22" s="14"/>
      <c r="M22" s="83"/>
    </row>
    <row r="23" spans="1:17" s="5" customFormat="1" ht="26.1" customHeight="1">
      <c r="A23" s="32">
        <v>20</v>
      </c>
      <c r="B23" s="13" t="s">
        <v>360</v>
      </c>
      <c r="C23" s="13" t="s">
        <v>359</v>
      </c>
      <c r="D23" s="17" t="s">
        <v>8</v>
      </c>
      <c r="E23" s="24">
        <v>5226</v>
      </c>
      <c r="F23" s="24">
        <v>943</v>
      </c>
      <c r="G23" s="12" t="s">
        <v>31</v>
      </c>
      <c r="H23" s="12" t="s">
        <v>325</v>
      </c>
      <c r="I23" s="28" t="s">
        <v>18</v>
      </c>
      <c r="M23" s="14"/>
    </row>
    <row r="24" spans="1:17" s="5" customFormat="1" ht="26.1" customHeight="1">
      <c r="A24" s="32">
        <v>21</v>
      </c>
      <c r="B24" s="29" t="s">
        <v>335</v>
      </c>
      <c r="C24" s="62" t="s">
        <v>333</v>
      </c>
      <c r="D24" s="17" t="s">
        <v>8</v>
      </c>
      <c r="E24" s="63">
        <v>4981.72</v>
      </c>
      <c r="F24" s="63">
        <v>819</v>
      </c>
      <c r="G24" s="31">
        <v>14</v>
      </c>
      <c r="H24" s="12" t="s">
        <v>324</v>
      </c>
      <c r="I24" s="28" t="s">
        <v>57</v>
      </c>
      <c r="J24" s="51"/>
      <c r="L24" s="14"/>
      <c r="M24" s="83"/>
    </row>
    <row r="25" spans="1:17" s="5" customFormat="1" ht="26.1" customHeight="1">
      <c r="A25" s="32">
        <v>22</v>
      </c>
      <c r="B25" s="29" t="s">
        <v>347</v>
      </c>
      <c r="C25" s="62" t="s">
        <v>346</v>
      </c>
      <c r="D25" s="30" t="s">
        <v>23</v>
      </c>
      <c r="E25" s="76">
        <v>4857.76</v>
      </c>
      <c r="F25" s="76">
        <v>882</v>
      </c>
      <c r="G25" s="31" t="s">
        <v>31</v>
      </c>
      <c r="H25" s="12" t="s">
        <v>312</v>
      </c>
      <c r="I25" s="28" t="s">
        <v>56</v>
      </c>
      <c r="J25" s="70"/>
      <c r="K25" s="70"/>
      <c r="L25" s="70"/>
      <c r="M25" s="70"/>
      <c r="P25" s="70"/>
    </row>
    <row r="26" spans="1:17" s="5" customFormat="1" ht="26.1" customHeight="1">
      <c r="A26" s="32">
        <v>23</v>
      </c>
      <c r="B26" s="29" t="s">
        <v>336</v>
      </c>
      <c r="C26" s="62" t="s">
        <v>334</v>
      </c>
      <c r="D26" s="30" t="s">
        <v>8</v>
      </c>
      <c r="E26" s="63">
        <v>2899.25</v>
      </c>
      <c r="F26" s="63">
        <v>496</v>
      </c>
      <c r="G26" s="31">
        <v>13</v>
      </c>
      <c r="H26" s="12" t="s">
        <v>325</v>
      </c>
      <c r="I26" s="50" t="s">
        <v>47</v>
      </c>
      <c r="J26" s="51"/>
      <c r="K26" s="51"/>
      <c r="L26" s="14"/>
      <c r="M26" s="14"/>
      <c r="P26" s="47"/>
    </row>
    <row r="27" spans="1:17" s="5" customFormat="1" ht="26.1" customHeight="1">
      <c r="A27" s="32">
        <v>24</v>
      </c>
      <c r="B27" s="29" t="s">
        <v>138</v>
      </c>
      <c r="C27" s="62" t="s">
        <v>137</v>
      </c>
      <c r="D27" s="30" t="s">
        <v>8</v>
      </c>
      <c r="E27" s="63">
        <v>2450.9299999999998</v>
      </c>
      <c r="F27" s="85">
        <v>468</v>
      </c>
      <c r="G27" s="31">
        <v>3</v>
      </c>
      <c r="H27" s="12" t="s">
        <v>132</v>
      </c>
      <c r="I27" s="28" t="s">
        <v>9</v>
      </c>
      <c r="J27" s="51"/>
      <c r="K27" s="51"/>
      <c r="L27" s="14"/>
      <c r="M27" s="14"/>
      <c r="P27" s="47"/>
    </row>
    <row r="28" spans="1:17" s="5" customFormat="1" ht="26.1" customHeight="1">
      <c r="A28" s="32">
        <v>25</v>
      </c>
      <c r="B28" s="29" t="s">
        <v>349</v>
      </c>
      <c r="C28" s="29" t="s">
        <v>348</v>
      </c>
      <c r="D28" s="30" t="s">
        <v>350</v>
      </c>
      <c r="E28" s="76">
        <v>2305.56</v>
      </c>
      <c r="F28" s="103">
        <v>380</v>
      </c>
      <c r="G28" s="31" t="s">
        <v>53</v>
      </c>
      <c r="H28" s="12" t="s">
        <v>324</v>
      </c>
      <c r="I28" s="28" t="s">
        <v>56</v>
      </c>
      <c r="J28" s="51"/>
      <c r="K28" s="51"/>
      <c r="L28" s="14"/>
      <c r="M28" s="14"/>
      <c r="P28" s="47"/>
    </row>
    <row r="29" spans="1:17" s="5" customFormat="1" ht="26.1" customHeight="1">
      <c r="A29" s="32">
        <v>26</v>
      </c>
      <c r="B29" s="30" t="s">
        <v>354</v>
      </c>
      <c r="C29" s="79" t="s">
        <v>353</v>
      </c>
      <c r="D29" s="30" t="s">
        <v>8</v>
      </c>
      <c r="E29" s="105">
        <v>2300</v>
      </c>
      <c r="F29" s="106">
        <v>392</v>
      </c>
      <c r="G29" s="80">
        <v>12</v>
      </c>
      <c r="H29" s="18" t="s">
        <v>312</v>
      </c>
      <c r="I29" s="28" t="s">
        <v>108</v>
      </c>
      <c r="J29" s="51"/>
      <c r="K29" s="51"/>
      <c r="L29" s="51"/>
      <c r="M29" s="51"/>
      <c r="P29" s="51"/>
    </row>
    <row r="30" spans="1:17" s="5" customFormat="1" ht="26.1" customHeight="1">
      <c r="A30" s="32">
        <v>27</v>
      </c>
      <c r="B30" s="29" t="s">
        <v>156</v>
      </c>
      <c r="C30" s="62" t="s">
        <v>155</v>
      </c>
      <c r="D30" s="30" t="s">
        <v>157</v>
      </c>
      <c r="E30" s="63">
        <v>2009.08</v>
      </c>
      <c r="F30" s="63">
        <v>305</v>
      </c>
      <c r="G30" s="31" t="s">
        <v>25</v>
      </c>
      <c r="H30" s="12" t="s">
        <v>130</v>
      </c>
      <c r="I30" s="28" t="s">
        <v>55</v>
      </c>
      <c r="J30" s="70"/>
      <c r="K30" s="70"/>
      <c r="L30" s="70"/>
      <c r="M30" s="70"/>
      <c r="P30" s="70"/>
    </row>
    <row r="31" spans="1:17" s="5" customFormat="1" ht="26.1" customHeight="1">
      <c r="A31" s="32">
        <v>28</v>
      </c>
      <c r="B31" s="29" t="s">
        <v>141</v>
      </c>
      <c r="C31" s="62" t="s">
        <v>135</v>
      </c>
      <c r="D31" s="30" t="s">
        <v>8</v>
      </c>
      <c r="E31" s="63">
        <v>1866.18</v>
      </c>
      <c r="F31" s="63">
        <v>409</v>
      </c>
      <c r="G31" s="31">
        <v>3</v>
      </c>
      <c r="H31" s="12" t="s">
        <v>131</v>
      </c>
      <c r="I31" s="28" t="s">
        <v>9</v>
      </c>
    </row>
    <row r="32" spans="1:17" s="5" customFormat="1" ht="26.1" customHeight="1">
      <c r="A32" s="32">
        <v>29</v>
      </c>
      <c r="B32" s="29" t="s">
        <v>167</v>
      </c>
      <c r="C32" s="62" t="s">
        <v>166</v>
      </c>
      <c r="D32" s="17" t="s">
        <v>48</v>
      </c>
      <c r="E32" s="63">
        <v>1308</v>
      </c>
      <c r="F32" s="64">
        <v>503</v>
      </c>
      <c r="G32" s="31" t="s">
        <v>25</v>
      </c>
      <c r="H32" s="12" t="s">
        <v>129</v>
      </c>
      <c r="I32" s="28" t="s">
        <v>64</v>
      </c>
      <c r="N32" s="14"/>
      <c r="O32" s="15"/>
    </row>
    <row r="33" spans="1:19" s="5" customFormat="1" ht="26.1" customHeight="1">
      <c r="A33" s="32">
        <v>30</v>
      </c>
      <c r="B33" s="29" t="s">
        <v>303</v>
      </c>
      <c r="C33" s="62" t="s">
        <v>228</v>
      </c>
      <c r="D33" s="30" t="s">
        <v>240</v>
      </c>
      <c r="E33" s="63">
        <v>1211.4300000000003</v>
      </c>
      <c r="F33" s="63">
        <v>229</v>
      </c>
      <c r="G33" s="31" t="s">
        <v>25</v>
      </c>
      <c r="H33" s="12" t="s">
        <v>210</v>
      </c>
      <c r="I33" s="28" t="s">
        <v>108</v>
      </c>
      <c r="J33" s="70"/>
      <c r="K33" s="70"/>
      <c r="L33" s="70"/>
      <c r="M33" s="70"/>
      <c r="P33" s="70"/>
    </row>
    <row r="34" spans="1:19" s="5" customFormat="1" ht="26.1" customHeight="1">
      <c r="A34" s="32">
        <v>31</v>
      </c>
      <c r="B34" s="29" t="s">
        <v>97</v>
      </c>
      <c r="C34" s="62" t="s">
        <v>96</v>
      </c>
      <c r="D34" s="45" t="s">
        <v>8</v>
      </c>
      <c r="E34" s="69">
        <v>851.96</v>
      </c>
      <c r="F34" s="69">
        <v>183</v>
      </c>
      <c r="G34" s="31">
        <v>2</v>
      </c>
      <c r="H34" s="12" t="s">
        <v>94</v>
      </c>
      <c r="I34" s="28" t="s">
        <v>9</v>
      </c>
      <c r="J34" s="70"/>
      <c r="K34" s="70"/>
      <c r="L34" s="70"/>
      <c r="M34" s="70"/>
      <c r="P34" s="70"/>
    </row>
    <row r="35" spans="1:19" s="5" customFormat="1" ht="26.1" customHeight="1">
      <c r="A35" s="32">
        <v>32</v>
      </c>
      <c r="B35" s="29" t="s">
        <v>105</v>
      </c>
      <c r="C35" s="62" t="s">
        <v>104</v>
      </c>
      <c r="D35" s="30" t="s">
        <v>62</v>
      </c>
      <c r="E35" s="63">
        <v>840.08000000000175</v>
      </c>
      <c r="F35" s="63">
        <v>150</v>
      </c>
      <c r="G35" s="31" t="s">
        <v>25</v>
      </c>
      <c r="H35" s="12" t="s">
        <v>94</v>
      </c>
      <c r="I35" s="28" t="s">
        <v>56</v>
      </c>
      <c r="J35" s="70"/>
      <c r="K35" s="70"/>
      <c r="L35" s="70"/>
      <c r="M35" s="70"/>
      <c r="P35" s="70"/>
    </row>
    <row r="36" spans="1:19" s="5" customFormat="1" ht="26.1" customHeight="1">
      <c r="A36" s="32">
        <v>33</v>
      </c>
      <c r="B36" s="30" t="s">
        <v>352</v>
      </c>
      <c r="C36" s="79" t="s">
        <v>351</v>
      </c>
      <c r="D36" s="30" t="s">
        <v>8</v>
      </c>
      <c r="E36" s="105">
        <v>741.73</v>
      </c>
      <c r="F36" s="105">
        <v>129</v>
      </c>
      <c r="G36" s="80">
        <v>9</v>
      </c>
      <c r="H36" s="18" t="s">
        <v>332</v>
      </c>
      <c r="I36" s="28" t="s">
        <v>108</v>
      </c>
      <c r="J36" s="70"/>
      <c r="K36" s="70"/>
      <c r="L36" s="70"/>
      <c r="M36" s="70"/>
      <c r="P36" s="70"/>
    </row>
    <row r="37" spans="1:19" s="5" customFormat="1" ht="26.1" customHeight="1">
      <c r="A37" s="32">
        <v>34</v>
      </c>
      <c r="B37" s="29" t="s">
        <v>140</v>
      </c>
      <c r="C37" s="62" t="s">
        <v>136</v>
      </c>
      <c r="D37" s="30" t="s">
        <v>8</v>
      </c>
      <c r="E37" s="63">
        <v>686</v>
      </c>
      <c r="F37" s="63">
        <v>123</v>
      </c>
      <c r="G37" s="31">
        <v>1</v>
      </c>
      <c r="H37" s="12" t="s">
        <v>129</v>
      </c>
      <c r="I37" s="28" t="s">
        <v>9</v>
      </c>
      <c r="J37" s="70"/>
      <c r="K37" s="70"/>
      <c r="L37" s="70"/>
      <c r="M37" s="70"/>
      <c r="P37" s="70"/>
    </row>
    <row r="38" spans="1:19" s="5" customFormat="1" ht="26.1" customHeight="1">
      <c r="A38" s="32">
        <v>35</v>
      </c>
      <c r="B38" s="29" t="s">
        <v>67</v>
      </c>
      <c r="C38" s="62" t="s">
        <v>66</v>
      </c>
      <c r="D38" s="30" t="s">
        <v>65</v>
      </c>
      <c r="E38" s="63">
        <v>531</v>
      </c>
      <c r="F38" s="63">
        <v>157</v>
      </c>
      <c r="G38" s="31" t="s">
        <v>50</v>
      </c>
      <c r="H38" s="12" t="s">
        <v>68</v>
      </c>
      <c r="I38" s="104" t="s">
        <v>15</v>
      </c>
      <c r="J38" s="70"/>
      <c r="K38" s="70"/>
      <c r="L38" s="70"/>
      <c r="M38" s="70"/>
      <c r="P38" s="70"/>
    </row>
    <row r="39" spans="1:19" s="5" customFormat="1" ht="26.1" customHeight="1">
      <c r="A39" s="32">
        <v>36</v>
      </c>
      <c r="B39" s="30" t="s">
        <v>230</v>
      </c>
      <c r="C39" s="79" t="s">
        <v>229</v>
      </c>
      <c r="D39" s="30" t="s">
        <v>16</v>
      </c>
      <c r="E39" s="76">
        <v>510.04999999999995</v>
      </c>
      <c r="F39" s="76">
        <v>89</v>
      </c>
      <c r="G39" s="80">
        <v>4</v>
      </c>
      <c r="H39" s="18" t="s">
        <v>221</v>
      </c>
      <c r="I39" s="28" t="s">
        <v>56</v>
      </c>
      <c r="J39" s="70"/>
      <c r="K39" s="70"/>
      <c r="L39" s="70"/>
      <c r="M39" s="70"/>
      <c r="P39" s="70"/>
    </row>
    <row r="40" spans="1:19" s="5" customFormat="1" ht="26.1" customHeight="1">
      <c r="A40" s="32">
        <v>37</v>
      </c>
      <c r="B40" s="30" t="s">
        <v>232</v>
      </c>
      <c r="C40" s="79" t="s">
        <v>231</v>
      </c>
      <c r="D40" s="30" t="s">
        <v>233</v>
      </c>
      <c r="E40" s="76">
        <v>378.48</v>
      </c>
      <c r="F40" s="76">
        <v>118</v>
      </c>
      <c r="G40" s="80">
        <v>6</v>
      </c>
      <c r="H40" s="18" t="s">
        <v>210</v>
      </c>
      <c r="I40" s="28" t="s">
        <v>56</v>
      </c>
      <c r="K40" s="84"/>
      <c r="N40" s="14"/>
      <c r="O40" s="15"/>
    </row>
    <row r="41" spans="1:19" s="5" customFormat="1" ht="26.1" customHeight="1">
      <c r="A41" s="32">
        <v>38</v>
      </c>
      <c r="B41" s="30" t="s">
        <v>337</v>
      </c>
      <c r="C41" s="79" t="s">
        <v>338</v>
      </c>
      <c r="D41" s="30" t="s">
        <v>8</v>
      </c>
      <c r="E41" s="105">
        <v>252.5</v>
      </c>
      <c r="F41" s="105">
        <v>135</v>
      </c>
      <c r="G41" s="80">
        <v>3</v>
      </c>
      <c r="H41" s="18" t="s">
        <v>339</v>
      </c>
      <c r="I41" s="28" t="s">
        <v>9</v>
      </c>
      <c r="J41" s="70"/>
      <c r="K41" s="70"/>
      <c r="L41" s="70"/>
      <c r="M41" s="70"/>
      <c r="P41" s="70"/>
    </row>
    <row r="42" spans="1:19" s="5" customFormat="1" ht="26.1" customHeight="1">
      <c r="A42" s="32">
        <v>39</v>
      </c>
      <c r="B42" s="29" t="s">
        <v>189</v>
      </c>
      <c r="C42" s="62" t="s">
        <v>188</v>
      </c>
      <c r="D42" s="30" t="s">
        <v>203</v>
      </c>
      <c r="E42" s="76">
        <v>249</v>
      </c>
      <c r="F42" s="76">
        <v>138</v>
      </c>
      <c r="G42" s="31" t="s">
        <v>50</v>
      </c>
      <c r="H42" s="12" t="s">
        <v>204</v>
      </c>
      <c r="I42" s="28" t="s">
        <v>15</v>
      </c>
      <c r="J42" s="70"/>
      <c r="K42" s="70"/>
      <c r="L42" s="70"/>
      <c r="M42" s="70"/>
      <c r="P42" s="70"/>
    </row>
    <row r="43" spans="1:19" s="5" customFormat="1" ht="26.1" customHeight="1">
      <c r="A43" s="32">
        <v>40</v>
      </c>
      <c r="B43" s="13" t="s">
        <v>193</v>
      </c>
      <c r="C43" s="13" t="s">
        <v>192</v>
      </c>
      <c r="D43" s="17" t="s">
        <v>8</v>
      </c>
      <c r="E43" s="24">
        <v>242.3</v>
      </c>
      <c r="F43" s="24">
        <v>38</v>
      </c>
      <c r="G43" s="12" t="s">
        <v>302</v>
      </c>
      <c r="H43" s="12" t="s">
        <v>210</v>
      </c>
      <c r="I43" s="28" t="s">
        <v>15</v>
      </c>
    </row>
    <row r="44" spans="1:19" s="5" customFormat="1" ht="26.1" customHeight="1">
      <c r="A44" s="32">
        <v>41</v>
      </c>
      <c r="B44" s="13" t="s">
        <v>311</v>
      </c>
      <c r="C44" s="13" t="s">
        <v>315</v>
      </c>
      <c r="D44" s="17" t="s">
        <v>62</v>
      </c>
      <c r="E44" s="34">
        <v>231</v>
      </c>
      <c r="F44" s="34">
        <v>33</v>
      </c>
      <c r="G44" s="12" t="s">
        <v>50</v>
      </c>
      <c r="H44" s="12" t="s">
        <v>316</v>
      </c>
      <c r="I44" s="28" t="s">
        <v>15</v>
      </c>
    </row>
    <row r="45" spans="1:19" ht="26.1" customHeight="1">
      <c r="A45" s="32">
        <v>42</v>
      </c>
      <c r="B45" s="13" t="s">
        <v>205</v>
      </c>
      <c r="C45" s="13" t="s">
        <v>206</v>
      </c>
      <c r="D45" s="17" t="s">
        <v>8</v>
      </c>
      <c r="E45" s="34">
        <v>224</v>
      </c>
      <c r="F45" s="34">
        <v>112</v>
      </c>
      <c r="G45" s="12" t="s">
        <v>50</v>
      </c>
      <c r="H45" s="12" t="s">
        <v>207</v>
      </c>
      <c r="I45" s="28" t="s">
        <v>24</v>
      </c>
      <c r="K45" s="5"/>
      <c r="L45" s="5"/>
      <c r="M45" s="84"/>
      <c r="N45" s="84"/>
      <c r="O45" s="14"/>
      <c r="P45" s="33"/>
      <c r="Q45" s="81"/>
    </row>
    <row r="46" spans="1:19" s="70" customFormat="1" ht="26.1" customHeight="1">
      <c r="A46" s="32">
        <v>43</v>
      </c>
      <c r="B46" s="13" t="s">
        <v>103</v>
      </c>
      <c r="C46" s="13" t="s">
        <v>102</v>
      </c>
      <c r="D46" s="17" t="s">
        <v>49</v>
      </c>
      <c r="E46" s="24">
        <v>205</v>
      </c>
      <c r="F46" s="24">
        <v>36</v>
      </c>
      <c r="G46" s="12" t="s">
        <v>27</v>
      </c>
      <c r="H46" s="12" t="s">
        <v>94</v>
      </c>
      <c r="I46" s="104" t="s">
        <v>108</v>
      </c>
      <c r="J46" s="51"/>
      <c r="K46" s="5"/>
      <c r="L46" s="5"/>
      <c r="M46" s="5"/>
      <c r="N46" s="84"/>
      <c r="O46" s="5"/>
      <c r="P46" s="5"/>
      <c r="Q46" s="14"/>
      <c r="R46" s="33"/>
      <c r="S46" s="5"/>
    </row>
    <row r="47" spans="1:19" s="5" customFormat="1" ht="26.1" customHeight="1">
      <c r="A47" s="32">
        <v>44</v>
      </c>
      <c r="B47" s="17" t="s">
        <v>340</v>
      </c>
      <c r="C47" s="17" t="s">
        <v>341</v>
      </c>
      <c r="D47" s="17" t="s">
        <v>8</v>
      </c>
      <c r="E47" s="34">
        <v>204.1</v>
      </c>
      <c r="F47" s="34">
        <v>99</v>
      </c>
      <c r="G47" s="20">
        <v>2</v>
      </c>
      <c r="H47" s="12" t="s">
        <v>342</v>
      </c>
      <c r="I47" s="28" t="s">
        <v>9</v>
      </c>
      <c r="J47" s="51"/>
      <c r="K47" s="51"/>
      <c r="L47" s="51"/>
      <c r="M47" s="51"/>
      <c r="N47" s="33"/>
      <c r="O47" s="14"/>
      <c r="P47" s="51"/>
      <c r="Q47" s="14"/>
      <c r="R47" s="33"/>
    </row>
    <row r="48" spans="1:19" s="5" customFormat="1" ht="26.1" customHeight="1">
      <c r="A48" s="32">
        <v>45</v>
      </c>
      <c r="B48" s="13" t="s">
        <v>113</v>
      </c>
      <c r="C48" s="13" t="s">
        <v>117</v>
      </c>
      <c r="D48" s="30" t="s">
        <v>8</v>
      </c>
      <c r="E48" s="24">
        <v>196</v>
      </c>
      <c r="F48" s="24">
        <v>28</v>
      </c>
      <c r="G48" s="12" t="s">
        <v>50</v>
      </c>
      <c r="H48" s="12" t="s">
        <v>130</v>
      </c>
      <c r="I48" s="28" t="s">
        <v>15</v>
      </c>
      <c r="J48" s="51"/>
      <c r="K48" s="51"/>
      <c r="L48" s="51"/>
      <c r="M48" s="51"/>
      <c r="N48" s="84"/>
      <c r="O48" s="51"/>
      <c r="P48" s="51"/>
      <c r="Q48" s="14"/>
      <c r="R48" s="33"/>
    </row>
    <row r="49" spans="1:19" s="5" customFormat="1" ht="26.1" customHeight="1">
      <c r="A49" s="32">
        <v>46</v>
      </c>
      <c r="B49" s="13" t="s">
        <v>191</v>
      </c>
      <c r="C49" s="13" t="s">
        <v>190</v>
      </c>
      <c r="D49" s="30" t="s">
        <v>201</v>
      </c>
      <c r="E49" s="34">
        <v>181</v>
      </c>
      <c r="F49" s="34">
        <v>95</v>
      </c>
      <c r="G49" s="12" t="s">
        <v>50</v>
      </c>
      <c r="H49" s="12" t="s">
        <v>202</v>
      </c>
      <c r="I49" s="28" t="s">
        <v>15</v>
      </c>
      <c r="J49" s="51"/>
      <c r="K49" s="51"/>
      <c r="L49" s="51"/>
      <c r="M49" s="51"/>
      <c r="N49" s="36"/>
      <c r="O49" s="51"/>
      <c r="P49" s="51"/>
      <c r="Q49" s="83"/>
      <c r="R49" s="33"/>
    </row>
    <row r="50" spans="1:19" s="5" customFormat="1" ht="26.1" customHeight="1">
      <c r="A50" s="32">
        <v>47</v>
      </c>
      <c r="B50" s="17" t="s">
        <v>343</v>
      </c>
      <c r="C50" s="17" t="s">
        <v>344</v>
      </c>
      <c r="D50" s="30" t="s">
        <v>345</v>
      </c>
      <c r="E50" s="20">
        <v>166</v>
      </c>
      <c r="F50" s="20">
        <v>83</v>
      </c>
      <c r="G50" s="20">
        <v>2</v>
      </c>
      <c r="H50" s="18">
        <v>44008</v>
      </c>
      <c r="I50" s="28" t="s">
        <v>57</v>
      </c>
      <c r="J50" s="51"/>
      <c r="K50" s="51"/>
      <c r="L50" s="51"/>
      <c r="M50" s="51"/>
      <c r="N50" s="36"/>
      <c r="O50" s="51"/>
      <c r="P50" s="51"/>
      <c r="Q50" s="83"/>
      <c r="R50" s="81"/>
      <c r="S50" s="51"/>
    </row>
    <row r="51" spans="1:19" s="5" customFormat="1" ht="26.1" customHeight="1">
      <c r="A51" s="32">
        <v>48</v>
      </c>
      <c r="B51" s="13" t="s">
        <v>72</v>
      </c>
      <c r="C51" s="13" t="s">
        <v>73</v>
      </c>
      <c r="D51" s="30" t="s">
        <v>172</v>
      </c>
      <c r="E51" s="24">
        <v>107</v>
      </c>
      <c r="F51" s="24">
        <v>25</v>
      </c>
      <c r="G51" s="12" t="s">
        <v>27</v>
      </c>
      <c r="H51" s="12" t="s">
        <v>69</v>
      </c>
      <c r="I51" s="28" t="s">
        <v>56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1:19" s="5" customFormat="1" ht="26.1" customHeight="1">
      <c r="A52" s="32">
        <v>49</v>
      </c>
      <c r="B52" s="86" t="s">
        <v>252</v>
      </c>
      <c r="C52" s="23" t="s">
        <v>253</v>
      </c>
      <c r="D52" s="45" t="s">
        <v>23</v>
      </c>
      <c r="E52" s="34">
        <v>96.5</v>
      </c>
      <c r="F52" s="34">
        <v>58</v>
      </c>
      <c r="G52" s="24">
        <v>2</v>
      </c>
      <c r="H52" s="16" t="s">
        <v>254</v>
      </c>
      <c r="I52" s="25" t="s">
        <v>20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</row>
    <row r="53" spans="1:19" s="5" customFormat="1" ht="26.1" customHeight="1">
      <c r="A53" s="32">
        <v>50</v>
      </c>
      <c r="B53" s="13" t="s">
        <v>112</v>
      </c>
      <c r="C53" s="13" t="s">
        <v>116</v>
      </c>
      <c r="D53" s="30" t="s">
        <v>8</v>
      </c>
      <c r="E53" s="24">
        <v>95.35</v>
      </c>
      <c r="F53" s="24">
        <v>20</v>
      </c>
      <c r="G53" s="12" t="s">
        <v>27</v>
      </c>
      <c r="H53" s="12" t="s">
        <v>129</v>
      </c>
      <c r="I53" s="28" t="s">
        <v>24</v>
      </c>
      <c r="J53" s="51"/>
      <c r="K53" s="51"/>
      <c r="L53" s="51"/>
      <c r="M53" s="51"/>
      <c r="N53" s="51"/>
      <c r="O53" s="51"/>
      <c r="P53" s="51"/>
      <c r="Q53" s="51"/>
      <c r="R53" s="51"/>
      <c r="S53" s="51"/>
    </row>
    <row r="54" spans="1:19" s="5" customFormat="1" ht="26.1" customHeight="1">
      <c r="A54" s="32">
        <v>51</v>
      </c>
      <c r="B54" s="13" t="s">
        <v>123</v>
      </c>
      <c r="C54" s="13" t="s">
        <v>128</v>
      </c>
      <c r="D54" s="30" t="s">
        <v>28</v>
      </c>
      <c r="E54" s="24">
        <v>77.7</v>
      </c>
      <c r="F54" s="24">
        <v>12</v>
      </c>
      <c r="G54" s="12" t="s">
        <v>27</v>
      </c>
      <c r="H54" s="12" t="s">
        <v>132</v>
      </c>
      <c r="I54" s="28" t="s">
        <v>15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</row>
    <row r="55" spans="1:19" s="5" customFormat="1" ht="26.1" customHeight="1">
      <c r="A55" s="32">
        <v>52</v>
      </c>
      <c r="B55" s="17" t="s">
        <v>214</v>
      </c>
      <c r="C55" s="17" t="s">
        <v>215</v>
      </c>
      <c r="D55" s="30" t="s">
        <v>8</v>
      </c>
      <c r="E55" s="20">
        <v>66.5</v>
      </c>
      <c r="F55" s="20">
        <v>38</v>
      </c>
      <c r="G55" s="20">
        <v>2</v>
      </c>
      <c r="H55" s="18" t="s">
        <v>216</v>
      </c>
      <c r="I55" s="28" t="s">
        <v>9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</row>
    <row r="56" spans="1:19" s="5" customFormat="1" ht="26.1" customHeight="1">
      <c r="A56" s="32">
        <v>53</v>
      </c>
      <c r="B56" s="23" t="s">
        <v>255</v>
      </c>
      <c r="C56" s="23" t="s">
        <v>256</v>
      </c>
      <c r="D56" s="45" t="s">
        <v>23</v>
      </c>
      <c r="E56" s="34">
        <v>48</v>
      </c>
      <c r="F56" s="34">
        <v>24</v>
      </c>
      <c r="G56" s="24">
        <v>2</v>
      </c>
      <c r="H56" s="16" t="s">
        <v>257</v>
      </c>
      <c r="I56" s="25" t="s">
        <v>20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</row>
    <row r="57" spans="1:19" s="54" customFormat="1" ht="24.75" customHeight="1">
      <c r="A57" s="32">
        <v>54</v>
      </c>
      <c r="B57" s="23" t="s">
        <v>21</v>
      </c>
      <c r="C57" s="23" t="s">
        <v>22</v>
      </c>
      <c r="D57" s="23" t="s">
        <v>23</v>
      </c>
      <c r="E57" s="74">
        <v>34</v>
      </c>
      <c r="F57" s="74">
        <v>10</v>
      </c>
      <c r="G57" s="24">
        <v>1</v>
      </c>
      <c r="H57" s="16" t="s">
        <v>11</v>
      </c>
      <c r="I57" s="25" t="s">
        <v>20</v>
      </c>
      <c r="K57" s="51"/>
      <c r="L57" s="51"/>
      <c r="M57" s="51"/>
      <c r="N57" s="51"/>
      <c r="O57" s="51"/>
      <c r="P57" s="51"/>
      <c r="Q57" s="51"/>
      <c r="R57" s="51"/>
      <c r="S57" s="51"/>
    </row>
    <row r="58" spans="1:19" s="5" customFormat="1" ht="26.1" customHeight="1">
      <c r="A58" s="32">
        <v>55</v>
      </c>
      <c r="B58" s="13" t="s">
        <v>159</v>
      </c>
      <c r="C58" s="13" t="s">
        <v>158</v>
      </c>
      <c r="D58" s="30" t="s">
        <v>8</v>
      </c>
      <c r="E58" s="24">
        <v>29</v>
      </c>
      <c r="F58" s="24">
        <v>5</v>
      </c>
      <c r="G58" s="12" t="s">
        <v>27</v>
      </c>
      <c r="H58" s="12" t="s">
        <v>131</v>
      </c>
      <c r="I58" s="28" t="s">
        <v>108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1:19" s="5" customFormat="1" ht="26.1" customHeight="1">
      <c r="A59" s="32">
        <v>56</v>
      </c>
      <c r="B59" s="13" t="s">
        <v>182</v>
      </c>
      <c r="C59" s="13" t="s">
        <v>181</v>
      </c>
      <c r="D59" s="30" t="s">
        <v>212</v>
      </c>
      <c r="E59" s="24">
        <v>20</v>
      </c>
      <c r="F59" s="24">
        <v>6</v>
      </c>
      <c r="G59" s="12" t="s">
        <v>27</v>
      </c>
      <c r="H59" s="12" t="s">
        <v>209</v>
      </c>
      <c r="I59" s="28" t="s">
        <v>15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1:19" s="5" customFormat="1" ht="26.1" customHeight="1">
      <c r="A60" s="32">
        <v>57</v>
      </c>
      <c r="B60" s="13" t="s">
        <v>238</v>
      </c>
      <c r="C60" s="13" t="s">
        <v>237</v>
      </c>
      <c r="D60" s="17" t="s">
        <v>48</v>
      </c>
      <c r="E60" s="24">
        <v>10</v>
      </c>
      <c r="F60" s="24">
        <v>5</v>
      </c>
      <c r="G60" s="12" t="s">
        <v>27</v>
      </c>
      <c r="H60" s="12" t="s">
        <v>239</v>
      </c>
      <c r="I60" s="28" t="s">
        <v>108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s="5" customFormat="1" ht="26.1" customHeight="1">
      <c r="A61" s="32">
        <v>58</v>
      </c>
      <c r="B61" s="13" t="s">
        <v>139</v>
      </c>
      <c r="C61" s="13" t="s">
        <v>142</v>
      </c>
      <c r="D61" s="17" t="s">
        <v>16</v>
      </c>
      <c r="E61" s="24">
        <v>5</v>
      </c>
      <c r="F61" s="24">
        <v>1</v>
      </c>
      <c r="G61" s="12">
        <v>1</v>
      </c>
      <c r="H61" s="12" t="s">
        <v>129</v>
      </c>
      <c r="I61" s="50" t="s">
        <v>47</v>
      </c>
      <c r="K61" s="51"/>
      <c r="L61" s="51"/>
      <c r="M61" s="51"/>
      <c r="N61" s="51"/>
      <c r="O61" s="51"/>
      <c r="P61" s="51"/>
      <c r="Q61" s="51"/>
      <c r="R61" s="51"/>
      <c r="S61" s="51"/>
    </row>
    <row r="62" spans="1:19" s="5" customFormat="1" ht="26.1" customHeight="1">
      <c r="A62" s="32">
        <v>59</v>
      </c>
      <c r="B62" s="13" t="s">
        <v>176</v>
      </c>
      <c r="C62" s="13" t="s">
        <v>194</v>
      </c>
      <c r="D62" s="17" t="s">
        <v>195</v>
      </c>
      <c r="E62" s="34">
        <v>4</v>
      </c>
      <c r="F62" s="34">
        <v>2</v>
      </c>
      <c r="G62" s="12" t="s">
        <v>27</v>
      </c>
      <c r="H62" s="12" t="s">
        <v>196</v>
      </c>
      <c r="I62" s="107" t="s">
        <v>12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s="5" customFormat="1" ht="26.1" customHeight="1">
      <c r="B63" s="37"/>
      <c r="C63" s="37"/>
      <c r="D63" s="37"/>
      <c r="E63" s="38"/>
      <c r="F63" s="38"/>
      <c r="G63" s="39"/>
      <c r="J63" s="51"/>
      <c r="K63" s="51"/>
      <c r="L63" s="51"/>
      <c r="M63" s="51"/>
      <c r="N63" s="51"/>
      <c r="O63" s="51"/>
      <c r="P63" s="51"/>
      <c r="Q63" s="51"/>
      <c r="R63" s="51"/>
      <c r="S63" s="51"/>
    </row>
    <row r="64" spans="1:19" s="5" customFormat="1" ht="26.1" customHeight="1" thickBot="1">
      <c r="B64" s="37"/>
      <c r="C64" s="37"/>
      <c r="D64" s="37"/>
      <c r="E64" s="40">
        <f>SUM(E4:E63)</f>
        <v>726491.52000000014</v>
      </c>
      <c r="F64" s="40">
        <f>SUM(F4:F63)</f>
        <v>132923</v>
      </c>
      <c r="H64" s="14"/>
      <c r="J64" s="51"/>
      <c r="K64" s="51"/>
      <c r="L64" s="51"/>
      <c r="M64" s="51"/>
      <c r="N64" s="51"/>
      <c r="O64" s="51"/>
      <c r="P64" s="51"/>
      <c r="Q64" s="51"/>
      <c r="R64" s="51"/>
      <c r="S64" s="51"/>
    </row>
  </sheetData>
  <sortState xmlns:xlrd2="http://schemas.microsoft.com/office/spreadsheetml/2017/richdata2" ref="B4:I62">
    <sortCondition descending="1" ref="E4:E6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7754-5910-464B-AC0F-FD75D1B6D318}">
  <dimension ref="A1:S64"/>
  <sheetViews>
    <sheetView topLeftCell="A43" workbookViewId="0">
      <selection activeCell="B51" sqref="B51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0.140625" style="51" bestFit="1" customWidth="1"/>
    <col min="12" max="12" width="11.5703125" style="51" bestFit="1" customWidth="1"/>
    <col min="13" max="13" width="11.140625" style="51" bestFit="1" customWidth="1"/>
    <col min="14" max="15" width="13.5703125" style="51" bestFit="1" customWidth="1"/>
    <col min="16" max="16" width="12.85546875" style="51" customWidth="1"/>
    <col min="17" max="17" width="9.140625" style="51"/>
    <col min="18" max="18" width="10.42578125" style="51" bestFit="1" customWidth="1"/>
    <col min="19" max="16384" width="9.140625" style="51"/>
  </cols>
  <sheetData>
    <row r="1" spans="1:17" s="5" customFormat="1" ht="18">
      <c r="A1" s="1" t="s">
        <v>364</v>
      </c>
      <c r="B1" s="2"/>
      <c r="C1" s="2"/>
      <c r="D1" s="2"/>
      <c r="E1" s="3"/>
      <c r="F1" s="3"/>
      <c r="G1" s="4"/>
      <c r="H1" s="4"/>
      <c r="I1" s="4"/>
    </row>
    <row r="2" spans="1:17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7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7" s="5" customFormat="1" ht="26.1" customHeight="1">
      <c r="A4" s="32">
        <v>1</v>
      </c>
      <c r="B4" s="13" t="s">
        <v>362</v>
      </c>
      <c r="C4" s="13" t="s">
        <v>362</v>
      </c>
      <c r="D4" s="17" t="s">
        <v>13</v>
      </c>
      <c r="E4" s="24">
        <v>129462.85999999996</v>
      </c>
      <c r="F4" s="24">
        <v>20934</v>
      </c>
      <c r="G4" s="12" t="s">
        <v>225</v>
      </c>
      <c r="H4" s="12" t="s">
        <v>332</v>
      </c>
      <c r="I4" s="28" t="s">
        <v>363</v>
      </c>
      <c r="N4" s="14"/>
      <c r="O4" s="14"/>
      <c r="P4" s="15"/>
    </row>
    <row r="5" spans="1:17" s="5" customFormat="1" ht="26.1" customHeight="1">
      <c r="A5" s="32">
        <v>2</v>
      </c>
      <c r="B5" s="13" t="s">
        <v>320</v>
      </c>
      <c r="C5" s="13" t="s">
        <v>321</v>
      </c>
      <c r="D5" s="17" t="s">
        <v>8</v>
      </c>
      <c r="E5" s="24">
        <v>127692.98</v>
      </c>
      <c r="F5" s="24">
        <v>27914</v>
      </c>
      <c r="G5" s="12" t="s">
        <v>379</v>
      </c>
      <c r="H5" s="12" t="s">
        <v>324</v>
      </c>
      <c r="I5" s="28" t="s">
        <v>9</v>
      </c>
      <c r="N5" s="14"/>
      <c r="O5" s="14"/>
      <c r="P5" s="15"/>
    </row>
    <row r="6" spans="1:17" s="5" customFormat="1" ht="26.1" customHeight="1">
      <c r="A6" s="32">
        <v>3</v>
      </c>
      <c r="B6" s="13" t="s">
        <v>381</v>
      </c>
      <c r="C6" s="13" t="s">
        <v>380</v>
      </c>
      <c r="D6" s="17" t="s">
        <v>8</v>
      </c>
      <c r="E6" s="24">
        <v>96351.99</v>
      </c>
      <c r="F6" s="24">
        <v>15646</v>
      </c>
      <c r="G6" s="12" t="s">
        <v>52</v>
      </c>
      <c r="H6" s="12" t="s">
        <v>376</v>
      </c>
      <c r="I6" s="28" t="s">
        <v>9</v>
      </c>
      <c r="N6" s="14"/>
      <c r="O6" s="14"/>
      <c r="P6" s="15"/>
    </row>
    <row r="7" spans="1:17" s="5" customFormat="1" ht="26.1" customHeight="1">
      <c r="A7" s="32">
        <v>4</v>
      </c>
      <c r="B7" s="13" t="s">
        <v>383</v>
      </c>
      <c r="C7" s="13" t="s">
        <v>382</v>
      </c>
      <c r="D7" s="17" t="s">
        <v>8</v>
      </c>
      <c r="E7" s="24">
        <v>89975.16</v>
      </c>
      <c r="F7" s="24">
        <v>19849</v>
      </c>
      <c r="G7" s="12" t="s">
        <v>51</v>
      </c>
      <c r="H7" s="12" t="s">
        <v>377</v>
      </c>
      <c r="I7" s="28" t="s">
        <v>57</v>
      </c>
      <c r="J7" s="54"/>
      <c r="K7" s="54"/>
      <c r="L7" s="54"/>
      <c r="N7" s="54"/>
      <c r="O7" s="15"/>
    </row>
    <row r="8" spans="1:17" s="5" customFormat="1" ht="26.1" customHeight="1">
      <c r="A8" s="32">
        <v>5</v>
      </c>
      <c r="B8" s="13" t="s">
        <v>366</v>
      </c>
      <c r="C8" s="13" t="s">
        <v>365</v>
      </c>
      <c r="D8" s="17" t="s">
        <v>8</v>
      </c>
      <c r="E8" s="34">
        <v>89161.87</v>
      </c>
      <c r="F8" s="34">
        <v>13645</v>
      </c>
      <c r="G8" s="12" t="s">
        <v>52</v>
      </c>
      <c r="H8" s="12" t="s">
        <v>375</v>
      </c>
      <c r="I8" s="28" t="s">
        <v>24</v>
      </c>
      <c r="N8" s="14"/>
    </row>
    <row r="9" spans="1:17" s="5" customFormat="1" ht="26.1" customHeight="1">
      <c r="A9" s="32">
        <v>6</v>
      </c>
      <c r="B9" s="13" t="s">
        <v>306</v>
      </c>
      <c r="C9" s="13" t="s">
        <v>305</v>
      </c>
      <c r="D9" s="17" t="s">
        <v>8</v>
      </c>
      <c r="E9" s="24">
        <v>52605.72</v>
      </c>
      <c r="F9" s="24">
        <v>11165</v>
      </c>
      <c r="G9" s="12" t="s">
        <v>52</v>
      </c>
      <c r="H9" s="12" t="s">
        <v>312</v>
      </c>
      <c r="I9" s="28" t="s">
        <v>24</v>
      </c>
      <c r="N9" s="14"/>
    </row>
    <row r="10" spans="1:17" s="5" customFormat="1" ht="26.1" customHeight="1">
      <c r="A10" s="32">
        <v>7</v>
      </c>
      <c r="B10" s="13" t="s">
        <v>331</v>
      </c>
      <c r="C10" s="13" t="s">
        <v>330</v>
      </c>
      <c r="D10" s="17" t="s">
        <v>8</v>
      </c>
      <c r="E10" s="24">
        <v>36703.440000000002</v>
      </c>
      <c r="F10" s="24">
        <v>6618</v>
      </c>
      <c r="G10" s="12" t="s">
        <v>52</v>
      </c>
      <c r="H10" s="12" t="s">
        <v>332</v>
      </c>
      <c r="I10" s="28" t="s">
        <v>9</v>
      </c>
      <c r="N10" s="14"/>
    </row>
    <row r="11" spans="1:17" s="5" customFormat="1" ht="26.1" customHeight="1">
      <c r="A11" s="32">
        <v>8</v>
      </c>
      <c r="B11" s="13" t="s">
        <v>308</v>
      </c>
      <c r="C11" s="13" t="s">
        <v>307</v>
      </c>
      <c r="D11" s="17" t="s">
        <v>8</v>
      </c>
      <c r="E11" s="24">
        <v>31991.93</v>
      </c>
      <c r="F11" s="24">
        <v>5122</v>
      </c>
      <c r="G11" s="12" t="s">
        <v>14</v>
      </c>
      <c r="H11" s="12" t="s">
        <v>312</v>
      </c>
      <c r="I11" s="22" t="s">
        <v>12</v>
      </c>
      <c r="N11" s="14"/>
    </row>
    <row r="12" spans="1:17" s="5" customFormat="1" ht="26.1" customHeight="1">
      <c r="A12" s="32">
        <v>9</v>
      </c>
      <c r="B12" s="17" t="s">
        <v>397</v>
      </c>
      <c r="C12" s="17" t="s">
        <v>397</v>
      </c>
      <c r="D12" s="17" t="s">
        <v>13</v>
      </c>
      <c r="E12" s="20">
        <v>31827.560000000005</v>
      </c>
      <c r="F12" s="20">
        <v>5819</v>
      </c>
      <c r="G12" s="20">
        <v>20</v>
      </c>
      <c r="H12" s="18" t="s">
        <v>376</v>
      </c>
      <c r="I12" s="28" t="s">
        <v>398</v>
      </c>
      <c r="N12" s="14"/>
    </row>
    <row r="13" spans="1:17" s="5" customFormat="1" ht="26.1" customHeight="1">
      <c r="A13" s="32">
        <v>10</v>
      </c>
      <c r="B13" s="13" t="s">
        <v>368</v>
      </c>
      <c r="C13" s="13" t="s">
        <v>367</v>
      </c>
      <c r="D13" s="17" t="s">
        <v>8</v>
      </c>
      <c r="E13" s="34">
        <v>30361.09</v>
      </c>
      <c r="F13" s="34">
        <v>4629</v>
      </c>
      <c r="G13" s="12" t="s">
        <v>14</v>
      </c>
      <c r="H13" s="12" t="s">
        <v>376</v>
      </c>
      <c r="I13" s="22" t="s">
        <v>12</v>
      </c>
      <c r="M13" s="14"/>
      <c r="N13" s="14"/>
    </row>
    <row r="14" spans="1:17" ht="26.1" customHeight="1">
      <c r="A14" s="32">
        <v>11</v>
      </c>
      <c r="B14" s="13" t="s">
        <v>370</v>
      </c>
      <c r="C14" s="13" t="s">
        <v>369</v>
      </c>
      <c r="D14" s="17" t="s">
        <v>8</v>
      </c>
      <c r="E14" s="34">
        <v>25535.71</v>
      </c>
      <c r="F14" s="34">
        <v>6054</v>
      </c>
      <c r="G14" s="12" t="s">
        <v>30</v>
      </c>
      <c r="H14" s="12" t="s">
        <v>375</v>
      </c>
      <c r="I14" s="28" t="s">
        <v>15</v>
      </c>
      <c r="J14" s="5"/>
      <c r="K14" s="5"/>
      <c r="L14" s="5"/>
      <c r="M14" s="81"/>
      <c r="N14" s="14"/>
      <c r="O14" s="83"/>
      <c r="P14" s="5"/>
      <c r="Q14" s="81"/>
    </row>
    <row r="15" spans="1:17" s="5" customFormat="1" ht="26.1" customHeight="1">
      <c r="A15" s="32">
        <v>12</v>
      </c>
      <c r="B15" s="13" t="s">
        <v>385</v>
      </c>
      <c r="C15" s="13" t="s">
        <v>384</v>
      </c>
      <c r="D15" s="17" t="s">
        <v>8</v>
      </c>
      <c r="E15" s="24">
        <v>21421.9</v>
      </c>
      <c r="F15" s="24">
        <v>3613</v>
      </c>
      <c r="G15" s="12" t="s">
        <v>14</v>
      </c>
      <c r="H15" s="12" t="s">
        <v>377</v>
      </c>
      <c r="I15" s="19" t="s">
        <v>9</v>
      </c>
      <c r="N15" s="14"/>
    </row>
    <row r="16" spans="1:17" s="5" customFormat="1" ht="26.1" customHeight="1">
      <c r="A16" s="32">
        <v>13</v>
      </c>
      <c r="B16" s="29" t="s">
        <v>218</v>
      </c>
      <c r="C16" s="62" t="s">
        <v>217</v>
      </c>
      <c r="D16" s="17" t="s">
        <v>8</v>
      </c>
      <c r="E16" s="63">
        <v>20719.5</v>
      </c>
      <c r="F16" s="63">
        <v>3385</v>
      </c>
      <c r="G16" s="31" t="s">
        <v>301</v>
      </c>
      <c r="H16" s="12" t="s">
        <v>221</v>
      </c>
      <c r="I16" s="28" t="s">
        <v>95</v>
      </c>
      <c r="N16" s="14"/>
    </row>
    <row r="17" spans="1:18" s="5" customFormat="1" ht="26.1" customHeight="1">
      <c r="A17" s="32">
        <v>14</v>
      </c>
      <c r="B17" s="13" t="s">
        <v>372</v>
      </c>
      <c r="C17" s="13" t="s">
        <v>371</v>
      </c>
      <c r="D17" s="17" t="s">
        <v>8</v>
      </c>
      <c r="E17" s="34">
        <v>17430.71</v>
      </c>
      <c r="F17" s="34">
        <v>2809</v>
      </c>
      <c r="G17" s="12" t="s">
        <v>10</v>
      </c>
      <c r="H17" s="12" t="s">
        <v>377</v>
      </c>
      <c r="I17" s="28" t="s">
        <v>24</v>
      </c>
      <c r="L17" s="14"/>
    </row>
    <row r="18" spans="1:18" s="5" customFormat="1" ht="26.1" customHeight="1">
      <c r="A18" s="32">
        <v>15</v>
      </c>
      <c r="B18" s="29" t="s">
        <v>328</v>
      </c>
      <c r="C18" s="62" t="s">
        <v>329</v>
      </c>
      <c r="D18" s="30" t="s">
        <v>8</v>
      </c>
      <c r="E18" s="63">
        <v>13669.19</v>
      </c>
      <c r="F18" s="63">
        <v>2244</v>
      </c>
      <c r="G18" s="31" t="s">
        <v>31</v>
      </c>
      <c r="H18" s="12" t="s">
        <v>324</v>
      </c>
      <c r="I18" s="28" t="s">
        <v>95</v>
      </c>
      <c r="J18" s="51"/>
      <c r="L18" s="14"/>
      <c r="N18" s="83"/>
    </row>
    <row r="19" spans="1:18" s="5" customFormat="1" ht="26.1" customHeight="1">
      <c r="A19" s="32">
        <v>16</v>
      </c>
      <c r="B19" s="30" t="s">
        <v>405</v>
      </c>
      <c r="C19" s="79" t="s">
        <v>404</v>
      </c>
      <c r="D19" s="30" t="s">
        <v>406</v>
      </c>
      <c r="E19" s="105">
        <v>11969.25</v>
      </c>
      <c r="F19" s="105">
        <v>2103</v>
      </c>
      <c r="G19" s="80">
        <v>17</v>
      </c>
      <c r="H19" s="18" t="s">
        <v>377</v>
      </c>
      <c r="I19" s="28" t="s">
        <v>108</v>
      </c>
      <c r="J19" s="70"/>
      <c r="K19" s="70"/>
      <c r="L19" s="70"/>
      <c r="N19" s="70"/>
      <c r="P19" s="70"/>
    </row>
    <row r="20" spans="1:18" s="5" customFormat="1" ht="26.1" customHeight="1">
      <c r="A20" s="32">
        <v>17</v>
      </c>
      <c r="B20" s="29" t="s">
        <v>387</v>
      </c>
      <c r="C20" s="62" t="s">
        <v>386</v>
      </c>
      <c r="D20" s="30" t="s">
        <v>8</v>
      </c>
      <c r="E20" s="63">
        <v>11136.18</v>
      </c>
      <c r="F20" s="63">
        <v>2039</v>
      </c>
      <c r="G20" s="31" t="s">
        <v>10</v>
      </c>
      <c r="H20" s="12" t="s">
        <v>392</v>
      </c>
      <c r="I20" s="28" t="s">
        <v>95</v>
      </c>
      <c r="J20" s="70"/>
      <c r="K20" s="70"/>
      <c r="L20" s="70"/>
      <c r="N20" s="70"/>
      <c r="P20" s="70"/>
    </row>
    <row r="21" spans="1:18" s="5" customFormat="1" ht="26.1" customHeight="1">
      <c r="A21" s="32">
        <v>18</v>
      </c>
      <c r="B21" s="29" t="s">
        <v>389</v>
      </c>
      <c r="C21" s="62" t="s">
        <v>388</v>
      </c>
      <c r="D21" s="30" t="s">
        <v>393</v>
      </c>
      <c r="E21" s="63">
        <v>11018.2</v>
      </c>
      <c r="F21" s="63">
        <v>1715</v>
      </c>
      <c r="G21" s="31" t="s">
        <v>17</v>
      </c>
      <c r="H21" s="12" t="s">
        <v>375</v>
      </c>
      <c r="I21" s="50" t="s">
        <v>47</v>
      </c>
      <c r="J21" s="70"/>
      <c r="K21" s="70"/>
      <c r="L21" s="70"/>
      <c r="N21" s="70"/>
      <c r="P21" s="70"/>
    </row>
    <row r="22" spans="1:18" s="5" customFormat="1" ht="26.1" customHeight="1">
      <c r="A22" s="32">
        <v>19</v>
      </c>
      <c r="B22" s="114" t="s">
        <v>395</v>
      </c>
      <c r="C22" s="79" t="s">
        <v>394</v>
      </c>
      <c r="D22" s="30" t="s">
        <v>396</v>
      </c>
      <c r="E22" s="105">
        <v>8571.7199999999993</v>
      </c>
      <c r="F22" s="105">
        <v>1664</v>
      </c>
      <c r="G22" s="80">
        <v>16</v>
      </c>
      <c r="H22" s="18" t="s">
        <v>392</v>
      </c>
      <c r="I22" s="28" t="s">
        <v>108</v>
      </c>
      <c r="J22" s="70"/>
      <c r="K22" s="70"/>
      <c r="L22" s="70"/>
      <c r="N22" s="70"/>
      <c r="P22" s="70"/>
    </row>
    <row r="23" spans="1:18" s="5" customFormat="1" ht="26.1" customHeight="1">
      <c r="A23" s="32">
        <v>20</v>
      </c>
      <c r="B23" s="29" t="s">
        <v>374</v>
      </c>
      <c r="C23" s="62" t="s">
        <v>373</v>
      </c>
      <c r="D23" s="30" t="s">
        <v>361</v>
      </c>
      <c r="E23" s="76">
        <v>8174.75</v>
      </c>
      <c r="F23" s="76">
        <v>1558</v>
      </c>
      <c r="G23" s="31" t="s">
        <v>10</v>
      </c>
      <c r="H23" s="18" t="s">
        <v>392</v>
      </c>
      <c r="I23" s="111" t="s">
        <v>15</v>
      </c>
      <c r="J23" s="70"/>
      <c r="K23" s="70"/>
      <c r="L23" s="70"/>
      <c r="N23" s="70"/>
      <c r="P23" s="70"/>
    </row>
    <row r="24" spans="1:18" s="5" customFormat="1" ht="26.1" customHeight="1">
      <c r="A24" s="32">
        <v>21</v>
      </c>
      <c r="B24" s="29" t="s">
        <v>319</v>
      </c>
      <c r="C24" s="62" t="s">
        <v>318</v>
      </c>
      <c r="D24" s="30" t="s">
        <v>8</v>
      </c>
      <c r="E24" s="63">
        <v>7270.39</v>
      </c>
      <c r="F24" s="63">
        <v>1207</v>
      </c>
      <c r="G24" s="31" t="s">
        <v>29</v>
      </c>
      <c r="H24" s="12" t="s">
        <v>313</v>
      </c>
      <c r="I24" s="28" t="s">
        <v>9</v>
      </c>
      <c r="J24" s="70"/>
      <c r="K24" s="70"/>
      <c r="L24" s="70"/>
      <c r="N24" s="70"/>
      <c r="P24" s="70"/>
    </row>
    <row r="25" spans="1:18" s="5" customFormat="1" ht="26.1" customHeight="1">
      <c r="A25" s="32">
        <v>22</v>
      </c>
      <c r="B25" s="30" t="s">
        <v>415</v>
      </c>
      <c r="C25" s="79" t="s">
        <v>414</v>
      </c>
      <c r="D25" s="30" t="s">
        <v>48</v>
      </c>
      <c r="E25" s="105">
        <v>7160.7599999999993</v>
      </c>
      <c r="F25" s="105">
        <v>1509</v>
      </c>
      <c r="G25" s="80">
        <v>14</v>
      </c>
      <c r="H25" s="18" t="s">
        <v>376</v>
      </c>
      <c r="I25" s="28" t="s">
        <v>108</v>
      </c>
      <c r="J25" s="70"/>
      <c r="K25" s="70"/>
      <c r="L25" s="70"/>
      <c r="N25" s="70"/>
      <c r="P25" s="70"/>
    </row>
    <row r="26" spans="1:18" s="5" customFormat="1" ht="26.1" customHeight="1">
      <c r="A26" s="32">
        <v>23</v>
      </c>
      <c r="B26" s="29" t="s">
        <v>323</v>
      </c>
      <c r="C26" s="62" t="s">
        <v>322</v>
      </c>
      <c r="D26" s="30" t="s">
        <v>8</v>
      </c>
      <c r="E26" s="63">
        <v>6599.88</v>
      </c>
      <c r="F26" s="63">
        <v>1486</v>
      </c>
      <c r="G26" s="31" t="s">
        <v>302</v>
      </c>
      <c r="H26" s="12" t="s">
        <v>325</v>
      </c>
      <c r="I26" s="28" t="s">
        <v>95</v>
      </c>
      <c r="J26" s="70"/>
      <c r="K26" s="70"/>
      <c r="L26" s="70"/>
      <c r="N26" s="70"/>
      <c r="P26" s="70"/>
    </row>
    <row r="27" spans="1:18" s="5" customFormat="1" ht="26.1" customHeight="1">
      <c r="A27" s="32">
        <v>24</v>
      </c>
      <c r="B27" s="29" t="s">
        <v>358</v>
      </c>
      <c r="C27" s="62" t="s">
        <v>357</v>
      </c>
      <c r="D27" s="30" t="s">
        <v>361</v>
      </c>
      <c r="E27" s="63">
        <v>6144.85</v>
      </c>
      <c r="F27" s="63">
        <v>941</v>
      </c>
      <c r="G27" s="31" t="s">
        <v>317</v>
      </c>
      <c r="H27" s="12" t="s">
        <v>325</v>
      </c>
      <c r="I27" s="87" t="s">
        <v>262</v>
      </c>
      <c r="J27" s="70"/>
      <c r="K27" s="70"/>
      <c r="L27" s="70"/>
      <c r="N27" s="70"/>
      <c r="P27" s="70"/>
    </row>
    <row r="28" spans="1:18" s="5" customFormat="1" ht="26.1" customHeight="1">
      <c r="A28" s="32">
        <v>25</v>
      </c>
      <c r="B28" s="29" t="s">
        <v>391</v>
      </c>
      <c r="C28" s="62" t="s">
        <v>390</v>
      </c>
      <c r="D28" s="30" t="s">
        <v>8</v>
      </c>
      <c r="E28" s="63">
        <v>5311.19</v>
      </c>
      <c r="F28" s="63">
        <v>1084</v>
      </c>
      <c r="G28" s="31" t="s">
        <v>10</v>
      </c>
      <c r="H28" s="12" t="s">
        <v>392</v>
      </c>
      <c r="I28" s="50" t="s">
        <v>47</v>
      </c>
      <c r="J28" s="70"/>
      <c r="K28" s="70"/>
      <c r="L28" s="70"/>
      <c r="N28" s="70"/>
      <c r="P28" s="70"/>
    </row>
    <row r="29" spans="1:18" s="5" customFormat="1" ht="26.1" customHeight="1">
      <c r="A29" s="32">
        <v>26</v>
      </c>
      <c r="B29" s="30" t="s">
        <v>402</v>
      </c>
      <c r="C29" s="79" t="s">
        <v>401</v>
      </c>
      <c r="D29" s="30" t="s">
        <v>403</v>
      </c>
      <c r="E29" s="105">
        <v>4036.87</v>
      </c>
      <c r="F29" s="105">
        <v>1027</v>
      </c>
      <c r="G29" s="80">
        <v>6</v>
      </c>
      <c r="H29" s="18" t="s">
        <v>400</v>
      </c>
      <c r="I29" s="28" t="s">
        <v>399</v>
      </c>
      <c r="J29" s="70"/>
      <c r="K29" s="70"/>
      <c r="L29" s="70"/>
      <c r="N29" s="70"/>
      <c r="P29" s="70"/>
    </row>
    <row r="30" spans="1:18" s="5" customFormat="1" ht="26.1" customHeight="1">
      <c r="A30" s="32">
        <v>27</v>
      </c>
      <c r="B30" s="29" t="s">
        <v>227</v>
      </c>
      <c r="C30" s="29" t="s">
        <v>224</v>
      </c>
      <c r="D30" s="30" t="s">
        <v>226</v>
      </c>
      <c r="E30" s="63">
        <v>3619.8899999999994</v>
      </c>
      <c r="F30" s="63">
        <v>868</v>
      </c>
      <c r="G30" s="31" t="s">
        <v>50</v>
      </c>
      <c r="H30" s="12" t="s">
        <v>221</v>
      </c>
      <c r="I30" s="28" t="s">
        <v>108</v>
      </c>
      <c r="J30" s="70"/>
      <c r="K30" s="70"/>
      <c r="L30" s="70"/>
      <c r="N30" s="70"/>
      <c r="P30" s="70"/>
    </row>
    <row r="31" spans="1:18" s="5" customFormat="1" ht="26.1" customHeight="1">
      <c r="A31" s="32">
        <v>28</v>
      </c>
      <c r="B31" s="29" t="s">
        <v>378</v>
      </c>
      <c r="C31" s="62" t="s">
        <v>378</v>
      </c>
      <c r="D31" s="30" t="s">
        <v>49</v>
      </c>
      <c r="E31" s="63">
        <v>3305.71</v>
      </c>
      <c r="F31" s="63">
        <v>581</v>
      </c>
      <c r="G31" s="31" t="s">
        <v>53</v>
      </c>
      <c r="H31" s="12" t="s">
        <v>375</v>
      </c>
      <c r="I31" s="50" t="s">
        <v>47</v>
      </c>
      <c r="J31" s="51"/>
      <c r="K31" s="51"/>
      <c r="L31" s="14"/>
      <c r="N31" s="14"/>
      <c r="O31" s="84"/>
      <c r="P31" s="47"/>
      <c r="Q31" s="14"/>
      <c r="R31" s="33"/>
    </row>
    <row r="32" spans="1:18" s="5" customFormat="1" ht="26.1" customHeight="1">
      <c r="A32" s="32">
        <v>29</v>
      </c>
      <c r="B32" s="29" t="s">
        <v>178</v>
      </c>
      <c r="C32" s="62" t="s">
        <v>177</v>
      </c>
      <c r="D32" s="30" t="s">
        <v>8</v>
      </c>
      <c r="E32" s="63">
        <v>2926.89</v>
      </c>
      <c r="F32" s="85">
        <v>430</v>
      </c>
      <c r="G32" s="31" t="s">
        <v>26</v>
      </c>
      <c r="H32" s="12" t="s">
        <v>208</v>
      </c>
      <c r="I32" s="28" t="s">
        <v>24</v>
      </c>
      <c r="J32" s="51"/>
      <c r="K32" s="51"/>
      <c r="L32" s="14"/>
      <c r="N32" s="14"/>
      <c r="O32" s="84"/>
      <c r="P32" s="47"/>
      <c r="Q32" s="14"/>
      <c r="R32" s="33"/>
    </row>
    <row r="33" spans="1:19" s="5" customFormat="1" ht="26.1" customHeight="1">
      <c r="A33" s="32">
        <v>30</v>
      </c>
      <c r="B33" s="29" t="s">
        <v>220</v>
      </c>
      <c r="C33" s="29" t="s">
        <v>219</v>
      </c>
      <c r="D33" s="30" t="s">
        <v>8</v>
      </c>
      <c r="E33" s="63">
        <v>2221.5</v>
      </c>
      <c r="F33" s="85">
        <v>508</v>
      </c>
      <c r="G33" s="31" t="s">
        <v>26</v>
      </c>
      <c r="H33" s="12" t="s">
        <v>208</v>
      </c>
      <c r="I33" s="28" t="s">
        <v>95</v>
      </c>
      <c r="J33" s="51"/>
      <c r="K33" s="51"/>
      <c r="L33" s="14"/>
      <c r="N33" s="14"/>
      <c r="O33" s="84"/>
      <c r="P33" s="47"/>
      <c r="Q33" s="14"/>
      <c r="R33" s="33"/>
    </row>
    <row r="34" spans="1:19" s="5" customFormat="1" ht="26.1" customHeight="1">
      <c r="A34" s="32">
        <v>31</v>
      </c>
      <c r="B34" s="29" t="s">
        <v>409</v>
      </c>
      <c r="C34" s="62" t="s">
        <v>408</v>
      </c>
      <c r="D34" s="30" t="s">
        <v>410</v>
      </c>
      <c r="E34" s="63">
        <v>2128.6099999999997</v>
      </c>
      <c r="F34" s="64">
        <v>403</v>
      </c>
      <c r="G34" s="31" t="s">
        <v>25</v>
      </c>
      <c r="H34" s="12" t="s">
        <v>375</v>
      </c>
      <c r="I34" s="28" t="s">
        <v>407</v>
      </c>
      <c r="J34" s="51"/>
      <c r="K34" s="51"/>
      <c r="L34" s="51"/>
      <c r="N34" s="51"/>
      <c r="O34" s="84"/>
      <c r="P34" s="83"/>
      <c r="Q34" s="14"/>
      <c r="R34" s="33"/>
    </row>
    <row r="35" spans="1:19" s="5" customFormat="1" ht="26.1" customHeight="1">
      <c r="A35" s="32">
        <v>32</v>
      </c>
      <c r="B35" s="29" t="s">
        <v>156</v>
      </c>
      <c r="C35" s="62" t="s">
        <v>155</v>
      </c>
      <c r="D35" s="30" t="s">
        <v>157</v>
      </c>
      <c r="E35" s="63">
        <v>1761.42</v>
      </c>
      <c r="F35" s="63">
        <v>399</v>
      </c>
      <c r="G35" s="31" t="s">
        <v>27</v>
      </c>
      <c r="H35" s="12" t="s">
        <v>130</v>
      </c>
      <c r="I35" s="28" t="s">
        <v>55</v>
      </c>
      <c r="J35" s="70"/>
      <c r="K35" s="70"/>
      <c r="L35" s="70"/>
      <c r="N35" s="70"/>
      <c r="O35" s="84"/>
      <c r="P35" s="56"/>
      <c r="Q35" s="14"/>
      <c r="R35" s="33"/>
    </row>
    <row r="36" spans="1:19" s="5" customFormat="1" ht="26.1" customHeight="1">
      <c r="A36" s="32"/>
      <c r="B36" s="29" t="s">
        <v>437</v>
      </c>
      <c r="C36" s="62" t="s">
        <v>436</v>
      </c>
      <c r="D36" s="30" t="s">
        <v>23</v>
      </c>
      <c r="E36" s="63">
        <v>1670</v>
      </c>
      <c r="F36" s="63">
        <v>380</v>
      </c>
      <c r="G36" s="31" t="s">
        <v>25</v>
      </c>
      <c r="H36" s="12" t="s">
        <v>377</v>
      </c>
      <c r="I36" s="28" t="s">
        <v>56</v>
      </c>
      <c r="J36" s="70"/>
      <c r="K36" s="70"/>
      <c r="L36" s="70"/>
      <c r="N36" s="70"/>
      <c r="O36" s="84"/>
      <c r="P36" s="56"/>
      <c r="Q36" s="14"/>
      <c r="R36" s="33"/>
    </row>
    <row r="37" spans="1:19" s="5" customFormat="1" ht="26.1" customHeight="1">
      <c r="A37" s="32">
        <v>33</v>
      </c>
      <c r="B37" s="29" t="s">
        <v>347</v>
      </c>
      <c r="C37" s="62" t="s">
        <v>346</v>
      </c>
      <c r="D37" s="30" t="s">
        <v>23</v>
      </c>
      <c r="E37" s="76">
        <v>1038.5199999999995</v>
      </c>
      <c r="F37" s="76">
        <v>182</v>
      </c>
      <c r="G37" s="31" t="s">
        <v>25</v>
      </c>
      <c r="H37" s="12" t="s">
        <v>312</v>
      </c>
      <c r="I37" s="28" t="s">
        <v>56</v>
      </c>
      <c r="J37" s="70"/>
      <c r="K37" s="70"/>
      <c r="L37" s="70"/>
      <c r="N37" s="70"/>
      <c r="O37" s="84"/>
      <c r="P37" s="56"/>
      <c r="Q37" s="14"/>
      <c r="R37" s="33"/>
    </row>
    <row r="38" spans="1:19" s="5" customFormat="1" ht="26.1" customHeight="1">
      <c r="A38" s="32">
        <v>34</v>
      </c>
      <c r="B38" s="66" t="s">
        <v>77</v>
      </c>
      <c r="C38" s="75" t="s">
        <v>74</v>
      </c>
      <c r="D38" s="30" t="s">
        <v>59</v>
      </c>
      <c r="E38" s="63">
        <v>772.5</v>
      </c>
      <c r="F38" s="63">
        <v>420</v>
      </c>
      <c r="G38" s="46">
        <v>2</v>
      </c>
      <c r="H38" s="16" t="s">
        <v>78</v>
      </c>
      <c r="I38" s="25" t="s">
        <v>20</v>
      </c>
      <c r="J38" s="70"/>
      <c r="K38" s="70"/>
      <c r="L38" s="70"/>
      <c r="N38" s="70"/>
      <c r="O38" s="84"/>
      <c r="P38" s="56"/>
      <c r="Q38" s="14"/>
      <c r="R38" s="33"/>
    </row>
    <row r="39" spans="1:19" s="5" customFormat="1" ht="26.1" customHeight="1">
      <c r="A39" s="32">
        <v>35</v>
      </c>
      <c r="B39" s="29" t="s">
        <v>411</v>
      </c>
      <c r="C39" s="62" t="s">
        <v>412</v>
      </c>
      <c r="D39" s="30" t="s">
        <v>413</v>
      </c>
      <c r="E39" s="63">
        <v>693.57</v>
      </c>
      <c r="F39" s="63">
        <v>154</v>
      </c>
      <c r="G39" s="31" t="s">
        <v>317</v>
      </c>
      <c r="H39" s="12" t="s">
        <v>376</v>
      </c>
      <c r="I39" s="28" t="s">
        <v>55</v>
      </c>
      <c r="J39" s="70"/>
      <c r="K39" s="70"/>
      <c r="L39" s="70"/>
      <c r="N39" s="70"/>
      <c r="O39" s="84"/>
      <c r="P39" s="56"/>
      <c r="Q39" s="14"/>
      <c r="R39" s="33"/>
    </row>
    <row r="40" spans="1:19" s="5" customFormat="1" ht="26.1" customHeight="1">
      <c r="A40" s="32">
        <v>36</v>
      </c>
      <c r="B40" s="13" t="s">
        <v>67</v>
      </c>
      <c r="C40" s="13" t="s">
        <v>66</v>
      </c>
      <c r="D40" s="17" t="s">
        <v>65</v>
      </c>
      <c r="E40" s="24">
        <v>610.49</v>
      </c>
      <c r="F40" s="24">
        <v>323</v>
      </c>
      <c r="G40" s="12" t="s">
        <v>50</v>
      </c>
      <c r="H40" s="12" t="s">
        <v>68</v>
      </c>
      <c r="I40" s="28" t="s">
        <v>15</v>
      </c>
      <c r="O40" s="84"/>
      <c r="P40" s="14"/>
      <c r="Q40" s="14"/>
      <c r="R40" s="33"/>
    </row>
    <row r="41" spans="1:19" s="5" customFormat="1" ht="26.1" customHeight="1">
      <c r="A41" s="32">
        <v>37</v>
      </c>
      <c r="B41" s="17" t="s">
        <v>352</v>
      </c>
      <c r="C41" s="17" t="s">
        <v>351</v>
      </c>
      <c r="D41" s="17" t="s">
        <v>8</v>
      </c>
      <c r="E41" s="20">
        <v>584.29999999999995</v>
      </c>
      <c r="F41" s="20">
        <v>96</v>
      </c>
      <c r="G41" s="20">
        <v>9</v>
      </c>
      <c r="H41" s="18" t="s">
        <v>332</v>
      </c>
      <c r="I41" s="28" t="s">
        <v>108</v>
      </c>
      <c r="O41" s="84"/>
      <c r="R41" s="33"/>
    </row>
    <row r="42" spans="1:19" s="70" customFormat="1" ht="26.1" customHeight="1">
      <c r="A42" s="32">
        <v>38</v>
      </c>
      <c r="B42" s="13" t="s">
        <v>349</v>
      </c>
      <c r="C42" s="13" t="s">
        <v>348</v>
      </c>
      <c r="D42" s="17" t="s">
        <v>350</v>
      </c>
      <c r="E42" s="34">
        <v>563.47000000000025</v>
      </c>
      <c r="F42" s="34">
        <v>96</v>
      </c>
      <c r="G42" s="12" t="s">
        <v>26</v>
      </c>
      <c r="H42" s="12" t="s">
        <v>324</v>
      </c>
      <c r="I42" s="104" t="s">
        <v>56</v>
      </c>
      <c r="J42" s="51"/>
      <c r="K42" s="5"/>
      <c r="L42" s="5"/>
      <c r="M42" s="84"/>
      <c r="N42" s="5"/>
      <c r="O42" s="84"/>
      <c r="P42" s="5"/>
      <c r="Q42" s="14"/>
      <c r="R42" s="33"/>
      <c r="S42" s="5"/>
    </row>
    <row r="43" spans="1:19" s="5" customFormat="1" ht="26.1" customHeight="1">
      <c r="A43" s="32">
        <v>39</v>
      </c>
      <c r="B43" s="13" t="s">
        <v>335</v>
      </c>
      <c r="C43" s="13" t="s">
        <v>333</v>
      </c>
      <c r="D43" s="17" t="s">
        <v>8</v>
      </c>
      <c r="E43" s="24">
        <v>500.75</v>
      </c>
      <c r="F43" s="24">
        <v>94</v>
      </c>
      <c r="G43" s="12" t="s">
        <v>29</v>
      </c>
      <c r="H43" s="12" t="s">
        <v>324</v>
      </c>
      <c r="I43" s="28" t="s">
        <v>57</v>
      </c>
      <c r="J43" s="51"/>
      <c r="K43" s="51"/>
      <c r="L43" s="51"/>
      <c r="M43" s="33"/>
      <c r="N43" s="51"/>
      <c r="O43" s="14"/>
      <c r="P43" s="51"/>
      <c r="Q43" s="14"/>
      <c r="R43" s="33"/>
    </row>
    <row r="44" spans="1:19" s="5" customFormat="1" ht="26.1" customHeight="1">
      <c r="A44" s="32">
        <v>40</v>
      </c>
      <c r="B44" s="13" t="s">
        <v>105</v>
      </c>
      <c r="C44" s="13" t="s">
        <v>104</v>
      </c>
      <c r="D44" s="30" t="s">
        <v>62</v>
      </c>
      <c r="E44" s="24">
        <v>433.91999999999825</v>
      </c>
      <c r="F44" s="24">
        <v>77</v>
      </c>
      <c r="G44" s="12" t="s">
        <v>26</v>
      </c>
      <c r="H44" s="12" t="s">
        <v>94</v>
      </c>
      <c r="I44" s="28" t="s">
        <v>56</v>
      </c>
      <c r="J44" s="51"/>
      <c r="K44" s="51"/>
      <c r="L44" s="51"/>
      <c r="M44" s="84"/>
      <c r="N44" s="51"/>
      <c r="O44" s="36"/>
      <c r="P44" s="51"/>
      <c r="Q44" s="14"/>
      <c r="R44" s="33"/>
    </row>
    <row r="45" spans="1:19" s="5" customFormat="1" ht="26.1" customHeight="1">
      <c r="A45" s="32">
        <v>41</v>
      </c>
      <c r="B45" s="17" t="s">
        <v>340</v>
      </c>
      <c r="C45" s="17" t="s">
        <v>341</v>
      </c>
      <c r="D45" s="30" t="s">
        <v>8</v>
      </c>
      <c r="E45" s="34">
        <v>431</v>
      </c>
      <c r="F45" s="34">
        <v>226</v>
      </c>
      <c r="G45" s="20">
        <v>4</v>
      </c>
      <c r="H45" s="12" t="s">
        <v>342</v>
      </c>
      <c r="I45" s="28" t="s">
        <v>9</v>
      </c>
      <c r="J45" s="51"/>
      <c r="K45" s="51"/>
      <c r="L45" s="51"/>
      <c r="M45" s="36"/>
      <c r="N45" s="51"/>
      <c r="O45" s="36"/>
      <c r="P45" s="51"/>
      <c r="Q45" s="83"/>
      <c r="R45" s="33"/>
    </row>
    <row r="46" spans="1:19" s="5" customFormat="1" ht="26.1" customHeight="1">
      <c r="A46" s="32">
        <v>42</v>
      </c>
      <c r="B46" s="13" t="s">
        <v>141</v>
      </c>
      <c r="C46" s="13" t="s">
        <v>135</v>
      </c>
      <c r="D46" s="30" t="s">
        <v>8</v>
      </c>
      <c r="E46" s="24">
        <v>405.25</v>
      </c>
      <c r="F46" s="24">
        <v>90</v>
      </c>
      <c r="G46" s="12" t="s">
        <v>27</v>
      </c>
      <c r="H46" s="12" t="s">
        <v>131</v>
      </c>
      <c r="I46" s="28" t="s">
        <v>9</v>
      </c>
      <c r="J46" s="51"/>
      <c r="K46" s="51"/>
      <c r="L46" s="51"/>
      <c r="M46" s="36"/>
      <c r="N46" s="51"/>
      <c r="O46" s="36"/>
      <c r="P46" s="51"/>
      <c r="Q46" s="83"/>
      <c r="R46" s="81"/>
      <c r="S46" s="51"/>
    </row>
    <row r="47" spans="1:19" s="5" customFormat="1" ht="26.1" customHeight="1">
      <c r="A47" s="32">
        <v>43</v>
      </c>
      <c r="B47" s="17" t="s">
        <v>343</v>
      </c>
      <c r="C47" s="17" t="s">
        <v>344</v>
      </c>
      <c r="D47" s="30" t="s">
        <v>345</v>
      </c>
      <c r="E47" s="20">
        <v>385</v>
      </c>
      <c r="F47" s="20">
        <v>198</v>
      </c>
      <c r="G47" s="20">
        <v>4</v>
      </c>
      <c r="H47" s="18">
        <v>44008</v>
      </c>
      <c r="I47" s="28" t="s">
        <v>57</v>
      </c>
      <c r="J47" s="51"/>
      <c r="K47" s="51"/>
      <c r="L47" s="51"/>
      <c r="M47" s="51"/>
      <c r="N47" s="51"/>
      <c r="O47" s="36"/>
      <c r="P47" s="51"/>
      <c r="Q47" s="83"/>
      <c r="R47" s="81"/>
      <c r="S47" s="51"/>
    </row>
    <row r="48" spans="1:19" s="5" customFormat="1" ht="26.1" customHeight="1">
      <c r="A48" s="32">
        <v>44</v>
      </c>
      <c r="B48" s="113" t="s">
        <v>238</v>
      </c>
      <c r="C48" s="113" t="s">
        <v>237</v>
      </c>
      <c r="D48" s="30" t="s">
        <v>48</v>
      </c>
      <c r="E48" s="24">
        <v>380</v>
      </c>
      <c r="F48" s="24">
        <v>194</v>
      </c>
      <c r="G48" s="12" t="s">
        <v>50</v>
      </c>
      <c r="H48" s="12" t="s">
        <v>239</v>
      </c>
      <c r="I48" s="28" t="s">
        <v>108</v>
      </c>
      <c r="J48" s="51"/>
      <c r="K48" s="51"/>
      <c r="L48" s="51"/>
      <c r="M48" s="51"/>
      <c r="N48" s="51"/>
      <c r="O48" s="36"/>
      <c r="P48" s="51"/>
      <c r="Q48" s="83"/>
      <c r="R48" s="81"/>
      <c r="S48" s="51"/>
    </row>
    <row r="49" spans="1:19" s="5" customFormat="1" ht="26.1" customHeight="1">
      <c r="A49" s="32">
        <v>45</v>
      </c>
      <c r="B49" s="113" t="s">
        <v>189</v>
      </c>
      <c r="C49" s="113" t="s">
        <v>188</v>
      </c>
      <c r="D49" s="30" t="s">
        <v>203</v>
      </c>
      <c r="E49" s="34">
        <v>290.99</v>
      </c>
      <c r="F49" s="34">
        <v>159</v>
      </c>
      <c r="G49" s="12" t="s">
        <v>50</v>
      </c>
      <c r="H49" s="12" t="s">
        <v>204</v>
      </c>
      <c r="I49" s="28" t="s">
        <v>15</v>
      </c>
      <c r="J49" s="51"/>
      <c r="K49" s="51"/>
      <c r="L49" s="51"/>
      <c r="M49" s="51"/>
      <c r="N49" s="51"/>
      <c r="O49" s="36"/>
      <c r="P49" s="51"/>
      <c r="Q49" s="83"/>
      <c r="R49" s="81"/>
      <c r="S49" s="51"/>
    </row>
    <row r="50" spans="1:19" s="5" customFormat="1" ht="26.1" customHeight="1">
      <c r="A50" s="32">
        <v>46</v>
      </c>
      <c r="B50" s="112" t="s">
        <v>337</v>
      </c>
      <c r="C50" s="17" t="s">
        <v>338</v>
      </c>
      <c r="D50" s="30" t="s">
        <v>8</v>
      </c>
      <c r="E50" s="20">
        <v>247</v>
      </c>
      <c r="F50" s="20">
        <v>129</v>
      </c>
      <c r="G50" s="20">
        <v>3</v>
      </c>
      <c r="H50" s="18" t="s">
        <v>339</v>
      </c>
      <c r="I50" s="28" t="s">
        <v>9</v>
      </c>
      <c r="J50" s="51"/>
      <c r="K50" s="51"/>
      <c r="L50" s="51"/>
      <c r="M50" s="51"/>
      <c r="N50" s="51"/>
      <c r="O50" s="36"/>
      <c r="P50" s="51"/>
      <c r="Q50" s="83"/>
      <c r="R50" s="81"/>
      <c r="S50" s="51"/>
    </row>
    <row r="51" spans="1:19" s="5" customFormat="1" ht="26.1" customHeight="1">
      <c r="A51" s="32">
        <v>47</v>
      </c>
      <c r="B51" s="13" t="s">
        <v>249</v>
      </c>
      <c r="C51" s="13" t="s">
        <v>248</v>
      </c>
      <c r="D51" s="30" t="s">
        <v>251</v>
      </c>
      <c r="E51" s="24">
        <v>232</v>
      </c>
      <c r="F51" s="24">
        <v>116</v>
      </c>
      <c r="G51" s="12" t="s">
        <v>50</v>
      </c>
      <c r="H51" s="12" t="s">
        <v>250</v>
      </c>
      <c r="I51" s="28" t="s">
        <v>108</v>
      </c>
      <c r="J51" s="51"/>
      <c r="K51" s="51"/>
      <c r="L51" s="51"/>
      <c r="M51" s="51"/>
      <c r="N51" s="51"/>
      <c r="O51" s="36"/>
      <c r="P51" s="51"/>
      <c r="Q51" s="83"/>
      <c r="R51" s="81"/>
      <c r="S51" s="51"/>
    </row>
    <row r="52" spans="1:19" s="5" customFormat="1" ht="26.1" customHeight="1">
      <c r="A52" s="32">
        <v>48</v>
      </c>
      <c r="B52" s="13" t="s">
        <v>97</v>
      </c>
      <c r="C52" s="13" t="s">
        <v>96</v>
      </c>
      <c r="D52" s="45" t="s">
        <v>8</v>
      </c>
      <c r="E52" s="26">
        <v>227.29</v>
      </c>
      <c r="F52" s="26">
        <v>42</v>
      </c>
      <c r="G52" s="12" t="s">
        <v>27</v>
      </c>
      <c r="H52" s="12" t="s">
        <v>94</v>
      </c>
      <c r="I52" s="28" t="s">
        <v>9</v>
      </c>
      <c r="J52" s="51"/>
      <c r="K52" s="51"/>
      <c r="L52" s="51"/>
      <c r="M52" s="51"/>
      <c r="N52" s="51"/>
      <c r="O52" s="36"/>
      <c r="P52" s="51"/>
      <c r="Q52" s="83"/>
      <c r="R52" s="81"/>
      <c r="S52" s="51"/>
    </row>
    <row r="53" spans="1:19" s="5" customFormat="1" ht="26.1" customHeight="1">
      <c r="A53" s="32">
        <v>49</v>
      </c>
      <c r="B53" s="13" t="s">
        <v>103</v>
      </c>
      <c r="C53" s="13" t="s">
        <v>102</v>
      </c>
      <c r="D53" s="30" t="s">
        <v>49</v>
      </c>
      <c r="E53" s="24">
        <v>215.5</v>
      </c>
      <c r="F53" s="24">
        <v>49</v>
      </c>
      <c r="G53" s="12" t="s">
        <v>50</v>
      </c>
      <c r="H53" s="12" t="s">
        <v>94</v>
      </c>
      <c r="I53" s="28" t="s">
        <v>108</v>
      </c>
      <c r="J53" s="51"/>
      <c r="K53" s="51"/>
      <c r="L53" s="51"/>
      <c r="M53" s="51"/>
      <c r="N53" s="51"/>
      <c r="O53" s="36"/>
      <c r="P53" s="51"/>
      <c r="Q53" s="83"/>
      <c r="R53" s="81"/>
      <c r="S53" s="51"/>
    </row>
    <row r="54" spans="1:19" s="5" customFormat="1" ht="26.1" customHeight="1">
      <c r="A54" s="32">
        <v>50</v>
      </c>
      <c r="B54" s="13" t="s">
        <v>205</v>
      </c>
      <c r="C54" s="13" t="s">
        <v>206</v>
      </c>
      <c r="D54" s="30" t="s">
        <v>8</v>
      </c>
      <c r="E54" s="34">
        <v>208</v>
      </c>
      <c r="F54" s="34">
        <v>106</v>
      </c>
      <c r="G54" s="12" t="s">
        <v>27</v>
      </c>
      <c r="H54" s="12" t="s">
        <v>207</v>
      </c>
      <c r="I54" s="28" t="s">
        <v>24</v>
      </c>
      <c r="J54" s="51"/>
      <c r="K54" s="51"/>
      <c r="L54" s="51"/>
      <c r="M54" s="51"/>
      <c r="N54" s="51"/>
      <c r="O54" s="51"/>
      <c r="P54" s="84"/>
      <c r="Q54" s="14"/>
      <c r="R54" s="33"/>
      <c r="S54" s="57"/>
    </row>
    <row r="55" spans="1:19" s="5" customFormat="1" ht="26.1" customHeight="1">
      <c r="A55" s="32">
        <v>51</v>
      </c>
      <c r="B55" s="23" t="s">
        <v>255</v>
      </c>
      <c r="C55" s="23" t="s">
        <v>256</v>
      </c>
      <c r="D55" s="52" t="s">
        <v>23</v>
      </c>
      <c r="E55" s="76">
        <v>164</v>
      </c>
      <c r="F55" s="76">
        <v>89</v>
      </c>
      <c r="G55" s="24">
        <v>2</v>
      </c>
      <c r="H55" s="16" t="s">
        <v>257</v>
      </c>
      <c r="I55" s="25" t="s">
        <v>20</v>
      </c>
    </row>
    <row r="56" spans="1:19" s="5" customFormat="1" ht="26.1" customHeight="1">
      <c r="A56" s="32">
        <v>52</v>
      </c>
      <c r="B56" s="17" t="s">
        <v>214</v>
      </c>
      <c r="C56" s="17" t="s">
        <v>215</v>
      </c>
      <c r="D56" s="30" t="s">
        <v>8</v>
      </c>
      <c r="E56" s="20">
        <v>154</v>
      </c>
      <c r="F56" s="20">
        <v>77</v>
      </c>
      <c r="G56" s="20">
        <v>4</v>
      </c>
      <c r="H56" s="18" t="s">
        <v>216</v>
      </c>
      <c r="I56" s="28" t="s">
        <v>9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</row>
    <row r="57" spans="1:19" s="5" customFormat="1" ht="26.1" customHeight="1">
      <c r="A57" s="32">
        <v>53</v>
      </c>
      <c r="B57" s="13" t="s">
        <v>140</v>
      </c>
      <c r="C57" s="13" t="s">
        <v>136</v>
      </c>
      <c r="D57" s="30" t="s">
        <v>8</v>
      </c>
      <c r="E57" s="24">
        <v>148.5</v>
      </c>
      <c r="F57" s="24">
        <v>44</v>
      </c>
      <c r="G57" s="12" t="s">
        <v>27</v>
      </c>
      <c r="H57" s="12" t="s">
        <v>129</v>
      </c>
      <c r="I57" s="28" t="s">
        <v>9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1:19" s="54" customFormat="1" ht="24.75" customHeight="1">
      <c r="A58" s="32">
        <v>54</v>
      </c>
      <c r="B58" s="13" t="s">
        <v>336</v>
      </c>
      <c r="C58" s="13" t="s">
        <v>334</v>
      </c>
      <c r="D58" s="17" t="s">
        <v>8</v>
      </c>
      <c r="E58" s="24">
        <v>142.25</v>
      </c>
      <c r="F58" s="24">
        <v>24</v>
      </c>
      <c r="G58" s="12" t="s">
        <v>27</v>
      </c>
      <c r="H58" s="12" t="s">
        <v>325</v>
      </c>
      <c r="I58" s="50" t="s">
        <v>47</v>
      </c>
      <c r="K58" s="51"/>
      <c r="L58" s="51"/>
      <c r="M58" s="51"/>
      <c r="N58" s="51"/>
      <c r="O58" s="51"/>
      <c r="P58" s="51"/>
      <c r="Q58" s="51"/>
      <c r="R58" s="51"/>
      <c r="S58" s="51"/>
    </row>
    <row r="59" spans="1:19" s="5" customFormat="1" ht="26.1" customHeight="1">
      <c r="A59" s="32">
        <v>55</v>
      </c>
      <c r="B59" s="86" t="s">
        <v>252</v>
      </c>
      <c r="C59" s="23" t="s">
        <v>253</v>
      </c>
      <c r="D59" s="45" t="s">
        <v>23</v>
      </c>
      <c r="E59" s="34">
        <v>119.5</v>
      </c>
      <c r="F59" s="34">
        <v>64</v>
      </c>
      <c r="G59" s="24">
        <v>2</v>
      </c>
      <c r="H59" s="16" t="s">
        <v>254</v>
      </c>
      <c r="I59" s="25" t="s">
        <v>20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1:19" s="5" customFormat="1" ht="26.1" customHeight="1">
      <c r="A60" s="32">
        <v>56</v>
      </c>
      <c r="B60" s="23" t="s">
        <v>21</v>
      </c>
      <c r="C60" s="23" t="s">
        <v>22</v>
      </c>
      <c r="D60" s="66" t="s">
        <v>23</v>
      </c>
      <c r="E60" s="74">
        <v>24</v>
      </c>
      <c r="F60" s="74">
        <v>14</v>
      </c>
      <c r="G60" s="24">
        <v>1</v>
      </c>
      <c r="H60" s="16" t="s">
        <v>11</v>
      </c>
      <c r="I60" s="25" t="s">
        <v>20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s="5" customFormat="1" ht="26.1" customHeight="1">
      <c r="A61" s="32">
        <v>57</v>
      </c>
      <c r="B61" s="13" t="s">
        <v>303</v>
      </c>
      <c r="C61" s="13" t="s">
        <v>228</v>
      </c>
      <c r="D61" s="17" t="s">
        <v>240</v>
      </c>
      <c r="E61" s="24">
        <v>19</v>
      </c>
      <c r="F61" s="24">
        <v>3</v>
      </c>
      <c r="G61" s="12" t="s">
        <v>27</v>
      </c>
      <c r="H61" s="12" t="s">
        <v>210</v>
      </c>
      <c r="I61" s="28" t="s">
        <v>108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</row>
    <row r="62" spans="1:19" s="5" customFormat="1" ht="26.1" customHeight="1">
      <c r="A62" s="32">
        <v>58</v>
      </c>
      <c r="B62" s="13" t="s">
        <v>310</v>
      </c>
      <c r="C62" s="13" t="s">
        <v>309</v>
      </c>
      <c r="D62" s="17" t="s">
        <v>314</v>
      </c>
      <c r="E62" s="24">
        <v>13</v>
      </c>
      <c r="F62" s="24">
        <v>4</v>
      </c>
      <c r="G62" s="12" t="s">
        <v>27</v>
      </c>
      <c r="H62" s="12" t="s">
        <v>313</v>
      </c>
      <c r="I62" s="19" t="s">
        <v>15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s="5" customFormat="1" ht="26.1" customHeight="1">
      <c r="B63" s="37"/>
      <c r="C63" s="37"/>
      <c r="D63" s="37"/>
      <c r="E63" s="38"/>
      <c r="F63" s="38"/>
      <c r="G63" s="39"/>
      <c r="J63" s="51"/>
      <c r="K63" s="51"/>
      <c r="L63" s="51"/>
      <c r="M63" s="51"/>
      <c r="N63" s="51"/>
      <c r="O63" s="51"/>
      <c r="P63" s="51"/>
      <c r="Q63" s="51"/>
      <c r="R63" s="51"/>
      <c r="S63" s="51"/>
    </row>
    <row r="64" spans="1:19" s="5" customFormat="1" ht="26.1" customHeight="1" thickBot="1">
      <c r="B64" s="37"/>
      <c r="C64" s="37"/>
      <c r="D64" s="37"/>
      <c r="E64" s="40">
        <f>SUM(E4:E63)</f>
        <v>928943.47</v>
      </c>
      <c r="F64" s="40">
        <f>SUM(F4:F63)</f>
        <v>172418</v>
      </c>
      <c r="H64" s="14"/>
      <c r="J64" s="51"/>
      <c r="K64" s="51"/>
      <c r="L64" s="51"/>
      <c r="M64" s="51"/>
      <c r="N64" s="51"/>
      <c r="O64" s="51"/>
      <c r="P64" s="51"/>
      <c r="Q64" s="51"/>
      <c r="R64" s="51"/>
      <c r="S64" s="51"/>
    </row>
  </sheetData>
  <sortState xmlns:xlrd2="http://schemas.microsoft.com/office/spreadsheetml/2017/richdata2" ref="A4:I62">
    <sortCondition descending="1" ref="E4:E6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8C8E-5C60-4BC5-822B-BDBA925D4586}">
  <dimension ref="A1:R62"/>
  <sheetViews>
    <sheetView workbookViewId="0">
      <selection sqref="A1:XFD1048576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.140625" style="51" customWidth="1"/>
    <col min="11" max="11" width="4.140625" style="51" customWidth="1"/>
    <col min="12" max="12" width="13.5703125" style="51" bestFit="1" customWidth="1"/>
    <col min="13" max="13" width="12.85546875" style="51" customWidth="1"/>
    <col min="14" max="14" width="12.7109375" style="51" bestFit="1" customWidth="1"/>
    <col min="15" max="15" width="13.5703125" style="51" bestFit="1" customWidth="1"/>
    <col min="16" max="16" width="10.42578125" style="51" bestFit="1" customWidth="1"/>
    <col min="17" max="17" width="10.85546875" style="51" bestFit="1" customWidth="1"/>
    <col min="18" max="16384" width="9.140625" style="51"/>
  </cols>
  <sheetData>
    <row r="1" spans="1:15" s="5" customFormat="1" ht="18">
      <c r="A1" s="1" t="s">
        <v>416</v>
      </c>
      <c r="B1" s="2"/>
      <c r="C1" s="2"/>
      <c r="D1" s="2"/>
      <c r="E1" s="3"/>
      <c r="F1" s="3"/>
      <c r="G1" s="4"/>
      <c r="H1" s="4"/>
      <c r="I1" s="4"/>
    </row>
    <row r="2" spans="1:15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>
      <c r="A4" s="115" t="s">
        <v>27</v>
      </c>
      <c r="B4" s="13" t="s">
        <v>442</v>
      </c>
      <c r="C4" s="13" t="s">
        <v>441</v>
      </c>
      <c r="D4" s="17" t="s">
        <v>8</v>
      </c>
      <c r="E4" s="34">
        <v>257805.69</v>
      </c>
      <c r="F4" s="34">
        <v>37110</v>
      </c>
      <c r="G4" s="12" t="s">
        <v>51</v>
      </c>
      <c r="H4" s="12" t="s">
        <v>418</v>
      </c>
      <c r="I4" s="28" t="s">
        <v>24</v>
      </c>
    </row>
    <row r="5" spans="1:15" s="5" customFormat="1" ht="26.1" customHeight="1">
      <c r="A5" s="32">
        <v>2</v>
      </c>
      <c r="B5" s="13" t="s">
        <v>456</v>
      </c>
      <c r="C5" s="13" t="s">
        <v>455</v>
      </c>
      <c r="D5" s="17" t="s">
        <v>8</v>
      </c>
      <c r="E5" s="24">
        <v>115696.04</v>
      </c>
      <c r="F5" s="24">
        <v>23864</v>
      </c>
      <c r="G5" s="12" t="s">
        <v>420</v>
      </c>
      <c r="H5" s="12" t="s">
        <v>418</v>
      </c>
      <c r="I5" s="28" t="s">
        <v>95</v>
      </c>
    </row>
    <row r="6" spans="1:15" s="5" customFormat="1" ht="26.1" customHeight="1">
      <c r="A6" s="32">
        <v>3</v>
      </c>
      <c r="B6" s="13" t="s">
        <v>458</v>
      </c>
      <c r="C6" s="13" t="s">
        <v>457</v>
      </c>
      <c r="D6" s="17" t="s">
        <v>8</v>
      </c>
      <c r="E6" s="24">
        <v>80734.83</v>
      </c>
      <c r="F6" s="24">
        <v>12618</v>
      </c>
      <c r="G6" s="12" t="s">
        <v>52</v>
      </c>
      <c r="H6" s="12" t="s">
        <v>400</v>
      </c>
      <c r="I6" s="28" t="s">
        <v>9</v>
      </c>
    </row>
    <row r="7" spans="1:15" s="5" customFormat="1" ht="26.1" customHeight="1">
      <c r="A7" s="115" t="s">
        <v>25</v>
      </c>
      <c r="B7" s="13" t="s">
        <v>426</v>
      </c>
      <c r="C7" s="13" t="s">
        <v>425</v>
      </c>
      <c r="D7" s="17" t="s">
        <v>8</v>
      </c>
      <c r="E7" s="24">
        <v>76676</v>
      </c>
      <c r="F7" s="24">
        <v>12350</v>
      </c>
      <c r="G7" s="12" t="s">
        <v>30</v>
      </c>
      <c r="H7" s="12" t="s">
        <v>427</v>
      </c>
      <c r="I7" s="28" t="s">
        <v>18</v>
      </c>
    </row>
    <row r="8" spans="1:15" s="5" customFormat="1" ht="26.1" customHeight="1">
      <c r="A8" s="32">
        <v>5</v>
      </c>
      <c r="B8" s="13" t="s">
        <v>383</v>
      </c>
      <c r="C8" s="13" t="s">
        <v>382</v>
      </c>
      <c r="D8" s="17" t="s">
        <v>8</v>
      </c>
      <c r="E8" s="24">
        <v>65366.36</v>
      </c>
      <c r="F8" s="24">
        <v>13799</v>
      </c>
      <c r="G8" s="12" t="s">
        <v>225</v>
      </c>
      <c r="H8" s="12" t="s">
        <v>377</v>
      </c>
      <c r="I8" s="28" t="s">
        <v>57</v>
      </c>
    </row>
    <row r="9" spans="1:15" s="5" customFormat="1" ht="26.1" customHeight="1">
      <c r="A9" s="32">
        <v>6</v>
      </c>
      <c r="B9" s="13" t="s">
        <v>381</v>
      </c>
      <c r="C9" s="13" t="s">
        <v>380</v>
      </c>
      <c r="D9" s="17" t="s">
        <v>8</v>
      </c>
      <c r="E9" s="24">
        <v>56786.71</v>
      </c>
      <c r="F9" s="24">
        <v>9178</v>
      </c>
      <c r="G9" s="12" t="s">
        <v>53</v>
      </c>
      <c r="H9" s="12" t="s">
        <v>376</v>
      </c>
      <c r="I9" s="28" t="s">
        <v>9</v>
      </c>
      <c r="L9" s="14"/>
      <c r="M9" s="15"/>
    </row>
    <row r="10" spans="1:15" s="5" customFormat="1" ht="26.1" customHeight="1">
      <c r="A10" s="115" t="s">
        <v>302</v>
      </c>
      <c r="B10" s="13" t="s">
        <v>419</v>
      </c>
      <c r="C10" s="13" t="s">
        <v>419</v>
      </c>
      <c r="D10" s="17" t="s">
        <v>13</v>
      </c>
      <c r="E10" s="24">
        <v>40807</v>
      </c>
      <c r="F10" s="24">
        <v>7133</v>
      </c>
      <c r="G10" s="12" t="s">
        <v>420</v>
      </c>
      <c r="H10" s="12" t="s">
        <v>418</v>
      </c>
      <c r="I10" s="28" t="s">
        <v>417</v>
      </c>
      <c r="L10" s="14"/>
      <c r="N10" s="81"/>
      <c r="O10" s="83"/>
    </row>
    <row r="11" spans="1:15" s="5" customFormat="1" ht="26.1" customHeight="1">
      <c r="A11" s="117">
        <f>A10+1</f>
        <v>8</v>
      </c>
      <c r="B11" s="13" t="s">
        <v>444</v>
      </c>
      <c r="C11" s="13" t="s">
        <v>443</v>
      </c>
      <c r="D11" s="17" t="s">
        <v>8</v>
      </c>
      <c r="E11" s="34">
        <v>37982.980000000003</v>
      </c>
      <c r="F11" s="34">
        <v>5934</v>
      </c>
      <c r="G11" s="12" t="s">
        <v>31</v>
      </c>
      <c r="H11" s="12" t="s">
        <v>400</v>
      </c>
      <c r="I11" s="28" t="s">
        <v>24</v>
      </c>
      <c r="L11" s="14"/>
    </row>
    <row r="12" spans="1:15" s="5" customFormat="1" ht="26.1" customHeight="1">
      <c r="A12" s="117">
        <f>A11+1</f>
        <v>9</v>
      </c>
      <c r="B12" s="13" t="s">
        <v>320</v>
      </c>
      <c r="C12" s="13" t="s">
        <v>321</v>
      </c>
      <c r="D12" s="17" t="s">
        <v>8</v>
      </c>
      <c r="E12" s="24">
        <v>26997.66</v>
      </c>
      <c r="F12" s="24">
        <v>5669</v>
      </c>
      <c r="G12" s="12" t="s">
        <v>17</v>
      </c>
      <c r="H12" s="12" t="s">
        <v>324</v>
      </c>
      <c r="I12" s="28" t="s">
        <v>9</v>
      </c>
      <c r="J12" s="70"/>
      <c r="K12" s="70"/>
      <c r="L12" s="70"/>
      <c r="M12" s="70"/>
    </row>
    <row r="13" spans="1:15" s="5" customFormat="1" ht="26.1" customHeight="1">
      <c r="A13" s="117">
        <f t="shared" ref="A13:A60" si="0">A12+1</f>
        <v>10</v>
      </c>
      <c r="B13" s="17" t="s">
        <v>402</v>
      </c>
      <c r="C13" s="17" t="s">
        <v>401</v>
      </c>
      <c r="D13" s="17" t="s">
        <v>403</v>
      </c>
      <c r="E13" s="20">
        <v>18828.13</v>
      </c>
      <c r="F13" s="20">
        <v>4026</v>
      </c>
      <c r="G13" s="20">
        <v>12</v>
      </c>
      <c r="H13" s="18" t="s">
        <v>400</v>
      </c>
      <c r="I13" s="28" t="s">
        <v>399</v>
      </c>
      <c r="J13" s="70"/>
      <c r="K13" s="70"/>
      <c r="L13" s="70"/>
      <c r="M13" s="70"/>
    </row>
    <row r="14" spans="1:15" s="5" customFormat="1" ht="26.1" customHeight="1">
      <c r="A14" s="117">
        <f t="shared" si="0"/>
        <v>11</v>
      </c>
      <c r="B14" s="13" t="s">
        <v>460</v>
      </c>
      <c r="C14" s="13" t="s">
        <v>459</v>
      </c>
      <c r="D14" s="17" t="s">
        <v>461</v>
      </c>
      <c r="E14" s="24">
        <v>16786.669999999998</v>
      </c>
      <c r="F14" s="24">
        <v>2749</v>
      </c>
      <c r="G14" s="12" t="s">
        <v>17</v>
      </c>
      <c r="H14" s="12" t="s">
        <v>454</v>
      </c>
      <c r="I14" s="28" t="s">
        <v>95</v>
      </c>
      <c r="J14" s="70"/>
      <c r="K14" s="70"/>
      <c r="L14" s="70"/>
      <c r="M14" s="70"/>
    </row>
    <row r="15" spans="1:15" s="5" customFormat="1" ht="26.1" customHeight="1">
      <c r="A15" s="117">
        <f t="shared" si="0"/>
        <v>12</v>
      </c>
      <c r="B15" s="13" t="s">
        <v>446</v>
      </c>
      <c r="C15" s="13" t="s">
        <v>445</v>
      </c>
      <c r="D15" s="17" t="s">
        <v>8</v>
      </c>
      <c r="E15" s="34">
        <v>15918.32</v>
      </c>
      <c r="F15" s="34">
        <v>2653</v>
      </c>
      <c r="G15" s="12" t="s">
        <v>30</v>
      </c>
      <c r="H15" s="12" t="s">
        <v>400</v>
      </c>
      <c r="I15" s="28" t="s">
        <v>15</v>
      </c>
      <c r="J15" s="70"/>
      <c r="K15" s="70"/>
      <c r="L15" s="70"/>
      <c r="M15" s="70"/>
    </row>
    <row r="16" spans="1:15" s="5" customFormat="1" ht="26.1" customHeight="1">
      <c r="A16" s="117">
        <f t="shared" si="0"/>
        <v>13</v>
      </c>
      <c r="B16" s="17" t="s">
        <v>423</v>
      </c>
      <c r="C16" s="17" t="s">
        <v>421</v>
      </c>
      <c r="D16" s="17" t="s">
        <v>422</v>
      </c>
      <c r="E16" s="20">
        <v>12859</v>
      </c>
      <c r="F16" s="20">
        <v>2078</v>
      </c>
      <c r="G16" s="20">
        <v>18</v>
      </c>
      <c r="H16" s="18" t="s">
        <v>424</v>
      </c>
      <c r="I16" s="28" t="s">
        <v>108</v>
      </c>
      <c r="J16" s="70"/>
      <c r="K16" s="70"/>
      <c r="L16" s="70"/>
      <c r="M16" s="70"/>
    </row>
    <row r="17" spans="1:18" s="5" customFormat="1" ht="26.1" customHeight="1">
      <c r="A17" s="117">
        <f t="shared" si="0"/>
        <v>14</v>
      </c>
      <c r="B17" s="17" t="s">
        <v>397</v>
      </c>
      <c r="C17" s="17" t="s">
        <v>397</v>
      </c>
      <c r="D17" s="17" t="s">
        <v>13</v>
      </c>
      <c r="E17" s="20">
        <v>10189.439999999995</v>
      </c>
      <c r="F17" s="20">
        <v>1813</v>
      </c>
      <c r="G17" s="20">
        <v>8</v>
      </c>
      <c r="H17" s="18" t="s">
        <v>376</v>
      </c>
      <c r="I17" s="19" t="s">
        <v>398</v>
      </c>
      <c r="J17" s="70"/>
      <c r="K17" s="70"/>
      <c r="L17" s="70"/>
      <c r="M17" s="70"/>
    </row>
    <row r="18" spans="1:18" s="5" customFormat="1" ht="26.1" customHeight="1">
      <c r="A18" s="117">
        <f t="shared" si="0"/>
        <v>15</v>
      </c>
      <c r="B18" s="29" t="s">
        <v>308</v>
      </c>
      <c r="C18" s="62" t="s">
        <v>307</v>
      </c>
      <c r="D18" s="30" t="s">
        <v>8</v>
      </c>
      <c r="E18" s="63">
        <v>8334.5300000000007</v>
      </c>
      <c r="F18" s="63">
        <v>1287</v>
      </c>
      <c r="G18" s="31" t="s">
        <v>26</v>
      </c>
      <c r="H18" s="12" t="s">
        <v>312</v>
      </c>
      <c r="I18" s="22" t="s">
        <v>12</v>
      </c>
      <c r="J18" s="70"/>
      <c r="K18" s="70"/>
      <c r="L18" s="70"/>
      <c r="M18" s="70"/>
      <c r="P18" s="33"/>
    </row>
    <row r="19" spans="1:18" s="5" customFormat="1" ht="26.1" customHeight="1">
      <c r="A19" s="117">
        <f t="shared" si="0"/>
        <v>16</v>
      </c>
      <c r="B19" s="29" t="s">
        <v>362</v>
      </c>
      <c r="C19" s="62" t="s">
        <v>362</v>
      </c>
      <c r="D19" s="30" t="s">
        <v>13</v>
      </c>
      <c r="E19" s="63">
        <v>8214.4600000000501</v>
      </c>
      <c r="F19" s="63">
        <v>1262</v>
      </c>
      <c r="G19" s="31" t="s">
        <v>301</v>
      </c>
      <c r="H19" s="12" t="s">
        <v>332</v>
      </c>
      <c r="I19" s="28" t="s">
        <v>363</v>
      </c>
      <c r="J19" s="51"/>
      <c r="K19" s="14"/>
      <c r="L19" s="14"/>
      <c r="M19" s="47"/>
      <c r="N19" s="14"/>
      <c r="O19" s="84"/>
    </row>
    <row r="20" spans="1:18" s="5" customFormat="1" ht="26.1" customHeight="1">
      <c r="A20" s="117">
        <f t="shared" si="0"/>
        <v>17</v>
      </c>
      <c r="B20" s="29" t="s">
        <v>306</v>
      </c>
      <c r="C20" s="29" t="s">
        <v>305</v>
      </c>
      <c r="D20" s="30" t="s">
        <v>8</v>
      </c>
      <c r="E20" s="63">
        <v>5832.86</v>
      </c>
      <c r="F20" s="63">
        <v>1274</v>
      </c>
      <c r="G20" s="31" t="s">
        <v>302</v>
      </c>
      <c r="H20" s="12" t="s">
        <v>312</v>
      </c>
      <c r="I20" s="28" t="s">
        <v>24</v>
      </c>
      <c r="J20" s="51"/>
      <c r="K20" s="51"/>
      <c r="L20" s="51"/>
      <c r="M20" s="83"/>
      <c r="N20" s="14"/>
      <c r="O20" s="84"/>
    </row>
    <row r="21" spans="1:18" s="5" customFormat="1" ht="26.1" customHeight="1">
      <c r="A21" s="117">
        <f t="shared" si="0"/>
        <v>18</v>
      </c>
      <c r="B21" s="29" t="s">
        <v>448</v>
      </c>
      <c r="C21" s="62" t="s">
        <v>447</v>
      </c>
      <c r="D21" s="30" t="s">
        <v>8</v>
      </c>
      <c r="E21" s="76">
        <v>5519.43</v>
      </c>
      <c r="F21" s="76">
        <v>900</v>
      </c>
      <c r="G21" s="31" t="s">
        <v>52</v>
      </c>
      <c r="H21" s="12" t="s">
        <v>424</v>
      </c>
      <c r="I21" s="28" t="s">
        <v>15</v>
      </c>
      <c r="J21" s="119"/>
      <c r="K21" s="119"/>
      <c r="L21" s="119"/>
      <c r="M21" s="83"/>
      <c r="N21" s="14"/>
      <c r="O21" s="84"/>
    </row>
    <row r="22" spans="1:18" s="5" customFormat="1" ht="26.1" customHeight="1">
      <c r="A22" s="117">
        <f t="shared" si="0"/>
        <v>19</v>
      </c>
      <c r="B22" s="29" t="s">
        <v>374</v>
      </c>
      <c r="C22" s="62" t="s">
        <v>373</v>
      </c>
      <c r="D22" s="30" t="s">
        <v>361</v>
      </c>
      <c r="E22" s="76">
        <v>5420.34</v>
      </c>
      <c r="F22" s="76">
        <v>921</v>
      </c>
      <c r="G22" s="31" t="s">
        <v>10</v>
      </c>
      <c r="H22" s="18" t="s">
        <v>392</v>
      </c>
      <c r="I22" s="28" t="s">
        <v>15</v>
      </c>
      <c r="J22" s="119"/>
      <c r="K22" s="119"/>
      <c r="L22" s="119"/>
      <c r="M22" s="83"/>
      <c r="N22" s="14"/>
      <c r="O22" s="84"/>
    </row>
    <row r="23" spans="1:18" s="5" customFormat="1" ht="26.1" customHeight="1">
      <c r="A23" s="117">
        <f t="shared" si="0"/>
        <v>20</v>
      </c>
      <c r="B23" s="29" t="s">
        <v>387</v>
      </c>
      <c r="C23" s="62" t="s">
        <v>386</v>
      </c>
      <c r="D23" s="30" t="s">
        <v>8</v>
      </c>
      <c r="E23" s="63">
        <v>5116.17</v>
      </c>
      <c r="F23" s="63">
        <v>803</v>
      </c>
      <c r="G23" s="31" t="s">
        <v>10</v>
      </c>
      <c r="H23" s="12" t="s">
        <v>392</v>
      </c>
      <c r="I23" s="28" t="s">
        <v>95</v>
      </c>
      <c r="J23" s="119"/>
      <c r="K23" s="119"/>
      <c r="L23" s="119"/>
      <c r="M23" s="83"/>
      <c r="N23" s="14"/>
      <c r="O23" s="84"/>
    </row>
    <row r="24" spans="1:18" s="5" customFormat="1" ht="26.1" customHeight="1">
      <c r="A24" s="117">
        <f t="shared" si="0"/>
        <v>21</v>
      </c>
      <c r="B24" s="29" t="s">
        <v>156</v>
      </c>
      <c r="C24" s="62" t="s">
        <v>155</v>
      </c>
      <c r="D24" s="30" t="s">
        <v>157</v>
      </c>
      <c r="E24" s="63">
        <v>4140.58</v>
      </c>
      <c r="F24" s="63">
        <v>708</v>
      </c>
      <c r="G24" s="31" t="s">
        <v>50</v>
      </c>
      <c r="H24" s="12" t="s">
        <v>130</v>
      </c>
      <c r="I24" s="28" t="s">
        <v>55</v>
      </c>
      <c r="J24" s="119"/>
      <c r="K24" s="119"/>
      <c r="L24" s="119"/>
      <c r="M24" s="83"/>
      <c r="N24" s="14"/>
      <c r="O24" s="84"/>
    </row>
    <row r="25" spans="1:18" s="5" customFormat="1" ht="26.1" customHeight="1">
      <c r="A25" s="117">
        <f t="shared" si="0"/>
        <v>22</v>
      </c>
      <c r="B25" s="29" t="s">
        <v>450</v>
      </c>
      <c r="C25" s="62" t="s">
        <v>449</v>
      </c>
      <c r="D25" s="30" t="s">
        <v>361</v>
      </c>
      <c r="E25" s="76">
        <v>4107.91</v>
      </c>
      <c r="F25" s="76">
        <v>966</v>
      </c>
      <c r="G25" s="31" t="s">
        <v>30</v>
      </c>
      <c r="H25" s="18" t="s">
        <v>427</v>
      </c>
      <c r="I25" s="28" t="s">
        <v>15</v>
      </c>
      <c r="J25" s="51"/>
      <c r="K25" s="51"/>
      <c r="L25" s="51"/>
      <c r="M25" s="51"/>
      <c r="N25" s="83"/>
      <c r="O25" s="36"/>
      <c r="P25" s="33"/>
      <c r="Q25" s="33"/>
    </row>
    <row r="26" spans="1:18" s="5" customFormat="1" ht="26.1" customHeight="1">
      <c r="A26" s="117">
        <f t="shared" si="0"/>
        <v>23</v>
      </c>
      <c r="B26" s="29" t="s">
        <v>435</v>
      </c>
      <c r="C26" s="62" t="s">
        <v>434</v>
      </c>
      <c r="D26" s="30" t="s">
        <v>16</v>
      </c>
      <c r="E26" s="63">
        <v>4099</v>
      </c>
      <c r="F26" s="63">
        <v>680</v>
      </c>
      <c r="G26" s="31" t="s">
        <v>25</v>
      </c>
      <c r="H26" s="12" t="s">
        <v>427</v>
      </c>
      <c r="I26" s="28" t="s">
        <v>18</v>
      </c>
      <c r="J26" s="56"/>
      <c r="K26" s="56"/>
      <c r="L26" s="70"/>
      <c r="M26" s="70"/>
      <c r="N26" s="84"/>
      <c r="P26" s="33"/>
      <c r="Q26" s="33"/>
    </row>
    <row r="27" spans="1:18" s="5" customFormat="1" ht="26.1" customHeight="1">
      <c r="A27" s="117">
        <f t="shared" si="0"/>
        <v>24</v>
      </c>
      <c r="B27" s="121" t="s">
        <v>395</v>
      </c>
      <c r="C27" s="17" t="s">
        <v>394</v>
      </c>
      <c r="D27" s="17" t="s">
        <v>396</v>
      </c>
      <c r="E27" s="20">
        <v>4054.2800000000007</v>
      </c>
      <c r="F27" s="20">
        <v>716</v>
      </c>
      <c r="G27" s="20">
        <v>9</v>
      </c>
      <c r="H27" s="18" t="s">
        <v>392</v>
      </c>
      <c r="I27" s="28" t="s">
        <v>108</v>
      </c>
      <c r="J27" s="70"/>
      <c r="K27" s="70"/>
      <c r="L27" s="70"/>
      <c r="M27" s="70"/>
      <c r="N27" s="84"/>
      <c r="P27" s="33"/>
      <c r="Q27" s="33"/>
      <c r="R27" s="119"/>
    </row>
    <row r="28" spans="1:18" s="5" customFormat="1" ht="26.1" customHeight="1">
      <c r="A28" s="117">
        <f t="shared" si="0"/>
        <v>25</v>
      </c>
      <c r="B28" s="29" t="s">
        <v>385</v>
      </c>
      <c r="C28" s="62" t="s">
        <v>384</v>
      </c>
      <c r="D28" s="30" t="s">
        <v>8</v>
      </c>
      <c r="E28" s="63">
        <v>3846.3</v>
      </c>
      <c r="F28" s="63">
        <v>601</v>
      </c>
      <c r="G28" s="31" t="s">
        <v>301</v>
      </c>
      <c r="H28" s="12" t="s">
        <v>377</v>
      </c>
      <c r="I28" s="28" t="s">
        <v>9</v>
      </c>
      <c r="J28" s="56"/>
      <c r="K28" s="70"/>
      <c r="L28" s="70"/>
      <c r="M28" s="70"/>
      <c r="N28" s="84"/>
      <c r="P28" s="81"/>
      <c r="Q28" s="81"/>
    </row>
    <row r="29" spans="1:18" s="5" customFormat="1" ht="26.1" customHeight="1">
      <c r="A29" s="117">
        <f t="shared" si="0"/>
        <v>26</v>
      </c>
      <c r="B29" s="30" t="s">
        <v>415</v>
      </c>
      <c r="C29" s="79" t="s">
        <v>414</v>
      </c>
      <c r="D29" s="30" t="s">
        <v>48</v>
      </c>
      <c r="E29" s="105">
        <v>3679.2400000000007</v>
      </c>
      <c r="F29" s="105">
        <v>804</v>
      </c>
      <c r="G29" s="20">
        <v>3</v>
      </c>
      <c r="H29" s="18" t="s">
        <v>376</v>
      </c>
      <c r="I29" s="28" t="s">
        <v>108</v>
      </c>
      <c r="J29" s="56"/>
      <c r="K29" s="70"/>
      <c r="L29" s="70"/>
      <c r="M29" s="70"/>
      <c r="N29" s="84"/>
      <c r="P29" s="81"/>
      <c r="Q29" s="81"/>
    </row>
    <row r="30" spans="1:18" s="5" customFormat="1" ht="26.1" customHeight="1">
      <c r="A30" s="117">
        <f t="shared" si="0"/>
        <v>27</v>
      </c>
      <c r="B30" s="29" t="s">
        <v>391</v>
      </c>
      <c r="C30" s="62" t="s">
        <v>390</v>
      </c>
      <c r="D30" s="30" t="s">
        <v>8</v>
      </c>
      <c r="E30" s="63">
        <v>3607.9</v>
      </c>
      <c r="F30" s="63">
        <v>624</v>
      </c>
      <c r="G30" s="31" t="s">
        <v>10</v>
      </c>
      <c r="H30" s="12" t="s">
        <v>392</v>
      </c>
      <c r="I30" s="50" t="s">
        <v>47</v>
      </c>
      <c r="J30" s="56"/>
      <c r="K30" s="70"/>
      <c r="L30" s="70"/>
      <c r="M30" s="70"/>
      <c r="N30" s="84"/>
      <c r="P30" s="81"/>
      <c r="Q30" s="81"/>
    </row>
    <row r="31" spans="1:18" s="5" customFormat="1" ht="26.1" customHeight="1">
      <c r="A31" s="117">
        <f t="shared" si="0"/>
        <v>28</v>
      </c>
      <c r="B31" s="29" t="s">
        <v>366</v>
      </c>
      <c r="C31" s="62" t="s">
        <v>365</v>
      </c>
      <c r="D31" s="30" t="s">
        <v>8</v>
      </c>
      <c r="E31" s="76">
        <v>3442.42</v>
      </c>
      <c r="F31" s="76">
        <v>569</v>
      </c>
      <c r="G31" s="31" t="s">
        <v>29</v>
      </c>
      <c r="H31" s="12" t="s">
        <v>375</v>
      </c>
      <c r="I31" s="28" t="s">
        <v>24</v>
      </c>
      <c r="J31" s="56"/>
      <c r="K31" s="70"/>
      <c r="L31" s="70"/>
      <c r="M31" s="70"/>
      <c r="N31" s="84"/>
      <c r="P31" s="81"/>
      <c r="Q31" s="81"/>
    </row>
    <row r="32" spans="1:18" s="5" customFormat="1" ht="26.1" customHeight="1">
      <c r="A32" s="117">
        <f t="shared" si="0"/>
        <v>29</v>
      </c>
      <c r="B32" s="29" t="s">
        <v>463</v>
      </c>
      <c r="C32" s="62" t="s">
        <v>462</v>
      </c>
      <c r="D32" s="30" t="s">
        <v>8</v>
      </c>
      <c r="E32" s="63">
        <v>2773.2</v>
      </c>
      <c r="F32" s="63">
        <v>484</v>
      </c>
      <c r="G32" s="31" t="s">
        <v>52</v>
      </c>
      <c r="H32" s="12" t="s">
        <v>427</v>
      </c>
      <c r="I32" s="50" t="s">
        <v>47</v>
      </c>
      <c r="J32" s="83"/>
      <c r="K32" s="83"/>
      <c r="L32" s="51"/>
      <c r="M32" s="51"/>
      <c r="N32" s="83"/>
      <c r="O32" s="36"/>
    </row>
    <row r="33" spans="1:18" s="5" customFormat="1" ht="26.1" customHeight="1">
      <c r="A33" s="117">
        <f t="shared" si="0"/>
        <v>30</v>
      </c>
      <c r="B33" s="30" t="s">
        <v>439</v>
      </c>
      <c r="C33" s="79" t="s">
        <v>438</v>
      </c>
      <c r="D33" s="30" t="s">
        <v>440</v>
      </c>
      <c r="E33" s="105">
        <v>2639</v>
      </c>
      <c r="F33" s="105">
        <v>444</v>
      </c>
      <c r="G33" s="80">
        <v>4</v>
      </c>
      <c r="H33" s="18" t="s">
        <v>400</v>
      </c>
      <c r="I33" s="28" t="s">
        <v>262</v>
      </c>
      <c r="J33" s="51"/>
      <c r="K33" s="51"/>
      <c r="L33" s="51"/>
      <c r="M33" s="51"/>
      <c r="N33" s="83"/>
      <c r="O33" s="36"/>
    </row>
    <row r="34" spans="1:18" s="5" customFormat="1" ht="26.1" customHeight="1">
      <c r="A34" s="117">
        <f t="shared" si="0"/>
        <v>31</v>
      </c>
      <c r="B34" s="29" t="s">
        <v>465</v>
      </c>
      <c r="C34" s="62" t="s">
        <v>464</v>
      </c>
      <c r="D34" s="30" t="s">
        <v>8</v>
      </c>
      <c r="E34" s="63">
        <v>1936.98</v>
      </c>
      <c r="F34" s="64">
        <v>329</v>
      </c>
      <c r="G34" s="31" t="s">
        <v>17</v>
      </c>
      <c r="H34" s="12" t="s">
        <v>400</v>
      </c>
      <c r="I34" s="50" t="s">
        <v>47</v>
      </c>
      <c r="J34" s="83"/>
      <c r="K34" s="83"/>
      <c r="L34" s="51"/>
      <c r="M34" s="51"/>
      <c r="N34" s="83"/>
      <c r="O34" s="36"/>
    </row>
    <row r="35" spans="1:18" s="5" customFormat="1" ht="26.1" customHeight="1">
      <c r="A35" s="117">
        <f t="shared" si="0"/>
        <v>32</v>
      </c>
      <c r="B35" s="29" t="s">
        <v>409</v>
      </c>
      <c r="C35" s="62" t="s">
        <v>408</v>
      </c>
      <c r="D35" s="30" t="s">
        <v>410</v>
      </c>
      <c r="E35" s="63">
        <v>1730.3900000000003</v>
      </c>
      <c r="F35" s="63">
        <v>283</v>
      </c>
      <c r="G35" s="31" t="s">
        <v>26</v>
      </c>
      <c r="H35" s="12" t="s">
        <v>375</v>
      </c>
      <c r="I35" s="28" t="s">
        <v>407</v>
      </c>
      <c r="J35" s="83"/>
      <c r="K35" s="83"/>
      <c r="L35" s="51"/>
      <c r="M35" s="51"/>
      <c r="N35" s="83"/>
      <c r="O35" s="36"/>
    </row>
    <row r="36" spans="1:18" s="5" customFormat="1" ht="26.1" customHeight="1">
      <c r="A36" s="117">
        <f t="shared" si="0"/>
        <v>33</v>
      </c>
      <c r="B36" s="29" t="s">
        <v>430</v>
      </c>
      <c r="C36" s="62" t="s">
        <v>429</v>
      </c>
      <c r="D36" s="30" t="s">
        <v>23</v>
      </c>
      <c r="E36" s="63">
        <v>1560</v>
      </c>
      <c r="F36" s="63">
        <v>330</v>
      </c>
      <c r="G36" s="31" t="s">
        <v>301</v>
      </c>
      <c r="H36" s="12" t="s">
        <v>424</v>
      </c>
      <c r="I36" s="28" t="s">
        <v>428</v>
      </c>
      <c r="J36" s="51"/>
      <c r="K36" s="51"/>
      <c r="L36" s="51"/>
      <c r="M36" s="51"/>
      <c r="N36" s="51"/>
      <c r="O36" s="51"/>
    </row>
    <row r="37" spans="1:18" s="5" customFormat="1" ht="26.1" customHeight="1">
      <c r="A37" s="117">
        <f t="shared" si="0"/>
        <v>34</v>
      </c>
      <c r="B37" s="29" t="s">
        <v>452</v>
      </c>
      <c r="C37" s="62" t="s">
        <v>451</v>
      </c>
      <c r="D37" s="30" t="s">
        <v>453</v>
      </c>
      <c r="E37" s="76">
        <v>1457.12</v>
      </c>
      <c r="F37" s="76">
        <v>302</v>
      </c>
      <c r="G37" s="31" t="s">
        <v>302</v>
      </c>
      <c r="H37" s="12" t="s">
        <v>454</v>
      </c>
      <c r="I37" s="28" t="s">
        <v>15</v>
      </c>
      <c r="J37" s="83"/>
      <c r="K37" s="83"/>
      <c r="L37" s="51"/>
      <c r="M37" s="51"/>
      <c r="N37" s="51"/>
      <c r="O37" s="51"/>
      <c r="P37" s="33"/>
    </row>
    <row r="38" spans="1:18" s="5" customFormat="1" ht="26.1" customHeight="1">
      <c r="A38" s="117">
        <f t="shared" si="0"/>
        <v>35</v>
      </c>
      <c r="B38" s="13" t="s">
        <v>411</v>
      </c>
      <c r="C38" s="13" t="s">
        <v>412</v>
      </c>
      <c r="D38" s="17" t="s">
        <v>413</v>
      </c>
      <c r="E38" s="24">
        <v>1308.4299999999998</v>
      </c>
      <c r="F38" s="24">
        <v>220</v>
      </c>
      <c r="G38" s="12" t="s">
        <v>26</v>
      </c>
      <c r="H38" s="12" t="s">
        <v>376</v>
      </c>
      <c r="I38" s="28" t="s">
        <v>55</v>
      </c>
      <c r="J38" s="51"/>
      <c r="K38" s="51"/>
      <c r="L38" s="51"/>
      <c r="M38" s="51"/>
      <c r="N38" s="51"/>
      <c r="O38" s="51"/>
      <c r="P38" s="33"/>
    </row>
    <row r="39" spans="1:18" s="5" customFormat="1" ht="26.1" customHeight="1">
      <c r="A39" s="117">
        <f t="shared" si="0"/>
        <v>36</v>
      </c>
      <c r="B39" s="13" t="s">
        <v>433</v>
      </c>
      <c r="C39" s="13" t="s">
        <v>432</v>
      </c>
      <c r="D39" s="17" t="s">
        <v>8</v>
      </c>
      <c r="E39" s="24">
        <v>1177</v>
      </c>
      <c r="F39" s="24">
        <v>184</v>
      </c>
      <c r="G39" s="12" t="s">
        <v>29</v>
      </c>
      <c r="H39" s="12" t="s">
        <v>424</v>
      </c>
      <c r="I39" s="28" t="s">
        <v>431</v>
      </c>
      <c r="J39" s="51"/>
      <c r="K39" s="51"/>
      <c r="L39" s="51"/>
      <c r="M39" s="51"/>
      <c r="N39" s="51"/>
      <c r="O39" s="51"/>
      <c r="P39" s="81"/>
      <c r="Q39" s="51"/>
    </row>
    <row r="40" spans="1:18" s="5" customFormat="1" ht="26.1" customHeight="1">
      <c r="A40" s="117">
        <f t="shared" si="0"/>
        <v>37</v>
      </c>
      <c r="B40" s="13" t="s">
        <v>323</v>
      </c>
      <c r="C40" s="13" t="s">
        <v>322</v>
      </c>
      <c r="D40" s="30" t="s">
        <v>8</v>
      </c>
      <c r="E40" s="24">
        <v>1110.22</v>
      </c>
      <c r="F40" s="24">
        <v>235</v>
      </c>
      <c r="G40" s="12" t="s">
        <v>27</v>
      </c>
      <c r="H40" s="12" t="s">
        <v>325</v>
      </c>
      <c r="I40" s="28" t="s">
        <v>95</v>
      </c>
      <c r="J40" s="51"/>
      <c r="K40" s="51"/>
      <c r="L40" s="51"/>
      <c r="M40" s="51"/>
      <c r="N40" s="51"/>
      <c r="O40" s="51"/>
      <c r="P40" s="81"/>
      <c r="Q40" s="51"/>
    </row>
    <row r="41" spans="1:18" s="5" customFormat="1" ht="26.1" customHeight="1">
      <c r="A41" s="117">
        <f t="shared" si="0"/>
        <v>38</v>
      </c>
      <c r="B41" s="112" t="s">
        <v>469</v>
      </c>
      <c r="C41" s="112" t="s">
        <v>466</v>
      </c>
      <c r="D41" s="30" t="s">
        <v>8</v>
      </c>
      <c r="E41" s="20">
        <v>1056</v>
      </c>
      <c r="F41" s="20">
        <v>212</v>
      </c>
      <c r="G41" s="20">
        <v>1</v>
      </c>
      <c r="H41" s="18" t="s">
        <v>472</v>
      </c>
      <c r="I41" s="118" t="s">
        <v>475</v>
      </c>
      <c r="J41" s="51"/>
      <c r="K41" s="51"/>
      <c r="L41" s="51"/>
      <c r="M41" s="51"/>
      <c r="N41" s="51"/>
      <c r="O41" s="51"/>
      <c r="P41" s="51"/>
      <c r="Q41" s="51"/>
    </row>
    <row r="42" spans="1:18" s="5" customFormat="1" ht="26.1" customHeight="1">
      <c r="A42" s="117">
        <f t="shared" si="0"/>
        <v>39</v>
      </c>
      <c r="B42" s="29" t="s">
        <v>358</v>
      </c>
      <c r="C42" s="62" t="s">
        <v>357</v>
      </c>
      <c r="D42" s="30" t="s">
        <v>361</v>
      </c>
      <c r="E42" s="63">
        <v>1045</v>
      </c>
      <c r="F42" s="63">
        <v>190</v>
      </c>
      <c r="G42" s="31" t="s">
        <v>26</v>
      </c>
      <c r="H42" s="12" t="s">
        <v>325</v>
      </c>
      <c r="I42" s="120" t="s">
        <v>262</v>
      </c>
      <c r="J42" s="51"/>
      <c r="K42" s="51"/>
      <c r="L42" s="51"/>
      <c r="M42" s="51"/>
      <c r="N42" s="51"/>
      <c r="O42" s="51"/>
      <c r="P42" s="51"/>
      <c r="Q42" s="51"/>
    </row>
    <row r="43" spans="1:18" s="5" customFormat="1" ht="26.1" customHeight="1">
      <c r="A43" s="117">
        <f t="shared" si="0"/>
        <v>40</v>
      </c>
      <c r="B43" s="29" t="s">
        <v>372</v>
      </c>
      <c r="C43" s="62" t="s">
        <v>371</v>
      </c>
      <c r="D43" s="30" t="s">
        <v>8</v>
      </c>
      <c r="E43" s="76">
        <v>862.93</v>
      </c>
      <c r="F43" s="76">
        <v>148</v>
      </c>
      <c r="G43" s="31" t="s">
        <v>17</v>
      </c>
      <c r="H43" s="12" t="s">
        <v>377</v>
      </c>
      <c r="I43" s="28" t="s">
        <v>24</v>
      </c>
      <c r="J43" s="51"/>
      <c r="K43" s="51"/>
      <c r="L43" s="51"/>
      <c r="M43" s="51"/>
      <c r="N43" s="51"/>
      <c r="O43" s="51"/>
      <c r="P43" s="51"/>
      <c r="Q43" s="51"/>
    </row>
    <row r="44" spans="1:18" s="5" customFormat="1" ht="26.1" customHeight="1">
      <c r="A44" s="117">
        <f t="shared" si="0"/>
        <v>41</v>
      </c>
      <c r="B44" s="29" t="s">
        <v>331</v>
      </c>
      <c r="C44" s="62" t="s">
        <v>330</v>
      </c>
      <c r="D44" s="30" t="s">
        <v>8</v>
      </c>
      <c r="E44" s="63">
        <v>727</v>
      </c>
      <c r="F44" s="63">
        <v>178</v>
      </c>
      <c r="G44" s="31" t="s">
        <v>26</v>
      </c>
      <c r="H44" s="12" t="s">
        <v>332</v>
      </c>
      <c r="I44" s="28" t="s">
        <v>9</v>
      </c>
      <c r="J44" s="51"/>
      <c r="K44" s="51"/>
      <c r="L44" s="51"/>
      <c r="M44" s="51"/>
      <c r="N44" s="51"/>
      <c r="O44" s="51"/>
      <c r="P44" s="51"/>
      <c r="Q44" s="51"/>
    </row>
    <row r="45" spans="1:18" s="5" customFormat="1" ht="26.1" customHeight="1">
      <c r="A45" s="117">
        <f t="shared" si="0"/>
        <v>42</v>
      </c>
      <c r="B45" s="29" t="s">
        <v>370</v>
      </c>
      <c r="C45" s="62" t="s">
        <v>369</v>
      </c>
      <c r="D45" s="30" t="s">
        <v>8</v>
      </c>
      <c r="E45" s="76">
        <v>664.16</v>
      </c>
      <c r="F45" s="76">
        <v>169</v>
      </c>
      <c r="G45" s="31" t="s">
        <v>26</v>
      </c>
      <c r="H45" s="12" t="s">
        <v>375</v>
      </c>
      <c r="I45" s="28" t="s">
        <v>15</v>
      </c>
      <c r="J45" s="51"/>
      <c r="K45" s="51"/>
      <c r="L45" s="51"/>
      <c r="M45" s="51"/>
      <c r="N45" s="51"/>
      <c r="O45" s="51"/>
      <c r="P45" s="51"/>
      <c r="Q45" s="51"/>
      <c r="R45" s="54"/>
    </row>
    <row r="46" spans="1:18" s="5" customFormat="1" ht="26.1" customHeight="1">
      <c r="A46" s="117">
        <f t="shared" si="0"/>
        <v>43</v>
      </c>
      <c r="B46" s="29" t="s">
        <v>97</v>
      </c>
      <c r="C46" s="62" t="s">
        <v>96</v>
      </c>
      <c r="D46" s="45" t="s">
        <v>8</v>
      </c>
      <c r="E46" s="69">
        <v>608</v>
      </c>
      <c r="F46" s="69">
        <v>152</v>
      </c>
      <c r="G46" s="31" t="s">
        <v>27</v>
      </c>
      <c r="H46" s="12" t="s">
        <v>94</v>
      </c>
      <c r="I46" s="28" t="s">
        <v>9</v>
      </c>
      <c r="J46" s="51"/>
      <c r="K46" s="51"/>
      <c r="L46" s="51"/>
      <c r="M46" s="51"/>
      <c r="N46" s="51"/>
      <c r="O46" s="51"/>
      <c r="P46" s="51"/>
      <c r="Q46" s="51"/>
    </row>
    <row r="47" spans="1:18" s="5" customFormat="1" ht="26.1" customHeight="1">
      <c r="A47" s="117">
        <f t="shared" si="0"/>
        <v>44</v>
      </c>
      <c r="B47" s="29" t="s">
        <v>368</v>
      </c>
      <c r="C47" s="62" t="s">
        <v>367</v>
      </c>
      <c r="D47" s="30" t="s">
        <v>8</v>
      </c>
      <c r="E47" s="76">
        <v>458.4</v>
      </c>
      <c r="F47" s="76">
        <v>72</v>
      </c>
      <c r="G47" s="31" t="s">
        <v>25</v>
      </c>
      <c r="H47" s="12" t="s">
        <v>376</v>
      </c>
      <c r="I47" s="22" t="s">
        <v>12</v>
      </c>
      <c r="J47" s="51"/>
      <c r="K47" s="51"/>
      <c r="L47" s="51"/>
      <c r="M47" s="51"/>
      <c r="N47" s="51"/>
      <c r="O47" s="51"/>
      <c r="P47" s="51"/>
      <c r="Q47" s="51"/>
    </row>
    <row r="48" spans="1:18" s="5" customFormat="1" ht="26.1" customHeight="1">
      <c r="A48" s="117">
        <f t="shared" si="0"/>
        <v>45</v>
      </c>
      <c r="B48" s="29" t="s">
        <v>105</v>
      </c>
      <c r="C48" s="62" t="s">
        <v>104</v>
      </c>
      <c r="D48" s="30" t="s">
        <v>62</v>
      </c>
      <c r="E48" s="63">
        <v>422.5</v>
      </c>
      <c r="F48" s="63">
        <v>87</v>
      </c>
      <c r="G48" s="31" t="s">
        <v>50</v>
      </c>
      <c r="H48" s="12" t="s">
        <v>94</v>
      </c>
      <c r="I48" s="28" t="s">
        <v>56</v>
      </c>
      <c r="J48" s="51"/>
      <c r="K48" s="51"/>
      <c r="L48" s="51"/>
      <c r="M48" s="51"/>
      <c r="N48" s="51"/>
      <c r="O48" s="51"/>
      <c r="P48" s="51"/>
      <c r="Q48" s="51"/>
    </row>
    <row r="49" spans="1:18" s="5" customFormat="1" ht="26.1" customHeight="1">
      <c r="A49" s="117">
        <f t="shared" si="0"/>
        <v>46</v>
      </c>
      <c r="B49" s="30" t="s">
        <v>405</v>
      </c>
      <c r="C49" s="30" t="s">
        <v>404</v>
      </c>
      <c r="D49" s="30" t="s">
        <v>406</v>
      </c>
      <c r="E49" s="105">
        <v>294.09000000000015</v>
      </c>
      <c r="F49" s="105">
        <v>61</v>
      </c>
      <c r="G49" s="80">
        <v>2</v>
      </c>
      <c r="H49" s="18" t="s">
        <v>377</v>
      </c>
      <c r="I49" s="28" t="s">
        <v>108</v>
      </c>
      <c r="J49" s="51"/>
      <c r="K49" s="51"/>
      <c r="L49" s="51"/>
      <c r="M49" s="51"/>
      <c r="N49" s="51"/>
      <c r="O49" s="51"/>
      <c r="P49" s="51"/>
      <c r="Q49" s="51"/>
    </row>
    <row r="50" spans="1:18" s="5" customFormat="1" ht="26.1" customHeight="1">
      <c r="A50" s="117">
        <f t="shared" si="0"/>
        <v>47</v>
      </c>
      <c r="B50" s="29" t="s">
        <v>437</v>
      </c>
      <c r="C50" s="62" t="s">
        <v>436</v>
      </c>
      <c r="D50" s="30" t="s">
        <v>23</v>
      </c>
      <c r="E50" s="63">
        <v>259</v>
      </c>
      <c r="F50" s="63">
        <v>42</v>
      </c>
      <c r="G50" s="31" t="s">
        <v>27</v>
      </c>
      <c r="H50" s="12" t="s">
        <v>377</v>
      </c>
      <c r="I50" s="28" t="s">
        <v>56</v>
      </c>
      <c r="J50" s="51"/>
      <c r="K50" s="51"/>
      <c r="L50" s="51"/>
      <c r="M50" s="51"/>
      <c r="N50" s="51"/>
      <c r="O50" s="51"/>
      <c r="P50" s="51"/>
      <c r="Q50" s="51"/>
      <c r="R50" s="51"/>
    </row>
    <row r="51" spans="1:18" s="5" customFormat="1" ht="26.1" customHeight="1">
      <c r="A51" s="117">
        <f t="shared" si="0"/>
        <v>48</v>
      </c>
      <c r="B51" s="13" t="s">
        <v>140</v>
      </c>
      <c r="C51" s="13" t="s">
        <v>136</v>
      </c>
      <c r="D51" s="30" t="s">
        <v>8</v>
      </c>
      <c r="E51" s="63">
        <v>209</v>
      </c>
      <c r="F51" s="63">
        <v>44</v>
      </c>
      <c r="G51" s="31" t="s">
        <v>50</v>
      </c>
      <c r="H51" s="12" t="s">
        <v>129</v>
      </c>
      <c r="I51" s="28" t="s">
        <v>9</v>
      </c>
      <c r="J51" s="51"/>
      <c r="K51" s="51"/>
      <c r="L51" s="51"/>
      <c r="M51" s="51"/>
      <c r="N51" s="51"/>
      <c r="O51" s="51"/>
      <c r="P51" s="51"/>
      <c r="Q51" s="51"/>
      <c r="R51" s="51"/>
    </row>
    <row r="52" spans="1:18" s="5" customFormat="1" ht="26.1" customHeight="1">
      <c r="A52" s="117">
        <f t="shared" si="0"/>
        <v>49</v>
      </c>
      <c r="B52" s="17" t="s">
        <v>46</v>
      </c>
      <c r="C52" s="17" t="s">
        <v>45</v>
      </c>
      <c r="D52" s="30" t="s">
        <v>23</v>
      </c>
      <c r="E52" s="24">
        <v>100</v>
      </c>
      <c r="F52" s="24">
        <v>20</v>
      </c>
      <c r="G52" s="20">
        <v>1</v>
      </c>
      <c r="H52" s="18" t="s">
        <v>44</v>
      </c>
      <c r="I52" s="28" t="s">
        <v>19</v>
      </c>
      <c r="J52" s="51"/>
      <c r="K52" s="51"/>
      <c r="L52" s="51"/>
      <c r="M52" s="51"/>
      <c r="N52" s="51"/>
      <c r="O52" s="51"/>
      <c r="P52" s="51"/>
      <c r="Q52" s="51"/>
      <c r="R52" s="51"/>
    </row>
    <row r="53" spans="1:18" s="5" customFormat="1" ht="26.1" customHeight="1">
      <c r="A53" s="117">
        <f t="shared" si="0"/>
        <v>50</v>
      </c>
      <c r="B53" s="112" t="s">
        <v>468</v>
      </c>
      <c r="C53" s="112" t="s">
        <v>467</v>
      </c>
      <c r="D53" s="30" t="s">
        <v>8</v>
      </c>
      <c r="E53" s="20">
        <v>100</v>
      </c>
      <c r="F53" s="20">
        <v>20</v>
      </c>
      <c r="G53" s="20">
        <v>1</v>
      </c>
      <c r="H53" s="18" t="s">
        <v>473</v>
      </c>
      <c r="I53" s="28" t="s">
        <v>19</v>
      </c>
      <c r="J53" s="51"/>
      <c r="K53" s="51"/>
      <c r="L53" s="51"/>
      <c r="M53" s="51"/>
      <c r="N53" s="51"/>
      <c r="O53" s="51"/>
      <c r="P53" s="51"/>
      <c r="Q53" s="51"/>
      <c r="R53" s="51"/>
    </row>
    <row r="54" spans="1:18" s="5" customFormat="1" ht="26.1" customHeight="1">
      <c r="A54" s="117">
        <f t="shared" si="0"/>
        <v>51</v>
      </c>
      <c r="B54" s="112" t="s">
        <v>471</v>
      </c>
      <c r="C54" s="112" t="s">
        <v>470</v>
      </c>
      <c r="D54" s="30" t="s">
        <v>474</v>
      </c>
      <c r="E54" s="20">
        <v>100</v>
      </c>
      <c r="F54" s="20">
        <v>20</v>
      </c>
      <c r="G54" s="20">
        <v>1</v>
      </c>
      <c r="H54" s="18">
        <v>43182</v>
      </c>
      <c r="I54" s="28" t="s">
        <v>19</v>
      </c>
      <c r="J54" s="51"/>
      <c r="K54" s="51"/>
      <c r="L54" s="51"/>
      <c r="M54" s="51"/>
      <c r="N54" s="51"/>
      <c r="O54" s="51"/>
      <c r="P54" s="51"/>
      <c r="Q54" s="51"/>
      <c r="R54" s="51"/>
    </row>
    <row r="55" spans="1:18" s="5" customFormat="1" ht="26.1" customHeight="1">
      <c r="A55" s="117">
        <f t="shared" si="0"/>
        <v>52</v>
      </c>
      <c r="B55" s="113" t="s">
        <v>378</v>
      </c>
      <c r="C55" s="13" t="s">
        <v>378</v>
      </c>
      <c r="D55" s="30" t="s">
        <v>49</v>
      </c>
      <c r="E55" s="24">
        <v>72</v>
      </c>
      <c r="F55" s="24">
        <v>14</v>
      </c>
      <c r="G55" s="12" t="s">
        <v>50</v>
      </c>
      <c r="H55" s="12" t="s">
        <v>375</v>
      </c>
      <c r="I55" s="50" t="s">
        <v>47</v>
      </c>
      <c r="J55" s="51"/>
      <c r="K55" s="51"/>
      <c r="L55" s="51"/>
      <c r="M55" s="51"/>
      <c r="N55" s="51"/>
      <c r="O55" s="51"/>
      <c r="P55" s="51"/>
      <c r="Q55" s="51"/>
      <c r="R55" s="51"/>
    </row>
    <row r="56" spans="1:18" s="5" customFormat="1" ht="26.1" customHeight="1">
      <c r="A56" s="117">
        <f t="shared" si="0"/>
        <v>53</v>
      </c>
      <c r="B56" s="13" t="s">
        <v>103</v>
      </c>
      <c r="C56" s="13" t="s">
        <v>102</v>
      </c>
      <c r="D56" s="30" t="s">
        <v>49</v>
      </c>
      <c r="E56" s="24">
        <v>56</v>
      </c>
      <c r="F56" s="24">
        <v>15</v>
      </c>
      <c r="G56" s="12" t="s">
        <v>27</v>
      </c>
      <c r="H56" s="12" t="s">
        <v>94</v>
      </c>
      <c r="I56" s="28" t="s">
        <v>108</v>
      </c>
      <c r="J56" s="51"/>
      <c r="K56" s="51"/>
      <c r="L56" s="51"/>
      <c r="M56" s="51"/>
      <c r="N56" s="51"/>
      <c r="O56" s="51"/>
      <c r="P56" s="51"/>
      <c r="Q56" s="51"/>
      <c r="R56" s="51"/>
    </row>
    <row r="57" spans="1:18" s="5" customFormat="1" ht="26.1" customHeight="1">
      <c r="A57" s="117">
        <f t="shared" si="0"/>
        <v>54</v>
      </c>
      <c r="B57" s="13" t="s">
        <v>303</v>
      </c>
      <c r="C57" s="13" t="s">
        <v>228</v>
      </c>
      <c r="D57" s="30" t="s">
        <v>240</v>
      </c>
      <c r="E57" s="24">
        <v>38.479999999999563</v>
      </c>
      <c r="F57" s="24">
        <v>6</v>
      </c>
      <c r="G57" s="12" t="s">
        <v>27</v>
      </c>
      <c r="H57" s="12" t="s">
        <v>210</v>
      </c>
      <c r="I57" s="28" t="s">
        <v>108</v>
      </c>
      <c r="J57" s="51"/>
      <c r="K57" s="51"/>
      <c r="L57" s="51"/>
      <c r="M57" s="51"/>
      <c r="N57" s="51"/>
      <c r="O57" s="51"/>
      <c r="P57" s="51"/>
      <c r="Q57" s="51"/>
      <c r="R57" s="51"/>
    </row>
    <row r="58" spans="1:18" s="54" customFormat="1" ht="24.75" customHeight="1">
      <c r="A58" s="117">
        <f t="shared" si="0"/>
        <v>55</v>
      </c>
      <c r="B58" s="23" t="s">
        <v>21</v>
      </c>
      <c r="C58" s="23" t="s">
        <v>22</v>
      </c>
      <c r="D58" s="23" t="s">
        <v>23</v>
      </c>
      <c r="E58" s="74">
        <v>38</v>
      </c>
      <c r="F58" s="74">
        <v>6</v>
      </c>
      <c r="G58" s="24">
        <v>1</v>
      </c>
      <c r="H58" s="16" t="s">
        <v>11</v>
      </c>
      <c r="I58" s="25" t="s">
        <v>20</v>
      </c>
      <c r="J58" s="51"/>
      <c r="K58" s="51"/>
      <c r="L58" s="51"/>
      <c r="M58" s="51"/>
      <c r="N58" s="51"/>
      <c r="O58" s="51"/>
      <c r="P58" s="51"/>
      <c r="Q58" s="51"/>
      <c r="R58" s="51"/>
    </row>
    <row r="59" spans="1:18" s="5" customFormat="1" ht="26.1" customHeight="1">
      <c r="A59" s="117">
        <f t="shared" si="0"/>
        <v>56</v>
      </c>
      <c r="B59" s="17" t="s">
        <v>343</v>
      </c>
      <c r="C59" s="17" t="s">
        <v>344</v>
      </c>
      <c r="D59" s="17" t="s">
        <v>345</v>
      </c>
      <c r="E59" s="20">
        <v>30</v>
      </c>
      <c r="F59" s="20">
        <v>15</v>
      </c>
      <c r="G59" s="20">
        <v>1</v>
      </c>
      <c r="H59" s="18">
        <v>44008</v>
      </c>
      <c r="I59" s="28" t="s">
        <v>57</v>
      </c>
      <c r="J59" s="51"/>
      <c r="K59" s="51"/>
      <c r="L59" s="51"/>
      <c r="M59" s="51"/>
      <c r="N59" s="51"/>
      <c r="O59" s="51"/>
      <c r="P59" s="51"/>
      <c r="Q59" s="51"/>
      <c r="R59" s="51"/>
    </row>
    <row r="60" spans="1:18" s="5" customFormat="1" ht="26.1" customHeight="1">
      <c r="A60" s="117">
        <f t="shared" si="0"/>
        <v>57</v>
      </c>
      <c r="B60" s="13" t="s">
        <v>205</v>
      </c>
      <c r="C60" s="13" t="s">
        <v>206</v>
      </c>
      <c r="D60" s="17" t="s">
        <v>8</v>
      </c>
      <c r="E60" s="34">
        <v>10</v>
      </c>
      <c r="F60" s="34">
        <v>5</v>
      </c>
      <c r="G60" s="12" t="s">
        <v>27</v>
      </c>
      <c r="H60" s="12" t="s">
        <v>207</v>
      </c>
      <c r="I60" s="19" t="s">
        <v>24</v>
      </c>
      <c r="J60" s="51"/>
      <c r="K60" s="51"/>
      <c r="L60" s="51"/>
      <c r="M60" s="51"/>
      <c r="N60" s="51"/>
      <c r="O60" s="51"/>
      <c r="P60" s="51"/>
      <c r="Q60" s="51"/>
      <c r="R60" s="51"/>
    </row>
    <row r="61" spans="1:18" s="5" customFormat="1" ht="26.1" customHeight="1">
      <c r="B61" s="37"/>
      <c r="C61" s="37"/>
      <c r="D61" s="37"/>
      <c r="E61" s="38"/>
      <c r="F61" s="38"/>
      <c r="G61" s="39"/>
      <c r="J61" s="51"/>
      <c r="K61" s="51"/>
      <c r="L61" s="51"/>
      <c r="M61" s="51"/>
      <c r="N61" s="51"/>
      <c r="O61" s="51"/>
      <c r="P61" s="51"/>
      <c r="Q61" s="51"/>
      <c r="R61" s="51"/>
    </row>
    <row r="62" spans="1:18" s="5" customFormat="1" ht="26.1" customHeight="1" thickBot="1">
      <c r="B62" s="37"/>
      <c r="C62" s="37"/>
      <c r="D62" s="37"/>
      <c r="E62" s="40">
        <f>SUM(E4:E61)</f>
        <v>925693.15000000026</v>
      </c>
      <c r="F62" s="40">
        <f>SUM(F4:F61)</f>
        <v>157376</v>
      </c>
      <c r="H62" s="14"/>
      <c r="J62" s="51"/>
      <c r="K62" s="51"/>
      <c r="L62" s="51"/>
      <c r="M62" s="51"/>
      <c r="N62" s="51"/>
      <c r="O62" s="51"/>
      <c r="P62" s="51"/>
      <c r="Q62" s="51"/>
      <c r="R62" s="51"/>
    </row>
  </sheetData>
  <sortState xmlns:xlrd2="http://schemas.microsoft.com/office/spreadsheetml/2017/richdata2" ref="A4:I60">
    <sortCondition descending="1" ref="E4:E60"/>
  </sortState>
  <phoneticPr fontId="2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1FFB-BC25-4AF3-8ACC-19F246C37CCD}">
  <dimension ref="A1:S47"/>
  <sheetViews>
    <sheetView workbookViewId="0">
      <selection sqref="A1:XFD1048576"/>
    </sheetView>
  </sheetViews>
  <sheetFormatPr defaultColWidth="9.140625" defaultRowHeight="15"/>
  <cols>
    <col min="1" max="1" width="9.140625" style="119"/>
    <col min="2" max="2" width="25.28515625" style="119" customWidth="1"/>
    <col min="3" max="3" width="23" style="119" customWidth="1"/>
    <col min="4" max="4" width="9.140625" style="119"/>
    <col min="5" max="5" width="18.28515625" style="119" customWidth="1"/>
    <col min="6" max="6" width="18" style="119" customWidth="1"/>
    <col min="7" max="7" width="9.140625" style="119"/>
    <col min="8" max="8" width="17.5703125" style="119" customWidth="1"/>
    <col min="9" max="9" width="25.28515625" style="119" customWidth="1"/>
    <col min="10" max="10" width="6.140625" style="119" customWidth="1"/>
    <col min="11" max="11" width="9" style="119" bestFit="1" customWidth="1"/>
    <col min="12" max="12" width="6.7109375" style="119" bestFit="1" customWidth="1"/>
    <col min="13" max="13" width="12.85546875" style="119" customWidth="1"/>
    <col min="14" max="14" width="12.7109375" style="119" bestFit="1" customWidth="1"/>
    <col min="15" max="16" width="13.5703125" style="119" bestFit="1" customWidth="1"/>
    <col min="17" max="17" width="11.5703125" style="119" bestFit="1" customWidth="1"/>
    <col min="18" max="18" width="10.42578125" style="119" bestFit="1" customWidth="1"/>
    <col min="19" max="16384" width="9.140625" style="119"/>
  </cols>
  <sheetData>
    <row r="1" spans="1:17" s="5" customFormat="1" ht="18">
      <c r="A1" s="1" t="s">
        <v>476</v>
      </c>
      <c r="B1" s="2"/>
      <c r="C1" s="2"/>
      <c r="D1" s="2"/>
      <c r="E1" s="3"/>
      <c r="F1" s="3"/>
      <c r="G1" s="4"/>
      <c r="H1" s="4"/>
      <c r="I1" s="4"/>
    </row>
    <row r="2" spans="1:17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7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7" s="5" customFormat="1" ht="26.1" customHeight="1">
      <c r="A4" s="117" t="s">
        <v>27</v>
      </c>
      <c r="B4" s="13" t="s">
        <v>460</v>
      </c>
      <c r="C4" s="13" t="s">
        <v>459</v>
      </c>
      <c r="D4" s="17" t="s">
        <v>461</v>
      </c>
      <c r="E4" s="24">
        <v>325512.18</v>
      </c>
      <c r="F4" s="24">
        <v>47668</v>
      </c>
      <c r="G4" s="12">
        <v>18</v>
      </c>
      <c r="H4" s="12" t="s">
        <v>454</v>
      </c>
      <c r="I4" s="28" t="s">
        <v>95</v>
      </c>
      <c r="O4" s="14"/>
      <c r="Q4" s="15"/>
    </row>
    <row r="5" spans="1:17" s="5" customFormat="1" ht="26.1" customHeight="1">
      <c r="A5" s="117" t="s">
        <v>50</v>
      </c>
      <c r="B5" s="13" t="s">
        <v>478</v>
      </c>
      <c r="C5" s="13" t="s">
        <v>477</v>
      </c>
      <c r="D5" s="17" t="s">
        <v>8</v>
      </c>
      <c r="E5" s="34">
        <v>254491.73</v>
      </c>
      <c r="F5" s="34">
        <v>36175</v>
      </c>
      <c r="G5" s="12" t="s">
        <v>52</v>
      </c>
      <c r="H5" s="12" t="s">
        <v>481</v>
      </c>
      <c r="I5" s="22" t="s">
        <v>12</v>
      </c>
      <c r="Q5" s="15"/>
    </row>
    <row r="6" spans="1:17" s="5" customFormat="1" ht="26.1" customHeight="1">
      <c r="A6" s="117" t="s">
        <v>26</v>
      </c>
      <c r="B6" s="13" t="s">
        <v>485</v>
      </c>
      <c r="C6" s="13" t="s">
        <v>484</v>
      </c>
      <c r="D6" s="17" t="s">
        <v>8</v>
      </c>
      <c r="E6" s="24">
        <v>176224</v>
      </c>
      <c r="F6" s="24">
        <v>35275</v>
      </c>
      <c r="G6" s="12">
        <v>20</v>
      </c>
      <c r="H6" s="12" t="s">
        <v>482</v>
      </c>
      <c r="I6" s="28" t="s">
        <v>95</v>
      </c>
      <c r="L6" s="14"/>
      <c r="N6" s="81"/>
      <c r="O6" s="83"/>
    </row>
    <row r="7" spans="1:17" s="5" customFormat="1" ht="26.1" customHeight="1">
      <c r="A7" s="117" t="s">
        <v>25</v>
      </c>
      <c r="B7" s="13" t="s">
        <v>442</v>
      </c>
      <c r="C7" s="13" t="s">
        <v>441</v>
      </c>
      <c r="D7" s="17" t="s">
        <v>8</v>
      </c>
      <c r="E7" s="34">
        <v>145073.44</v>
      </c>
      <c r="F7" s="34">
        <v>22941</v>
      </c>
      <c r="G7" s="12" t="s">
        <v>31</v>
      </c>
      <c r="H7" s="12" t="s">
        <v>418</v>
      </c>
      <c r="I7" s="28" t="s">
        <v>24</v>
      </c>
      <c r="L7" s="14"/>
    </row>
    <row r="8" spans="1:17" s="5" customFormat="1" ht="26.1" customHeight="1">
      <c r="A8" s="117" t="s">
        <v>317</v>
      </c>
      <c r="B8" s="13" t="s">
        <v>456</v>
      </c>
      <c r="C8" s="13" t="s">
        <v>455</v>
      </c>
      <c r="D8" s="17" t="s">
        <v>8</v>
      </c>
      <c r="E8" s="24">
        <v>87779.08</v>
      </c>
      <c r="F8" s="24">
        <v>17581</v>
      </c>
      <c r="G8" s="12" t="s">
        <v>51</v>
      </c>
      <c r="H8" s="12" t="s">
        <v>418</v>
      </c>
      <c r="I8" s="28" t="s">
        <v>95</v>
      </c>
      <c r="L8" s="14"/>
    </row>
    <row r="9" spans="1:17" s="5" customFormat="1" ht="26.1" customHeight="1">
      <c r="A9" s="117" t="s">
        <v>29</v>
      </c>
      <c r="B9" s="13" t="s">
        <v>452</v>
      </c>
      <c r="C9" s="13" t="s">
        <v>451</v>
      </c>
      <c r="D9" s="17" t="s">
        <v>453</v>
      </c>
      <c r="E9" s="34">
        <v>41481.93</v>
      </c>
      <c r="F9" s="34">
        <v>8733</v>
      </c>
      <c r="G9" s="12" t="s">
        <v>51</v>
      </c>
      <c r="H9" s="12" t="s">
        <v>454</v>
      </c>
      <c r="I9" s="28" t="s">
        <v>15</v>
      </c>
      <c r="J9" s="70"/>
      <c r="K9" s="70"/>
      <c r="L9" s="70"/>
      <c r="M9" s="70"/>
    </row>
    <row r="10" spans="1:17" s="5" customFormat="1" ht="26.1" customHeight="1">
      <c r="A10" s="117" t="s">
        <v>302</v>
      </c>
      <c r="B10" s="13" t="s">
        <v>487</v>
      </c>
      <c r="C10" s="13" t="s">
        <v>486</v>
      </c>
      <c r="D10" s="17" t="s">
        <v>8</v>
      </c>
      <c r="E10" s="24">
        <v>39259</v>
      </c>
      <c r="F10" s="24">
        <v>6246</v>
      </c>
      <c r="G10" s="12" t="s">
        <v>52</v>
      </c>
      <c r="H10" s="12" t="s">
        <v>488</v>
      </c>
      <c r="I10" s="28" t="s">
        <v>95</v>
      </c>
      <c r="J10" s="70"/>
      <c r="K10" s="70"/>
      <c r="L10" s="70"/>
      <c r="M10" s="70"/>
    </row>
    <row r="11" spans="1:17" s="5" customFormat="1" ht="26.1" customHeight="1">
      <c r="A11" s="117" t="s">
        <v>301</v>
      </c>
      <c r="B11" s="29" t="s">
        <v>419</v>
      </c>
      <c r="C11" s="62" t="s">
        <v>419</v>
      </c>
      <c r="D11" s="30" t="s">
        <v>13</v>
      </c>
      <c r="E11" s="63">
        <v>38672</v>
      </c>
      <c r="F11" s="63">
        <v>6647</v>
      </c>
      <c r="G11" s="31" t="s">
        <v>29</v>
      </c>
      <c r="H11" s="12" t="s">
        <v>418</v>
      </c>
      <c r="I11" s="28" t="s">
        <v>417</v>
      </c>
      <c r="J11" s="119"/>
      <c r="K11" s="14"/>
      <c r="L11" s="14"/>
      <c r="M11" s="47"/>
      <c r="N11" s="14"/>
      <c r="O11" s="84"/>
    </row>
    <row r="12" spans="1:17" s="5" customFormat="1" ht="26.1" customHeight="1">
      <c r="A12" s="117" t="s">
        <v>53</v>
      </c>
      <c r="B12" s="29" t="s">
        <v>490</v>
      </c>
      <c r="C12" s="62" t="s">
        <v>489</v>
      </c>
      <c r="D12" s="30" t="s">
        <v>8</v>
      </c>
      <c r="E12" s="63">
        <v>26288</v>
      </c>
      <c r="F12" s="63">
        <v>4223</v>
      </c>
      <c r="G12" s="31" t="s">
        <v>51</v>
      </c>
      <c r="H12" s="12" t="s">
        <v>481</v>
      </c>
      <c r="I12" s="28" t="s">
        <v>9</v>
      </c>
      <c r="J12" s="56"/>
      <c r="K12" s="56"/>
      <c r="L12" s="70"/>
      <c r="M12" s="70"/>
      <c r="N12" s="84"/>
      <c r="P12" s="33"/>
      <c r="Q12" s="33"/>
    </row>
    <row r="13" spans="1:17" s="5" customFormat="1" ht="26.1" customHeight="1">
      <c r="A13" s="117" t="s">
        <v>17</v>
      </c>
      <c r="B13" s="29" t="s">
        <v>483</v>
      </c>
      <c r="C13" s="62" t="s">
        <v>483</v>
      </c>
      <c r="D13" s="30" t="s">
        <v>491</v>
      </c>
      <c r="E13" s="63">
        <v>24128</v>
      </c>
      <c r="F13" s="63">
        <v>3889</v>
      </c>
      <c r="G13" s="31" t="s">
        <v>379</v>
      </c>
      <c r="H13" s="12" t="s">
        <v>488</v>
      </c>
      <c r="I13" s="50" t="s">
        <v>47</v>
      </c>
      <c r="J13" s="56"/>
      <c r="K13" s="56"/>
      <c r="L13" s="70"/>
      <c r="M13" s="70"/>
      <c r="N13" s="84"/>
      <c r="P13" s="33"/>
      <c r="Q13" s="33"/>
    </row>
    <row r="14" spans="1:17" s="5" customFormat="1" ht="26.1" customHeight="1">
      <c r="A14" s="117" t="s">
        <v>31</v>
      </c>
      <c r="B14" s="29" t="s">
        <v>383</v>
      </c>
      <c r="C14" s="62" t="s">
        <v>382</v>
      </c>
      <c r="D14" s="30" t="s">
        <v>8</v>
      </c>
      <c r="E14" s="63">
        <v>16488.66</v>
      </c>
      <c r="F14" s="63">
        <v>3369</v>
      </c>
      <c r="G14" s="31" t="s">
        <v>301</v>
      </c>
      <c r="H14" s="12" t="s">
        <v>377</v>
      </c>
      <c r="I14" s="28" t="s">
        <v>57</v>
      </c>
      <c r="J14" s="56"/>
      <c r="K14" s="70"/>
      <c r="L14" s="70"/>
      <c r="M14" s="70"/>
      <c r="N14" s="84"/>
      <c r="P14" s="81"/>
      <c r="Q14" s="81"/>
    </row>
    <row r="15" spans="1:17" s="5" customFormat="1" ht="26.1" customHeight="1">
      <c r="A15" s="117" t="s">
        <v>14</v>
      </c>
      <c r="B15" s="29" t="s">
        <v>494</v>
      </c>
      <c r="C15" s="62" t="s">
        <v>492</v>
      </c>
      <c r="D15" s="30" t="s">
        <v>8</v>
      </c>
      <c r="E15" s="63">
        <v>15712</v>
      </c>
      <c r="F15" s="63">
        <v>3217</v>
      </c>
      <c r="G15" s="12" t="s">
        <v>51</v>
      </c>
      <c r="H15" s="12" t="s">
        <v>496</v>
      </c>
      <c r="I15" s="28" t="s">
        <v>9</v>
      </c>
      <c r="J15" s="56"/>
      <c r="K15" s="70"/>
      <c r="L15" s="70"/>
      <c r="M15" s="70"/>
      <c r="N15" s="84"/>
      <c r="P15" s="81"/>
      <c r="Q15" s="81"/>
    </row>
    <row r="16" spans="1:17" s="5" customFormat="1" ht="26.1" customHeight="1">
      <c r="A16" s="117" t="s">
        <v>54</v>
      </c>
      <c r="B16" s="29" t="s">
        <v>495</v>
      </c>
      <c r="C16" s="62" t="s">
        <v>493</v>
      </c>
      <c r="D16" s="30" t="s">
        <v>8</v>
      </c>
      <c r="E16" s="63">
        <v>14671</v>
      </c>
      <c r="F16" s="63">
        <v>2306</v>
      </c>
      <c r="G16" s="31" t="s">
        <v>30</v>
      </c>
      <c r="H16" s="12" t="s">
        <v>496</v>
      </c>
      <c r="I16" s="28" t="s">
        <v>9</v>
      </c>
      <c r="J16" s="56"/>
      <c r="K16" s="70"/>
      <c r="L16" s="70"/>
      <c r="M16" s="70"/>
      <c r="N16" s="84"/>
      <c r="P16" s="81"/>
      <c r="Q16" s="81"/>
    </row>
    <row r="17" spans="1:19" s="5" customFormat="1" ht="26.1" customHeight="1">
      <c r="A17" s="117" t="s">
        <v>10</v>
      </c>
      <c r="B17" s="29" t="s">
        <v>426</v>
      </c>
      <c r="C17" s="62" t="s">
        <v>425</v>
      </c>
      <c r="D17" s="30" t="s">
        <v>8</v>
      </c>
      <c r="E17" s="63">
        <v>12453</v>
      </c>
      <c r="F17" s="63">
        <v>1905</v>
      </c>
      <c r="G17" s="31" t="s">
        <v>301</v>
      </c>
      <c r="H17" s="12" t="s">
        <v>427</v>
      </c>
      <c r="I17" s="28" t="s">
        <v>18</v>
      </c>
      <c r="J17" s="83"/>
      <c r="K17" s="83"/>
      <c r="L17" s="119"/>
      <c r="M17" s="119"/>
      <c r="N17" s="83"/>
      <c r="O17" s="36"/>
    </row>
    <row r="18" spans="1:19" s="5" customFormat="1" ht="26.1" customHeight="1">
      <c r="A18" s="117" t="s">
        <v>52</v>
      </c>
      <c r="B18" s="29" t="s">
        <v>524</v>
      </c>
      <c r="C18" s="62" t="s">
        <v>523</v>
      </c>
      <c r="D18" s="30" t="s">
        <v>361</v>
      </c>
      <c r="E18" s="63">
        <v>12346.28</v>
      </c>
      <c r="F18" s="63">
        <v>2214</v>
      </c>
      <c r="G18" s="31" t="s">
        <v>51</v>
      </c>
      <c r="H18" s="12" t="s">
        <v>482</v>
      </c>
      <c r="I18" s="28" t="s">
        <v>108</v>
      </c>
      <c r="J18" s="83"/>
      <c r="K18" s="83"/>
      <c r="L18" s="119"/>
      <c r="M18" s="119"/>
      <c r="N18" s="83"/>
      <c r="O18" s="36"/>
    </row>
    <row r="19" spans="1:19" s="5" customFormat="1" ht="26.1" customHeight="1">
      <c r="A19" s="117" t="s">
        <v>30</v>
      </c>
      <c r="B19" s="29" t="s">
        <v>522</v>
      </c>
      <c r="C19" s="62" t="s">
        <v>521</v>
      </c>
      <c r="D19" s="30" t="s">
        <v>49</v>
      </c>
      <c r="E19" s="63">
        <v>9268.0400000000009</v>
      </c>
      <c r="F19" s="63">
        <v>1447</v>
      </c>
      <c r="G19" s="31" t="s">
        <v>14</v>
      </c>
      <c r="H19" s="12" t="s">
        <v>488</v>
      </c>
      <c r="I19" s="28" t="s">
        <v>108</v>
      </c>
      <c r="J19" s="83"/>
      <c r="K19" s="83"/>
      <c r="L19" s="119"/>
      <c r="M19" s="119"/>
      <c r="N19" s="83"/>
      <c r="O19" s="36"/>
    </row>
    <row r="20" spans="1:19" s="5" customFormat="1" ht="26.1" customHeight="1">
      <c r="A20" s="117" t="s">
        <v>51</v>
      </c>
      <c r="B20" s="30" t="s">
        <v>423</v>
      </c>
      <c r="C20" s="79" t="s">
        <v>421</v>
      </c>
      <c r="D20" s="30" t="s">
        <v>422</v>
      </c>
      <c r="E20" s="105">
        <v>8212.7400000000016</v>
      </c>
      <c r="F20" s="105">
        <v>1284</v>
      </c>
      <c r="G20" s="80">
        <v>8</v>
      </c>
      <c r="H20" s="18" t="s">
        <v>424</v>
      </c>
      <c r="I20" s="28" t="s">
        <v>108</v>
      </c>
      <c r="J20" s="83"/>
      <c r="K20" s="83"/>
      <c r="L20" s="119"/>
      <c r="M20" s="119"/>
      <c r="N20" s="83"/>
      <c r="O20" s="36"/>
    </row>
    <row r="21" spans="1:19" s="5" customFormat="1" ht="26.1" customHeight="1">
      <c r="A21" s="117" t="s">
        <v>225</v>
      </c>
      <c r="B21" s="29" t="s">
        <v>480</v>
      </c>
      <c r="C21" s="62" t="s">
        <v>479</v>
      </c>
      <c r="D21" s="30" t="s">
        <v>8</v>
      </c>
      <c r="E21" s="76">
        <v>7505.31</v>
      </c>
      <c r="F21" s="76">
        <v>1198</v>
      </c>
      <c r="G21" s="31" t="s">
        <v>54</v>
      </c>
      <c r="H21" s="12" t="s">
        <v>482</v>
      </c>
      <c r="I21" s="28" t="s">
        <v>15</v>
      </c>
      <c r="J21" s="83"/>
      <c r="K21" s="83"/>
      <c r="L21" s="119"/>
      <c r="M21" s="119"/>
      <c r="N21" s="83"/>
      <c r="O21" s="36"/>
    </row>
    <row r="22" spans="1:19" s="5" customFormat="1" ht="26.1" customHeight="1">
      <c r="A22" s="117" t="s">
        <v>379</v>
      </c>
      <c r="B22" s="29" t="s">
        <v>458</v>
      </c>
      <c r="C22" s="62" t="s">
        <v>457</v>
      </c>
      <c r="D22" s="30" t="s">
        <v>8</v>
      </c>
      <c r="E22" s="63">
        <v>5934.95</v>
      </c>
      <c r="F22" s="63">
        <v>960</v>
      </c>
      <c r="G22" s="31" t="s">
        <v>302</v>
      </c>
      <c r="H22" s="12" t="s">
        <v>400</v>
      </c>
      <c r="I22" s="28" t="s">
        <v>9</v>
      </c>
      <c r="J22" s="83"/>
      <c r="K22" s="83"/>
      <c r="L22" s="119"/>
      <c r="M22" s="119"/>
      <c r="N22" s="83"/>
      <c r="O22" s="36"/>
    </row>
    <row r="23" spans="1:19" s="5" customFormat="1" ht="26.1" customHeight="1">
      <c r="A23" s="117" t="s">
        <v>420</v>
      </c>
      <c r="B23" s="29" t="s">
        <v>381</v>
      </c>
      <c r="C23" s="29" t="s">
        <v>380</v>
      </c>
      <c r="D23" s="30" t="s">
        <v>8</v>
      </c>
      <c r="E23" s="63">
        <v>5078.97</v>
      </c>
      <c r="F23" s="63">
        <v>832</v>
      </c>
      <c r="G23" s="31" t="s">
        <v>29</v>
      </c>
      <c r="H23" s="12" t="s">
        <v>376</v>
      </c>
      <c r="I23" s="28" t="s">
        <v>9</v>
      </c>
      <c r="J23" s="83"/>
      <c r="K23" s="83"/>
      <c r="L23" s="119"/>
      <c r="M23" s="119"/>
      <c r="N23" s="83"/>
      <c r="O23" s="36"/>
    </row>
    <row r="24" spans="1:19" s="5" customFormat="1" ht="26.1" customHeight="1">
      <c r="A24" s="117" t="s">
        <v>499</v>
      </c>
      <c r="B24" s="29" t="s">
        <v>320</v>
      </c>
      <c r="C24" s="62" t="s">
        <v>321</v>
      </c>
      <c r="D24" s="30" t="s">
        <v>8</v>
      </c>
      <c r="E24" s="63">
        <v>4852.93</v>
      </c>
      <c r="F24" s="63">
        <v>956</v>
      </c>
      <c r="G24" s="31" t="s">
        <v>25</v>
      </c>
      <c r="H24" s="12" t="s">
        <v>324</v>
      </c>
      <c r="I24" s="28" t="s">
        <v>9</v>
      </c>
      <c r="J24" s="83"/>
      <c r="K24" s="83"/>
      <c r="L24" s="119"/>
      <c r="M24" s="119"/>
      <c r="N24" s="83"/>
      <c r="O24" s="36"/>
    </row>
    <row r="25" spans="1:19" s="5" customFormat="1" ht="26.1" customHeight="1">
      <c r="A25" s="117" t="s">
        <v>500</v>
      </c>
      <c r="B25" s="29" t="s">
        <v>444</v>
      </c>
      <c r="C25" s="62" t="s">
        <v>443</v>
      </c>
      <c r="D25" s="30" t="s">
        <v>8</v>
      </c>
      <c r="E25" s="76">
        <v>3683.24</v>
      </c>
      <c r="F25" s="76">
        <v>548</v>
      </c>
      <c r="G25" s="31" t="s">
        <v>26</v>
      </c>
      <c r="H25" s="12" t="s">
        <v>400</v>
      </c>
      <c r="I25" s="28" t="s">
        <v>24</v>
      </c>
      <c r="J25" s="83"/>
      <c r="K25" s="83"/>
      <c r="L25" s="119"/>
      <c r="M25" s="119"/>
      <c r="N25" s="83"/>
      <c r="O25" s="36"/>
    </row>
    <row r="26" spans="1:19" s="5" customFormat="1" ht="26.1" customHeight="1">
      <c r="A26" s="117" t="s">
        <v>501</v>
      </c>
      <c r="B26" s="29" t="s">
        <v>362</v>
      </c>
      <c r="C26" s="62" t="s">
        <v>362</v>
      </c>
      <c r="D26" s="30" t="s">
        <v>13</v>
      </c>
      <c r="E26" s="63">
        <v>2822.1399999999558</v>
      </c>
      <c r="F26" s="63">
        <v>391</v>
      </c>
      <c r="G26" s="31" t="s">
        <v>50</v>
      </c>
      <c r="H26" s="12" t="s">
        <v>332</v>
      </c>
      <c r="I26" s="28" t="s">
        <v>363</v>
      </c>
      <c r="J26" s="83"/>
      <c r="K26" s="83"/>
      <c r="L26" s="119"/>
      <c r="M26" s="119"/>
      <c r="N26" s="83"/>
      <c r="O26" s="36"/>
    </row>
    <row r="27" spans="1:19" s="5" customFormat="1" ht="26.1" customHeight="1">
      <c r="A27" s="117" t="s">
        <v>502</v>
      </c>
      <c r="B27" s="29" t="s">
        <v>498</v>
      </c>
      <c r="C27" s="62" t="s">
        <v>497</v>
      </c>
      <c r="D27" s="30" t="s">
        <v>213</v>
      </c>
      <c r="E27" s="63">
        <v>2775.57</v>
      </c>
      <c r="F27" s="63">
        <v>482</v>
      </c>
      <c r="G27" s="31" t="s">
        <v>10</v>
      </c>
      <c r="H27" s="12" t="s">
        <v>488</v>
      </c>
      <c r="I27" s="50" t="s">
        <v>47</v>
      </c>
      <c r="J27" s="119"/>
      <c r="K27" s="119"/>
      <c r="L27" s="119"/>
      <c r="M27" s="119"/>
      <c r="N27" s="119"/>
      <c r="O27" s="119"/>
      <c r="P27" s="84"/>
      <c r="Q27" s="14"/>
      <c r="R27" s="33"/>
      <c r="S27" s="14"/>
    </row>
    <row r="28" spans="1:19" s="5" customFormat="1" ht="26.1" customHeight="1">
      <c r="A28" s="117" t="s">
        <v>503</v>
      </c>
      <c r="B28" s="13" t="s">
        <v>156</v>
      </c>
      <c r="C28" s="13" t="s">
        <v>155</v>
      </c>
      <c r="D28" s="30" t="s">
        <v>157</v>
      </c>
      <c r="E28" s="24">
        <v>1543.5900000000001</v>
      </c>
      <c r="F28" s="24">
        <v>291</v>
      </c>
      <c r="G28" s="12" t="s">
        <v>25</v>
      </c>
      <c r="H28" s="12" t="s">
        <v>130</v>
      </c>
      <c r="I28" s="28" t="s">
        <v>55</v>
      </c>
      <c r="J28" s="119"/>
      <c r="K28" s="119"/>
      <c r="L28" s="119"/>
      <c r="M28" s="119"/>
      <c r="N28" s="119"/>
      <c r="O28" s="119"/>
      <c r="P28" s="36"/>
      <c r="Q28" s="81"/>
      <c r="R28" s="33"/>
      <c r="S28" s="14"/>
    </row>
    <row r="29" spans="1:19" s="5" customFormat="1" ht="26.1" customHeight="1">
      <c r="A29" s="117" t="s">
        <v>504</v>
      </c>
      <c r="B29" s="29" t="s">
        <v>134</v>
      </c>
      <c r="C29" s="62" t="s">
        <v>133</v>
      </c>
      <c r="D29" s="30" t="s">
        <v>8</v>
      </c>
      <c r="E29" s="63">
        <v>1367.96</v>
      </c>
      <c r="F29" s="63">
        <v>292</v>
      </c>
      <c r="G29" s="31" t="s">
        <v>29</v>
      </c>
      <c r="H29" s="12" t="s">
        <v>132</v>
      </c>
      <c r="I29" s="28" t="s">
        <v>57</v>
      </c>
      <c r="J29" s="119"/>
      <c r="K29" s="119"/>
      <c r="L29" s="119"/>
      <c r="M29" s="119"/>
      <c r="N29" s="119"/>
      <c r="O29" s="119"/>
      <c r="P29" s="36"/>
      <c r="Q29" s="83"/>
      <c r="R29" s="33"/>
      <c r="S29" s="14"/>
    </row>
    <row r="30" spans="1:19" s="5" customFormat="1" ht="26.1" customHeight="1">
      <c r="A30" s="117" t="s">
        <v>505</v>
      </c>
      <c r="B30" s="30" t="s">
        <v>402</v>
      </c>
      <c r="C30" s="79" t="s">
        <v>401</v>
      </c>
      <c r="D30" s="30" t="s">
        <v>403</v>
      </c>
      <c r="E30" s="105">
        <v>1360.6599999999999</v>
      </c>
      <c r="F30" s="105">
        <v>333</v>
      </c>
      <c r="G30" s="80">
        <v>3</v>
      </c>
      <c r="H30" s="18" t="s">
        <v>400</v>
      </c>
      <c r="I30" s="28" t="s">
        <v>399</v>
      </c>
      <c r="J30" s="119"/>
      <c r="K30" s="119"/>
      <c r="L30" s="119"/>
      <c r="M30" s="119"/>
      <c r="N30" s="119"/>
      <c r="O30" s="119"/>
      <c r="P30" s="36"/>
      <c r="Q30" s="119"/>
      <c r="R30" s="33"/>
      <c r="S30" s="55"/>
    </row>
    <row r="31" spans="1:19" s="5" customFormat="1" ht="26.1" customHeight="1">
      <c r="A31" s="117" t="s">
        <v>506</v>
      </c>
      <c r="B31" s="29" t="s">
        <v>387</v>
      </c>
      <c r="C31" s="62" t="s">
        <v>386</v>
      </c>
      <c r="D31" s="30" t="s">
        <v>8</v>
      </c>
      <c r="E31" s="63">
        <v>1349.11</v>
      </c>
      <c r="F31" s="63">
        <v>287</v>
      </c>
      <c r="G31" s="31" t="s">
        <v>29</v>
      </c>
      <c r="H31" s="12" t="s">
        <v>392</v>
      </c>
      <c r="I31" s="28" t="s">
        <v>95</v>
      </c>
      <c r="J31" s="119"/>
      <c r="K31" s="119"/>
      <c r="L31" s="119"/>
      <c r="M31" s="119"/>
      <c r="N31" s="119"/>
      <c r="O31" s="119"/>
      <c r="P31" s="36"/>
      <c r="Q31" s="119"/>
      <c r="R31" s="33"/>
      <c r="S31" s="14"/>
    </row>
    <row r="32" spans="1:19" s="5" customFormat="1" ht="26.1" customHeight="1">
      <c r="A32" s="117" t="s">
        <v>507</v>
      </c>
      <c r="B32" s="29" t="s">
        <v>308</v>
      </c>
      <c r="C32" s="62" t="s">
        <v>307</v>
      </c>
      <c r="D32" s="30" t="s">
        <v>8</v>
      </c>
      <c r="E32" s="63">
        <v>1264.5899999999999</v>
      </c>
      <c r="F32" s="63">
        <v>185</v>
      </c>
      <c r="G32" s="31" t="s">
        <v>27</v>
      </c>
      <c r="H32" s="12" t="s">
        <v>312</v>
      </c>
      <c r="I32" s="22" t="s">
        <v>12</v>
      </c>
      <c r="J32" s="119"/>
      <c r="K32" s="119"/>
      <c r="L32" s="119"/>
      <c r="M32" s="119"/>
      <c r="N32" s="119"/>
      <c r="O32" s="119"/>
      <c r="P32" s="36"/>
      <c r="Q32" s="119"/>
      <c r="R32" s="33"/>
      <c r="S32" s="83"/>
    </row>
    <row r="33" spans="1:19" s="5" customFormat="1" ht="26.1" customHeight="1">
      <c r="A33" s="117" t="s">
        <v>508</v>
      </c>
      <c r="B33" s="114" t="s">
        <v>395</v>
      </c>
      <c r="C33" s="30" t="s">
        <v>394</v>
      </c>
      <c r="D33" s="30" t="s">
        <v>396</v>
      </c>
      <c r="E33" s="105">
        <v>1128.3899999999994</v>
      </c>
      <c r="F33" s="105">
        <v>193</v>
      </c>
      <c r="G33" s="80">
        <v>4</v>
      </c>
      <c r="H33" s="18" t="s">
        <v>392</v>
      </c>
      <c r="I33" s="28" t="s">
        <v>108</v>
      </c>
      <c r="J33" s="119"/>
      <c r="K33" s="119"/>
      <c r="L33" s="119"/>
      <c r="M33" s="83"/>
      <c r="N33" s="14"/>
      <c r="O33" s="84"/>
      <c r="P33" s="84"/>
      <c r="R33" s="33"/>
      <c r="S33" s="14"/>
    </row>
    <row r="34" spans="1:19" s="5" customFormat="1" ht="26.1" customHeight="1">
      <c r="A34" s="117" t="s">
        <v>509</v>
      </c>
      <c r="B34" s="30" t="s">
        <v>397</v>
      </c>
      <c r="C34" s="79" t="s">
        <v>397</v>
      </c>
      <c r="D34" s="30" t="s">
        <v>13</v>
      </c>
      <c r="E34" s="105">
        <v>1127.2800000000061</v>
      </c>
      <c r="F34" s="105">
        <v>204</v>
      </c>
      <c r="G34" s="80">
        <v>4</v>
      </c>
      <c r="H34" s="18" t="s">
        <v>376</v>
      </c>
      <c r="I34" s="28" t="s">
        <v>398</v>
      </c>
      <c r="J34" s="119"/>
      <c r="K34" s="119"/>
      <c r="L34" s="119"/>
      <c r="M34" s="83"/>
      <c r="N34" s="14"/>
      <c r="O34" s="84"/>
      <c r="P34" s="84"/>
      <c r="R34" s="33"/>
      <c r="S34" s="14"/>
    </row>
    <row r="35" spans="1:19" ht="26.1" customHeight="1">
      <c r="A35" s="117" t="s">
        <v>510</v>
      </c>
      <c r="B35" s="13" t="s">
        <v>529</v>
      </c>
      <c r="C35" s="13" t="s">
        <v>528</v>
      </c>
      <c r="D35" s="17" t="s">
        <v>23</v>
      </c>
      <c r="E35" s="24">
        <v>923.07</v>
      </c>
      <c r="F35" s="24">
        <v>180</v>
      </c>
      <c r="G35" s="12" t="s">
        <v>317</v>
      </c>
      <c r="H35" s="12" t="s">
        <v>481</v>
      </c>
      <c r="I35" s="28" t="s">
        <v>55</v>
      </c>
      <c r="K35" s="83"/>
      <c r="L35" s="83"/>
      <c r="M35" s="81"/>
    </row>
    <row r="36" spans="1:19" s="5" customFormat="1" ht="26.1" customHeight="1">
      <c r="A36" s="117" t="s">
        <v>511</v>
      </c>
      <c r="B36" s="29" t="s">
        <v>526</v>
      </c>
      <c r="C36" s="62" t="s">
        <v>525</v>
      </c>
      <c r="D36" s="30" t="s">
        <v>527</v>
      </c>
      <c r="E36" s="63">
        <v>739</v>
      </c>
      <c r="F36" s="63">
        <v>132</v>
      </c>
      <c r="G36" s="31" t="s">
        <v>302</v>
      </c>
      <c r="H36" s="12" t="s">
        <v>496</v>
      </c>
      <c r="I36" s="28" t="s">
        <v>56</v>
      </c>
      <c r="J36" s="119"/>
      <c r="K36" s="119"/>
      <c r="L36" s="119"/>
      <c r="M36" s="83"/>
      <c r="N36" s="14"/>
      <c r="O36" s="84"/>
    </row>
    <row r="37" spans="1:19" s="5" customFormat="1" ht="26.1" customHeight="1">
      <c r="A37" s="117" t="s">
        <v>512</v>
      </c>
      <c r="B37" s="17" t="s">
        <v>415</v>
      </c>
      <c r="C37" s="17" t="s">
        <v>414</v>
      </c>
      <c r="D37" s="30" t="s">
        <v>48</v>
      </c>
      <c r="E37" s="105">
        <v>579.86000000000058</v>
      </c>
      <c r="F37" s="105">
        <v>96</v>
      </c>
      <c r="G37" s="80">
        <v>2</v>
      </c>
      <c r="H37" s="18" t="s">
        <v>376</v>
      </c>
      <c r="I37" s="28" t="s">
        <v>108</v>
      </c>
      <c r="J37" s="119"/>
      <c r="K37" s="119"/>
      <c r="L37" s="119"/>
      <c r="M37" s="119"/>
      <c r="N37" s="119"/>
      <c r="O37" s="119"/>
      <c r="P37" s="119"/>
      <c r="Q37" s="119"/>
      <c r="S37" s="119"/>
    </row>
    <row r="38" spans="1:19" s="5" customFormat="1" ht="26.1" customHeight="1">
      <c r="A38" s="117" t="s">
        <v>513</v>
      </c>
      <c r="B38" s="113" t="s">
        <v>430</v>
      </c>
      <c r="C38" s="113" t="s">
        <v>429</v>
      </c>
      <c r="D38" s="30" t="s">
        <v>23</v>
      </c>
      <c r="E38" s="24">
        <v>483.66000000000008</v>
      </c>
      <c r="F38" s="24">
        <v>116</v>
      </c>
      <c r="G38" s="12" t="s">
        <v>25</v>
      </c>
      <c r="H38" s="12" t="s">
        <v>424</v>
      </c>
      <c r="I38" s="28" t="s">
        <v>428</v>
      </c>
      <c r="J38" s="119"/>
      <c r="K38" s="119"/>
      <c r="L38" s="119"/>
      <c r="M38" s="119"/>
      <c r="N38" s="119"/>
      <c r="O38" s="119"/>
      <c r="P38" s="119"/>
      <c r="Q38" s="119"/>
      <c r="S38" s="119"/>
    </row>
    <row r="39" spans="1:19" s="5" customFormat="1" ht="26.1" customHeight="1">
      <c r="A39" s="117" t="s">
        <v>514</v>
      </c>
      <c r="B39" s="113" t="s">
        <v>227</v>
      </c>
      <c r="C39" s="113" t="s">
        <v>224</v>
      </c>
      <c r="D39" s="30" t="s">
        <v>226</v>
      </c>
      <c r="E39" s="24">
        <v>265</v>
      </c>
      <c r="F39" s="24">
        <v>42</v>
      </c>
      <c r="G39" s="12" t="s">
        <v>50</v>
      </c>
      <c r="H39" s="12" t="s">
        <v>221</v>
      </c>
      <c r="I39" s="28" t="s">
        <v>108</v>
      </c>
      <c r="J39" s="119"/>
      <c r="K39" s="119"/>
      <c r="L39" s="119"/>
      <c r="M39" s="119"/>
      <c r="N39" s="119"/>
      <c r="O39" s="119"/>
      <c r="P39" s="119"/>
      <c r="Q39" s="119"/>
      <c r="S39" s="119"/>
    </row>
    <row r="40" spans="1:19" s="5" customFormat="1" ht="26.1" customHeight="1">
      <c r="A40" s="117" t="s">
        <v>515</v>
      </c>
      <c r="B40" s="113" t="s">
        <v>448</v>
      </c>
      <c r="C40" s="113" t="s">
        <v>447</v>
      </c>
      <c r="D40" s="30" t="s">
        <v>8</v>
      </c>
      <c r="E40" s="34">
        <v>242.7</v>
      </c>
      <c r="F40" s="34">
        <v>38</v>
      </c>
      <c r="G40" s="12" t="s">
        <v>27</v>
      </c>
      <c r="H40" s="12" t="s">
        <v>424</v>
      </c>
      <c r="I40" s="28" t="s">
        <v>15</v>
      </c>
      <c r="J40" s="119"/>
      <c r="K40" s="119"/>
      <c r="L40" s="119"/>
      <c r="M40" s="119"/>
      <c r="N40" s="119"/>
      <c r="O40" s="119"/>
      <c r="P40" s="119"/>
      <c r="Q40" s="119"/>
      <c r="S40" s="119"/>
    </row>
    <row r="41" spans="1:19" s="5" customFormat="1" ht="26.1" customHeight="1">
      <c r="A41" s="117" t="s">
        <v>516</v>
      </c>
      <c r="B41" s="112" t="s">
        <v>46</v>
      </c>
      <c r="C41" s="112" t="s">
        <v>45</v>
      </c>
      <c r="D41" s="30" t="s">
        <v>23</v>
      </c>
      <c r="E41" s="24">
        <v>242</v>
      </c>
      <c r="F41" s="24">
        <v>50</v>
      </c>
      <c r="G41" s="20">
        <v>2</v>
      </c>
      <c r="H41" s="18" t="s">
        <v>44</v>
      </c>
      <c r="I41" s="28" t="s">
        <v>19</v>
      </c>
      <c r="J41" s="119"/>
      <c r="K41" s="119"/>
      <c r="L41" s="119"/>
      <c r="M41" s="119"/>
      <c r="N41" s="119"/>
      <c r="O41" s="119"/>
      <c r="P41" s="119"/>
      <c r="Q41" s="119"/>
      <c r="S41" s="119"/>
    </row>
    <row r="42" spans="1:19" s="5" customFormat="1" ht="26.1" customHeight="1">
      <c r="A42" s="117" t="s">
        <v>517</v>
      </c>
      <c r="B42" s="113" t="s">
        <v>140</v>
      </c>
      <c r="C42" s="13" t="s">
        <v>136</v>
      </c>
      <c r="D42" s="30" t="s">
        <v>8</v>
      </c>
      <c r="E42" s="24">
        <v>140</v>
      </c>
      <c r="F42" s="24">
        <v>28</v>
      </c>
      <c r="G42" s="12" t="s">
        <v>27</v>
      </c>
      <c r="H42" s="12" t="s">
        <v>129</v>
      </c>
      <c r="I42" s="28" t="s">
        <v>9</v>
      </c>
      <c r="J42" s="119"/>
      <c r="K42" s="119"/>
      <c r="L42" s="119"/>
      <c r="M42" s="119"/>
      <c r="N42" s="119"/>
      <c r="O42" s="119"/>
      <c r="P42" s="119"/>
      <c r="Q42" s="119"/>
      <c r="S42" s="119"/>
    </row>
    <row r="43" spans="1:19" s="5" customFormat="1" ht="26.1" customHeight="1">
      <c r="A43" s="117" t="s">
        <v>518</v>
      </c>
      <c r="B43" s="17" t="s">
        <v>405</v>
      </c>
      <c r="C43" s="17" t="s">
        <v>404</v>
      </c>
      <c r="D43" s="30" t="s">
        <v>406</v>
      </c>
      <c r="E43" s="20">
        <v>135</v>
      </c>
      <c r="F43" s="20">
        <v>23</v>
      </c>
      <c r="G43" s="20">
        <v>1</v>
      </c>
      <c r="H43" s="18" t="s">
        <v>377</v>
      </c>
      <c r="I43" s="28" t="s">
        <v>108</v>
      </c>
      <c r="J43" s="119"/>
      <c r="K43" s="119"/>
      <c r="L43" s="119"/>
      <c r="M43" s="119"/>
      <c r="N43" s="119"/>
      <c r="O43" s="119"/>
      <c r="P43" s="119"/>
      <c r="Q43" s="119"/>
      <c r="S43" s="119"/>
    </row>
    <row r="44" spans="1:19" s="5" customFormat="1" ht="26.1" customHeight="1">
      <c r="A44" s="117" t="s">
        <v>519</v>
      </c>
      <c r="B44" s="13" t="s">
        <v>409</v>
      </c>
      <c r="C44" s="13" t="s">
        <v>408</v>
      </c>
      <c r="D44" s="30" t="s">
        <v>410</v>
      </c>
      <c r="E44" s="24">
        <v>112</v>
      </c>
      <c r="F44" s="24">
        <v>16</v>
      </c>
      <c r="G44" s="12" t="s">
        <v>27</v>
      </c>
      <c r="H44" s="12" t="s">
        <v>375</v>
      </c>
      <c r="I44" s="28" t="s">
        <v>407</v>
      </c>
      <c r="J44" s="119"/>
      <c r="K44" s="119"/>
      <c r="L44" s="119"/>
      <c r="M44" s="119"/>
      <c r="N44" s="119"/>
      <c r="O44" s="119"/>
      <c r="P44" s="119"/>
      <c r="Q44" s="119"/>
      <c r="S44" s="119"/>
    </row>
    <row r="45" spans="1:19" s="5" customFormat="1" ht="26.1" customHeight="1">
      <c r="A45" s="117" t="s">
        <v>520</v>
      </c>
      <c r="B45" s="13" t="s">
        <v>391</v>
      </c>
      <c r="C45" s="13" t="s">
        <v>390</v>
      </c>
      <c r="D45" s="17" t="s">
        <v>8</v>
      </c>
      <c r="E45" s="24">
        <v>86</v>
      </c>
      <c r="F45" s="24">
        <v>25</v>
      </c>
      <c r="G45" s="12" t="s">
        <v>27</v>
      </c>
      <c r="H45" s="12" t="s">
        <v>392</v>
      </c>
      <c r="I45" s="50" t="s">
        <v>47</v>
      </c>
      <c r="M45" s="84"/>
      <c r="N45" s="33"/>
      <c r="O45" s="14"/>
    </row>
    <row r="46" spans="1:19" s="5" customFormat="1" ht="26.1" customHeight="1">
      <c r="B46" s="37"/>
      <c r="C46" s="37"/>
      <c r="D46" s="37"/>
      <c r="E46" s="38"/>
      <c r="F46" s="38"/>
      <c r="G46" s="39"/>
      <c r="J46" s="119"/>
      <c r="K46" s="119"/>
      <c r="L46" s="119"/>
      <c r="M46" s="119"/>
      <c r="N46" s="119"/>
      <c r="O46" s="119"/>
      <c r="P46" s="119"/>
      <c r="Q46" s="119"/>
      <c r="S46" s="119"/>
    </row>
    <row r="47" spans="1:19" s="5" customFormat="1" ht="26.1" customHeight="1" thickBot="1">
      <c r="B47" s="37"/>
      <c r="C47" s="37"/>
      <c r="D47" s="37"/>
      <c r="E47" s="40">
        <f>SUM(E4:E46)</f>
        <v>1293804.06</v>
      </c>
      <c r="F47" s="40">
        <f>SUM(F4:F46)</f>
        <v>213018</v>
      </c>
      <c r="H47" s="14"/>
      <c r="J47" s="119"/>
      <c r="K47" s="119"/>
      <c r="L47" s="119"/>
      <c r="M47" s="119"/>
      <c r="N47" s="119"/>
      <c r="O47" s="119"/>
      <c r="P47" s="119"/>
      <c r="Q47" s="119"/>
      <c r="S47" s="119"/>
    </row>
  </sheetData>
  <sortState xmlns:xlrd2="http://schemas.microsoft.com/office/spreadsheetml/2017/richdata2" ref="B4:I45">
    <sortCondition descending="1" ref="E4:E45"/>
  </sortState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5FEA-7070-4DC2-893E-808326FB85BB}">
  <dimension ref="A1:R47"/>
  <sheetViews>
    <sheetView tabSelected="1" workbookViewId="0">
      <selection activeCell="L5" sqref="L5"/>
    </sheetView>
  </sheetViews>
  <sheetFormatPr defaultColWidth="9.140625" defaultRowHeight="15"/>
  <cols>
    <col min="1" max="1" width="9.140625" style="119"/>
    <col min="2" max="2" width="25.28515625" style="119" customWidth="1"/>
    <col min="3" max="3" width="23" style="119" customWidth="1"/>
    <col min="4" max="4" width="9.140625" style="119"/>
    <col min="5" max="5" width="18.28515625" style="119" customWidth="1"/>
    <col min="6" max="6" width="18" style="119" customWidth="1"/>
    <col min="7" max="7" width="9.140625" style="119"/>
    <col min="8" max="8" width="17.5703125" style="119" customWidth="1"/>
    <col min="9" max="9" width="25.28515625" style="119" customWidth="1"/>
    <col min="10" max="10" width="6.140625" style="119" customWidth="1"/>
    <col min="11" max="11" width="4.5703125" style="119" customWidth="1"/>
    <col min="12" max="12" width="12.85546875" style="119" customWidth="1"/>
    <col min="13" max="13" width="12.7109375" style="119" bestFit="1" customWidth="1"/>
    <col min="14" max="14" width="13.5703125" style="119" bestFit="1" customWidth="1"/>
    <col min="15" max="15" width="12.28515625" style="119" bestFit="1" customWidth="1"/>
    <col min="16" max="16" width="13.5703125" style="119" bestFit="1" customWidth="1"/>
    <col min="17" max="18" width="10.42578125" style="119" bestFit="1" customWidth="1"/>
    <col min="19" max="16384" width="9.140625" style="119"/>
  </cols>
  <sheetData>
    <row r="1" spans="1:16" s="5" customFormat="1" ht="18">
      <c r="A1" s="1" t="s">
        <v>530</v>
      </c>
      <c r="B1" s="2"/>
      <c r="C1" s="2"/>
      <c r="D1" s="2"/>
      <c r="E1" s="3"/>
      <c r="F1" s="3"/>
      <c r="G1" s="4"/>
      <c r="H1" s="4"/>
      <c r="I1" s="4"/>
    </row>
    <row r="2" spans="1:16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6" s="5" customFormat="1" ht="26.1" customHeight="1">
      <c r="A4" s="117" t="s">
        <v>27</v>
      </c>
      <c r="B4" s="13" t="s">
        <v>571</v>
      </c>
      <c r="C4" s="13" t="s">
        <v>565</v>
      </c>
      <c r="D4" s="17" t="s">
        <v>8</v>
      </c>
      <c r="E4" s="24">
        <v>190309.44</v>
      </c>
      <c r="F4" s="24">
        <v>26353</v>
      </c>
      <c r="G4" s="12">
        <v>17</v>
      </c>
      <c r="H4" s="12" t="s">
        <v>542</v>
      </c>
      <c r="I4" s="28" t="s">
        <v>95</v>
      </c>
      <c r="N4" s="14"/>
      <c r="O4" s="15"/>
    </row>
    <row r="5" spans="1:16" s="5" customFormat="1" ht="26.1" customHeight="1">
      <c r="A5" s="117" t="s">
        <v>50</v>
      </c>
      <c r="B5" s="13" t="s">
        <v>572</v>
      </c>
      <c r="C5" s="13" t="s">
        <v>566</v>
      </c>
      <c r="D5" s="17" t="s">
        <v>8</v>
      </c>
      <c r="E5" s="24">
        <v>165378.25</v>
      </c>
      <c r="F5" s="24">
        <v>23756</v>
      </c>
      <c r="G5" s="12">
        <v>15</v>
      </c>
      <c r="H5" s="12" t="s">
        <v>536</v>
      </c>
      <c r="I5" s="28" t="s">
        <v>9</v>
      </c>
      <c r="N5" s="14"/>
      <c r="P5" s="15"/>
    </row>
    <row r="6" spans="1:16" s="5" customFormat="1" ht="26.1" customHeight="1">
      <c r="A6" s="117" t="s">
        <v>26</v>
      </c>
      <c r="B6" s="13" t="s">
        <v>478</v>
      </c>
      <c r="C6" s="13" t="s">
        <v>477</v>
      </c>
      <c r="D6" s="17" t="s">
        <v>8</v>
      </c>
      <c r="E6" s="34">
        <v>83900.35</v>
      </c>
      <c r="F6" s="34">
        <v>12925</v>
      </c>
      <c r="G6" s="12" t="s">
        <v>31</v>
      </c>
      <c r="H6" s="12" t="s">
        <v>481</v>
      </c>
      <c r="I6" s="22" t="s">
        <v>12</v>
      </c>
      <c r="K6" s="70"/>
      <c r="L6" s="70"/>
      <c r="P6" s="15"/>
    </row>
    <row r="7" spans="1:16" s="5" customFormat="1" ht="26.1" customHeight="1">
      <c r="A7" s="117" t="s">
        <v>25</v>
      </c>
      <c r="B7" s="13" t="s">
        <v>494</v>
      </c>
      <c r="C7" s="13" t="s">
        <v>492</v>
      </c>
      <c r="D7" s="17" t="s">
        <v>8</v>
      </c>
      <c r="E7" s="24">
        <v>78909.460000000006</v>
      </c>
      <c r="F7" s="24">
        <v>16485</v>
      </c>
      <c r="G7" s="12" t="s">
        <v>379</v>
      </c>
      <c r="H7" s="12" t="s">
        <v>496</v>
      </c>
      <c r="I7" s="28" t="s">
        <v>9</v>
      </c>
      <c r="K7" s="70"/>
      <c r="L7" s="70"/>
      <c r="P7" s="15"/>
    </row>
    <row r="8" spans="1:16" s="5" customFormat="1" ht="26.1" customHeight="1">
      <c r="A8" s="117" t="s">
        <v>317</v>
      </c>
      <c r="B8" s="13" t="s">
        <v>485</v>
      </c>
      <c r="C8" s="13" t="s">
        <v>484</v>
      </c>
      <c r="D8" s="17" t="s">
        <v>8</v>
      </c>
      <c r="E8" s="24">
        <v>78457.960000000006</v>
      </c>
      <c r="F8" s="24">
        <v>15383</v>
      </c>
      <c r="G8" s="12" t="s">
        <v>10</v>
      </c>
      <c r="H8" s="12" t="s">
        <v>482</v>
      </c>
      <c r="I8" s="28" t="s">
        <v>95</v>
      </c>
      <c r="J8" s="70"/>
      <c r="K8" s="70"/>
      <c r="L8" s="70"/>
    </row>
    <row r="9" spans="1:16" s="5" customFormat="1" ht="26.1" customHeight="1">
      <c r="A9" s="117" t="s">
        <v>29</v>
      </c>
      <c r="B9" s="29" t="s">
        <v>460</v>
      </c>
      <c r="C9" s="62" t="s">
        <v>459</v>
      </c>
      <c r="D9" s="30" t="s">
        <v>461</v>
      </c>
      <c r="E9" s="63">
        <v>68512.820000000007</v>
      </c>
      <c r="F9" s="63">
        <v>10485</v>
      </c>
      <c r="G9" s="31" t="s">
        <v>31</v>
      </c>
      <c r="H9" s="12" t="s">
        <v>454</v>
      </c>
      <c r="I9" s="28" t="s">
        <v>95</v>
      </c>
      <c r="J9" s="119"/>
      <c r="K9" s="56"/>
      <c r="L9" s="70"/>
      <c r="M9" s="84"/>
      <c r="O9" s="33"/>
      <c r="P9" s="33"/>
    </row>
    <row r="10" spans="1:16" s="5" customFormat="1" ht="26.1" customHeight="1">
      <c r="A10" s="117" t="s">
        <v>302</v>
      </c>
      <c r="B10" s="13" t="s">
        <v>540</v>
      </c>
      <c r="C10" s="13" t="s">
        <v>537</v>
      </c>
      <c r="D10" s="30" t="s">
        <v>23</v>
      </c>
      <c r="E10" s="63">
        <v>62130</v>
      </c>
      <c r="F10" s="63">
        <v>12224</v>
      </c>
      <c r="G10" s="31" t="s">
        <v>379</v>
      </c>
      <c r="H10" s="122" t="s">
        <v>541</v>
      </c>
      <c r="I10" s="28" t="s">
        <v>18</v>
      </c>
      <c r="J10" s="119"/>
      <c r="K10" s="56"/>
      <c r="L10" s="70"/>
      <c r="M10" s="84"/>
      <c r="O10" s="33"/>
      <c r="P10" s="33"/>
    </row>
    <row r="11" spans="1:16" s="5" customFormat="1" ht="26.1" customHeight="1">
      <c r="A11" s="117" t="s">
        <v>301</v>
      </c>
      <c r="B11" s="113" t="s">
        <v>532</v>
      </c>
      <c r="C11" s="13" t="s">
        <v>531</v>
      </c>
      <c r="D11" s="30" t="s">
        <v>8</v>
      </c>
      <c r="E11" s="63">
        <v>61524.86</v>
      </c>
      <c r="F11" s="63">
        <v>9315</v>
      </c>
      <c r="G11" s="31" t="s">
        <v>52</v>
      </c>
      <c r="H11" s="125" t="s">
        <v>535</v>
      </c>
      <c r="I11" s="22" t="s">
        <v>12</v>
      </c>
      <c r="J11" s="119"/>
      <c r="K11" s="56"/>
      <c r="L11" s="70"/>
      <c r="M11" s="84"/>
      <c r="O11" s="33"/>
      <c r="P11" s="33"/>
    </row>
    <row r="12" spans="1:16" s="5" customFormat="1" ht="26.1" customHeight="1">
      <c r="A12" s="117" t="s">
        <v>53</v>
      </c>
      <c r="B12" s="29" t="s">
        <v>573</v>
      </c>
      <c r="C12" s="62" t="s">
        <v>567</v>
      </c>
      <c r="D12" s="30" t="s">
        <v>8</v>
      </c>
      <c r="E12" s="63">
        <v>52702.7</v>
      </c>
      <c r="F12" s="63">
        <v>10475</v>
      </c>
      <c r="G12" s="31">
        <v>19</v>
      </c>
      <c r="H12" s="12" t="s">
        <v>542</v>
      </c>
      <c r="I12" s="28" t="s">
        <v>9</v>
      </c>
      <c r="J12" s="56"/>
      <c r="K12" s="56"/>
      <c r="L12" s="70"/>
      <c r="M12" s="84"/>
      <c r="O12" s="33"/>
      <c r="P12" s="33"/>
    </row>
    <row r="13" spans="1:16" s="5" customFormat="1" ht="26.1" customHeight="1">
      <c r="A13" s="117" t="s">
        <v>17</v>
      </c>
      <c r="B13" s="29" t="s">
        <v>419</v>
      </c>
      <c r="C13" s="62" t="s">
        <v>419</v>
      </c>
      <c r="D13" s="30" t="s">
        <v>13</v>
      </c>
      <c r="E13" s="63">
        <v>49285</v>
      </c>
      <c r="F13" s="63">
        <v>8724</v>
      </c>
      <c r="G13" s="31" t="s">
        <v>301</v>
      </c>
      <c r="H13" s="12" t="s">
        <v>418</v>
      </c>
      <c r="I13" s="28" t="s">
        <v>417</v>
      </c>
      <c r="J13" s="56"/>
      <c r="K13" s="70"/>
      <c r="L13" s="70"/>
      <c r="M13" s="84"/>
      <c r="O13" s="81"/>
      <c r="P13" s="81"/>
    </row>
    <row r="14" spans="1:16" s="5" customFormat="1" ht="26.1" customHeight="1">
      <c r="A14" s="117" t="s">
        <v>31</v>
      </c>
      <c r="B14" s="29" t="s">
        <v>442</v>
      </c>
      <c r="C14" s="62" t="s">
        <v>441</v>
      </c>
      <c r="D14" s="30" t="s">
        <v>8</v>
      </c>
      <c r="E14" s="76">
        <v>44950.57</v>
      </c>
      <c r="F14" s="76">
        <v>7010</v>
      </c>
      <c r="G14" s="31" t="s">
        <v>53</v>
      </c>
      <c r="H14" s="12" t="s">
        <v>418</v>
      </c>
      <c r="I14" s="28" t="s">
        <v>24</v>
      </c>
      <c r="J14" s="56"/>
      <c r="K14" s="70"/>
      <c r="L14" s="70"/>
      <c r="M14" s="84"/>
      <c r="O14" s="81"/>
      <c r="P14" s="81"/>
    </row>
    <row r="15" spans="1:16" s="5" customFormat="1" ht="26.1" customHeight="1">
      <c r="A15" s="117" t="s">
        <v>14</v>
      </c>
      <c r="B15" s="29" t="s">
        <v>534</v>
      </c>
      <c r="C15" s="62" t="s">
        <v>533</v>
      </c>
      <c r="D15" s="30" t="s">
        <v>16</v>
      </c>
      <c r="E15" s="63">
        <v>40900.83</v>
      </c>
      <c r="F15" s="63">
        <v>8632</v>
      </c>
      <c r="G15" s="12" t="s">
        <v>51</v>
      </c>
      <c r="H15" s="12" t="s">
        <v>536</v>
      </c>
      <c r="I15" s="28" t="s">
        <v>15</v>
      </c>
      <c r="J15" s="56"/>
      <c r="K15" s="70"/>
      <c r="L15" s="70"/>
      <c r="M15" s="84"/>
      <c r="O15" s="81"/>
      <c r="P15" s="81"/>
    </row>
    <row r="16" spans="1:16" s="5" customFormat="1" ht="26.1" customHeight="1">
      <c r="A16" s="117" t="s">
        <v>54</v>
      </c>
      <c r="B16" s="29" t="s">
        <v>456</v>
      </c>
      <c r="C16" s="62" t="s">
        <v>455</v>
      </c>
      <c r="D16" s="30" t="s">
        <v>8</v>
      </c>
      <c r="E16" s="63">
        <v>37158.53</v>
      </c>
      <c r="F16" s="63">
        <v>7658</v>
      </c>
      <c r="G16" s="31" t="s">
        <v>17</v>
      </c>
      <c r="H16" s="12" t="s">
        <v>418</v>
      </c>
      <c r="I16" s="28" t="s">
        <v>95</v>
      </c>
      <c r="J16" s="56"/>
      <c r="K16" s="83"/>
      <c r="L16" s="119"/>
      <c r="M16" s="83"/>
      <c r="N16" s="36"/>
    </row>
    <row r="17" spans="1:18" s="5" customFormat="1" ht="26.1" customHeight="1">
      <c r="A17" s="117" t="s">
        <v>10</v>
      </c>
      <c r="B17" s="29" t="s">
        <v>574</v>
      </c>
      <c r="C17" s="62" t="s">
        <v>568</v>
      </c>
      <c r="D17" s="30" t="s">
        <v>575</v>
      </c>
      <c r="E17" s="63">
        <v>36331.69</v>
      </c>
      <c r="F17" s="63">
        <v>5952</v>
      </c>
      <c r="G17" s="31">
        <v>18</v>
      </c>
      <c r="H17" s="12" t="s">
        <v>541</v>
      </c>
      <c r="I17" s="50" t="s">
        <v>47</v>
      </c>
      <c r="J17" s="83"/>
      <c r="K17" s="83"/>
      <c r="L17" s="119"/>
      <c r="M17" s="83"/>
      <c r="N17" s="36"/>
    </row>
    <row r="18" spans="1:18" s="5" customFormat="1" ht="26.1" customHeight="1">
      <c r="A18" s="117" t="s">
        <v>52</v>
      </c>
      <c r="B18" s="29" t="s">
        <v>543</v>
      </c>
      <c r="C18" s="62" t="s">
        <v>543</v>
      </c>
      <c r="D18" s="30" t="s">
        <v>13</v>
      </c>
      <c r="E18" s="63">
        <v>24029.82</v>
      </c>
      <c r="F18" s="63">
        <v>4233</v>
      </c>
      <c r="G18" s="31" t="s">
        <v>51</v>
      </c>
      <c r="H18" s="124" t="s">
        <v>535</v>
      </c>
      <c r="I18" s="28" t="s">
        <v>544</v>
      </c>
      <c r="J18" s="83"/>
      <c r="K18" s="83"/>
      <c r="L18" s="119"/>
      <c r="M18" s="83"/>
      <c r="N18" s="36"/>
    </row>
    <row r="19" spans="1:18" s="5" customFormat="1" ht="26.1" customHeight="1">
      <c r="A19" s="117" t="s">
        <v>30</v>
      </c>
      <c r="B19" s="29" t="s">
        <v>495</v>
      </c>
      <c r="C19" s="62" t="s">
        <v>493</v>
      </c>
      <c r="D19" s="30" t="s">
        <v>8</v>
      </c>
      <c r="E19" s="63">
        <v>23052.03</v>
      </c>
      <c r="F19" s="63">
        <v>3625</v>
      </c>
      <c r="G19" s="31" t="s">
        <v>30</v>
      </c>
      <c r="H19" s="12" t="s">
        <v>496</v>
      </c>
      <c r="I19" s="28" t="s">
        <v>9</v>
      </c>
      <c r="J19" s="83"/>
      <c r="K19" s="83"/>
      <c r="L19" s="119"/>
      <c r="M19" s="83"/>
      <c r="N19" s="36"/>
    </row>
    <row r="20" spans="1:18" s="5" customFormat="1" ht="26.1" customHeight="1">
      <c r="A20" s="117" t="s">
        <v>51</v>
      </c>
      <c r="B20" s="29" t="s">
        <v>487</v>
      </c>
      <c r="C20" s="62" t="s">
        <v>486</v>
      </c>
      <c r="D20" s="30" t="s">
        <v>8</v>
      </c>
      <c r="E20" s="63">
        <v>16536.43</v>
      </c>
      <c r="F20" s="63">
        <v>2477</v>
      </c>
      <c r="G20" s="31" t="s">
        <v>31</v>
      </c>
      <c r="H20" s="12" t="s">
        <v>488</v>
      </c>
      <c r="I20" s="28" t="s">
        <v>95</v>
      </c>
      <c r="J20" s="83"/>
      <c r="K20" s="83"/>
      <c r="L20" s="119"/>
      <c r="M20" s="83"/>
      <c r="N20" s="36"/>
    </row>
    <row r="21" spans="1:18" s="5" customFormat="1" ht="26.1" customHeight="1">
      <c r="A21" s="117" t="s">
        <v>225</v>
      </c>
      <c r="B21" s="29" t="s">
        <v>546</v>
      </c>
      <c r="C21" s="62" t="s">
        <v>545</v>
      </c>
      <c r="D21" s="30" t="s">
        <v>23</v>
      </c>
      <c r="E21" s="63">
        <v>15973.36</v>
      </c>
      <c r="F21" s="63">
        <v>2509</v>
      </c>
      <c r="G21" s="31" t="s">
        <v>31</v>
      </c>
      <c r="H21" s="124" t="s">
        <v>541</v>
      </c>
      <c r="I21" s="28" t="s">
        <v>56</v>
      </c>
      <c r="J21" s="83"/>
      <c r="K21" s="83"/>
      <c r="L21" s="119"/>
      <c r="M21" s="83"/>
      <c r="N21" s="36"/>
    </row>
    <row r="22" spans="1:18" s="5" customFormat="1" ht="26.1" customHeight="1">
      <c r="A22" s="117" t="s">
        <v>379</v>
      </c>
      <c r="B22" s="29" t="s">
        <v>483</v>
      </c>
      <c r="C22" s="62" t="s">
        <v>483</v>
      </c>
      <c r="D22" s="30" t="s">
        <v>491</v>
      </c>
      <c r="E22" s="63">
        <v>13329.95</v>
      </c>
      <c r="F22" s="63">
        <v>2106</v>
      </c>
      <c r="G22" s="31" t="s">
        <v>30</v>
      </c>
      <c r="H22" s="125" t="s">
        <v>488</v>
      </c>
      <c r="I22" s="50" t="s">
        <v>47</v>
      </c>
      <c r="J22" s="83"/>
      <c r="K22" s="83"/>
      <c r="L22" s="119"/>
      <c r="M22" s="83"/>
      <c r="N22" s="36"/>
    </row>
    <row r="23" spans="1:18" s="5" customFormat="1" ht="26.1" customHeight="1">
      <c r="A23" s="117" t="s">
        <v>420</v>
      </c>
      <c r="B23" s="29" t="s">
        <v>570</v>
      </c>
      <c r="C23" s="62" t="s">
        <v>569</v>
      </c>
      <c r="D23" s="30" t="s">
        <v>576</v>
      </c>
      <c r="E23" s="63">
        <v>11950.34</v>
      </c>
      <c r="F23" s="63">
        <v>2719</v>
      </c>
      <c r="G23" s="31">
        <v>19</v>
      </c>
      <c r="H23" s="125" t="s">
        <v>541</v>
      </c>
      <c r="I23" s="50" t="s">
        <v>47</v>
      </c>
      <c r="J23" s="83"/>
      <c r="K23" s="83"/>
      <c r="L23" s="119"/>
      <c r="M23" s="83"/>
      <c r="N23" s="36"/>
    </row>
    <row r="24" spans="1:18" s="5" customFormat="1" ht="26.1" customHeight="1">
      <c r="A24" s="117" t="s">
        <v>499</v>
      </c>
      <c r="B24" s="29" t="s">
        <v>539</v>
      </c>
      <c r="C24" s="29" t="s">
        <v>538</v>
      </c>
      <c r="D24" s="30" t="s">
        <v>16</v>
      </c>
      <c r="E24" s="63">
        <v>8137</v>
      </c>
      <c r="F24" s="63">
        <v>1261</v>
      </c>
      <c r="G24" s="31" t="s">
        <v>17</v>
      </c>
      <c r="H24" s="122" t="s">
        <v>542</v>
      </c>
      <c r="I24" s="28" t="s">
        <v>18</v>
      </c>
      <c r="J24" s="83"/>
      <c r="K24" s="83"/>
      <c r="L24" s="119"/>
      <c r="M24" s="83"/>
      <c r="N24" s="36"/>
    </row>
    <row r="25" spans="1:18" s="5" customFormat="1" ht="26.1" customHeight="1">
      <c r="A25" s="117" t="s">
        <v>500</v>
      </c>
      <c r="B25" s="29" t="s">
        <v>490</v>
      </c>
      <c r="C25" s="62" t="s">
        <v>489</v>
      </c>
      <c r="D25" s="30" t="s">
        <v>8</v>
      </c>
      <c r="E25" s="63">
        <v>4076.85</v>
      </c>
      <c r="F25" s="63">
        <v>665</v>
      </c>
      <c r="G25" s="31" t="s">
        <v>317</v>
      </c>
      <c r="H25" s="12" t="s">
        <v>481</v>
      </c>
      <c r="I25" s="28" t="s">
        <v>9</v>
      </c>
      <c r="J25" s="83"/>
      <c r="K25" s="83"/>
      <c r="L25" s="119"/>
      <c r="M25" s="83"/>
      <c r="N25" s="36"/>
    </row>
    <row r="26" spans="1:18" s="5" customFormat="1" ht="26.1" customHeight="1">
      <c r="A26" s="117" t="s">
        <v>501</v>
      </c>
      <c r="B26" s="29" t="s">
        <v>522</v>
      </c>
      <c r="C26" s="62" t="s">
        <v>521</v>
      </c>
      <c r="D26" s="30" t="s">
        <v>49</v>
      </c>
      <c r="E26" s="63">
        <v>2787.4399999999987</v>
      </c>
      <c r="F26" s="63">
        <v>700</v>
      </c>
      <c r="G26" s="31" t="s">
        <v>53</v>
      </c>
      <c r="H26" s="12" t="s">
        <v>488</v>
      </c>
      <c r="I26" s="28" t="s">
        <v>108</v>
      </c>
      <c r="J26" s="83"/>
      <c r="K26" s="119"/>
      <c r="L26" s="119"/>
      <c r="M26" s="119"/>
      <c r="N26" s="119"/>
      <c r="O26" s="14"/>
      <c r="P26" s="84"/>
      <c r="Q26" s="14"/>
      <c r="R26" s="33"/>
    </row>
    <row r="27" spans="1:18" s="5" customFormat="1" ht="26.1" customHeight="1">
      <c r="A27" s="117" t="s">
        <v>502</v>
      </c>
      <c r="B27" s="13" t="s">
        <v>452</v>
      </c>
      <c r="C27" s="13" t="s">
        <v>451</v>
      </c>
      <c r="D27" s="30" t="s">
        <v>453</v>
      </c>
      <c r="E27" s="34">
        <v>2380.91</v>
      </c>
      <c r="F27" s="34">
        <v>528</v>
      </c>
      <c r="G27" s="12" t="s">
        <v>317</v>
      </c>
      <c r="H27" s="12" t="s">
        <v>454</v>
      </c>
      <c r="I27" s="28" t="s">
        <v>15</v>
      </c>
      <c r="J27" s="119"/>
      <c r="K27" s="119"/>
      <c r="L27" s="119"/>
      <c r="M27" s="119"/>
      <c r="N27" s="119"/>
      <c r="O27" s="36"/>
      <c r="P27" s="36"/>
      <c r="Q27" s="33"/>
      <c r="R27" s="14"/>
    </row>
    <row r="28" spans="1:18" s="5" customFormat="1" ht="26.1" customHeight="1">
      <c r="A28" s="117" t="s">
        <v>503</v>
      </c>
      <c r="B28" s="29" t="s">
        <v>156</v>
      </c>
      <c r="C28" s="62" t="s">
        <v>155</v>
      </c>
      <c r="D28" s="30" t="s">
        <v>157</v>
      </c>
      <c r="E28" s="63">
        <v>2300.4599999999991</v>
      </c>
      <c r="F28" s="63">
        <v>402</v>
      </c>
      <c r="G28" s="31" t="s">
        <v>25</v>
      </c>
      <c r="H28" s="12" t="s">
        <v>130</v>
      </c>
      <c r="I28" s="28" t="s">
        <v>55</v>
      </c>
      <c r="J28" s="119"/>
      <c r="K28" s="119"/>
      <c r="L28" s="83"/>
      <c r="M28" s="14"/>
      <c r="N28" s="84"/>
      <c r="O28" s="84"/>
      <c r="P28" s="84"/>
      <c r="Q28" s="33"/>
      <c r="R28" s="14"/>
    </row>
    <row r="29" spans="1:18" s="5" customFormat="1" ht="26.1" customHeight="1">
      <c r="A29" s="117" t="s">
        <v>504</v>
      </c>
      <c r="B29" s="29" t="s">
        <v>526</v>
      </c>
      <c r="C29" s="62" t="s">
        <v>525</v>
      </c>
      <c r="D29" s="30" t="s">
        <v>527</v>
      </c>
      <c r="E29" s="63">
        <v>1994.75</v>
      </c>
      <c r="F29" s="63">
        <v>344</v>
      </c>
      <c r="G29" s="31" t="s">
        <v>53</v>
      </c>
      <c r="H29" s="12" t="s">
        <v>496</v>
      </c>
      <c r="I29" s="28" t="s">
        <v>56</v>
      </c>
      <c r="J29" s="119"/>
      <c r="K29" s="119"/>
      <c r="L29" s="119"/>
      <c r="M29" s="119"/>
      <c r="N29" s="119"/>
      <c r="O29" s="36"/>
      <c r="P29" s="83"/>
      <c r="Q29" s="14"/>
      <c r="R29" s="33"/>
    </row>
    <row r="30" spans="1:18" s="5" customFormat="1" ht="26.1" customHeight="1">
      <c r="A30" s="117" t="s">
        <v>505</v>
      </c>
      <c r="B30" s="29" t="s">
        <v>548</v>
      </c>
      <c r="C30" s="62" t="s">
        <v>547</v>
      </c>
      <c r="D30" s="30" t="s">
        <v>549</v>
      </c>
      <c r="E30" s="63">
        <v>1949.91</v>
      </c>
      <c r="F30" s="63">
        <v>353</v>
      </c>
      <c r="G30" s="31" t="s">
        <v>302</v>
      </c>
      <c r="H30" s="12" t="s">
        <v>535</v>
      </c>
      <c r="I30" s="28" t="s">
        <v>55</v>
      </c>
      <c r="J30" s="119"/>
      <c r="K30" s="119"/>
      <c r="L30" s="119"/>
      <c r="M30" s="119"/>
      <c r="N30" s="119"/>
      <c r="O30" s="36"/>
      <c r="P30" s="119"/>
      <c r="Q30" s="14"/>
      <c r="R30" s="81"/>
    </row>
    <row r="31" spans="1:18" s="5" customFormat="1" ht="26.1" customHeight="1">
      <c r="A31" s="117" t="s">
        <v>506</v>
      </c>
      <c r="B31" s="29" t="s">
        <v>524</v>
      </c>
      <c r="C31" s="29" t="s">
        <v>523</v>
      </c>
      <c r="D31" s="30" t="s">
        <v>361</v>
      </c>
      <c r="E31" s="63">
        <v>1712.6999999999989</v>
      </c>
      <c r="F31" s="63">
        <v>367</v>
      </c>
      <c r="G31" s="31" t="s">
        <v>26</v>
      </c>
      <c r="H31" s="12" t="s">
        <v>482</v>
      </c>
      <c r="I31" s="28" t="s">
        <v>108</v>
      </c>
      <c r="J31" s="119"/>
      <c r="K31" s="119"/>
      <c r="L31" s="119"/>
      <c r="M31" s="119"/>
      <c r="N31" s="119"/>
      <c r="O31" s="36"/>
      <c r="P31" s="119"/>
      <c r="Q31" s="14"/>
      <c r="R31" s="81"/>
    </row>
    <row r="32" spans="1:18" s="5" customFormat="1" ht="26.1" customHeight="1">
      <c r="A32" s="117" t="s">
        <v>507</v>
      </c>
      <c r="B32" s="30" t="s">
        <v>402</v>
      </c>
      <c r="C32" s="79" t="s">
        <v>401</v>
      </c>
      <c r="D32" s="30" t="s">
        <v>403</v>
      </c>
      <c r="E32" s="105">
        <v>1211.2999999999993</v>
      </c>
      <c r="F32" s="105">
        <v>358</v>
      </c>
      <c r="G32" s="80">
        <v>3</v>
      </c>
      <c r="H32" s="18" t="s">
        <v>400</v>
      </c>
      <c r="I32" s="28" t="s">
        <v>399</v>
      </c>
      <c r="J32" s="119"/>
      <c r="K32" s="119"/>
      <c r="L32" s="119"/>
      <c r="M32" s="119"/>
      <c r="N32" s="119"/>
      <c r="O32" s="36"/>
      <c r="P32" s="119"/>
      <c r="Q32" s="14"/>
      <c r="R32" s="81"/>
    </row>
    <row r="33" spans="1:18" s="5" customFormat="1" ht="26.1" customHeight="1">
      <c r="A33" s="117" t="s">
        <v>508</v>
      </c>
      <c r="B33" s="29" t="s">
        <v>383</v>
      </c>
      <c r="C33" s="62" t="s">
        <v>382</v>
      </c>
      <c r="D33" s="30" t="s">
        <v>8</v>
      </c>
      <c r="E33" s="63">
        <v>1080.5</v>
      </c>
      <c r="F33" s="63">
        <v>240</v>
      </c>
      <c r="G33" s="31" t="s">
        <v>26</v>
      </c>
      <c r="H33" s="12" t="s">
        <v>377</v>
      </c>
      <c r="I33" s="28" t="s">
        <v>57</v>
      </c>
      <c r="J33" s="119"/>
      <c r="K33" s="119"/>
      <c r="L33" s="119"/>
      <c r="M33" s="119"/>
      <c r="N33" s="119"/>
      <c r="O33" s="36"/>
      <c r="P33" s="119"/>
      <c r="Q33" s="14"/>
      <c r="R33" s="81"/>
    </row>
    <row r="34" spans="1:18" s="5" customFormat="1" ht="26.1" customHeight="1">
      <c r="A34" s="117" t="s">
        <v>509</v>
      </c>
      <c r="B34" s="30" t="s">
        <v>553</v>
      </c>
      <c r="C34" s="79" t="s">
        <v>552</v>
      </c>
      <c r="D34" s="30" t="s">
        <v>555</v>
      </c>
      <c r="E34" s="105">
        <v>870.33</v>
      </c>
      <c r="F34" s="105">
        <v>175</v>
      </c>
      <c r="G34" s="80">
        <v>8</v>
      </c>
      <c r="H34" s="18" t="s">
        <v>535</v>
      </c>
      <c r="I34" s="28" t="s">
        <v>554</v>
      </c>
      <c r="J34" s="119"/>
      <c r="K34" s="119"/>
      <c r="L34" s="119"/>
      <c r="M34" s="119"/>
      <c r="N34" s="119"/>
      <c r="O34" s="36"/>
      <c r="P34" s="119"/>
      <c r="Q34" s="14"/>
      <c r="R34" s="81"/>
    </row>
    <row r="35" spans="1:18" s="5" customFormat="1" ht="26.1" customHeight="1">
      <c r="A35" s="117" t="s">
        <v>510</v>
      </c>
      <c r="B35" s="29" t="s">
        <v>557</v>
      </c>
      <c r="C35" s="62" t="s">
        <v>556</v>
      </c>
      <c r="D35" s="30" t="s">
        <v>559</v>
      </c>
      <c r="E35" s="63">
        <v>675.6</v>
      </c>
      <c r="F35" s="63">
        <v>99</v>
      </c>
      <c r="G35" s="31" t="s">
        <v>27</v>
      </c>
      <c r="H35" s="18" t="s">
        <v>535</v>
      </c>
      <c r="I35" s="28" t="s">
        <v>558</v>
      </c>
      <c r="J35" s="119"/>
      <c r="K35" s="119"/>
      <c r="L35" s="119"/>
      <c r="M35" s="119"/>
      <c r="N35" s="119"/>
      <c r="O35" s="36"/>
      <c r="P35" s="119"/>
      <c r="Q35" s="14"/>
      <c r="R35" s="81"/>
    </row>
    <row r="36" spans="1:18" s="5" customFormat="1" ht="26.1" customHeight="1">
      <c r="A36" s="117" t="s">
        <v>511</v>
      </c>
      <c r="B36" s="29" t="s">
        <v>320</v>
      </c>
      <c r="C36" s="62" t="s">
        <v>321</v>
      </c>
      <c r="D36" s="30" t="s">
        <v>8</v>
      </c>
      <c r="E36" s="63">
        <v>657.48</v>
      </c>
      <c r="F36" s="63">
        <v>144</v>
      </c>
      <c r="G36" s="31" t="s">
        <v>50</v>
      </c>
      <c r="H36" s="12" t="s">
        <v>324</v>
      </c>
      <c r="I36" s="28" t="s">
        <v>9</v>
      </c>
      <c r="J36" s="119"/>
      <c r="K36" s="119"/>
      <c r="L36" s="119"/>
      <c r="M36" s="119"/>
      <c r="N36" s="119"/>
      <c r="O36" s="36"/>
      <c r="P36" s="119"/>
      <c r="Q36" s="14"/>
      <c r="R36" s="81"/>
    </row>
    <row r="37" spans="1:18" s="5" customFormat="1" ht="26.1" customHeight="1">
      <c r="A37" s="117" t="s">
        <v>512</v>
      </c>
      <c r="B37" s="114" t="s">
        <v>550</v>
      </c>
      <c r="C37" s="123" t="s">
        <v>550</v>
      </c>
      <c r="D37" s="30" t="s">
        <v>13</v>
      </c>
      <c r="E37" s="63">
        <v>585.74</v>
      </c>
      <c r="F37" s="63">
        <v>113</v>
      </c>
      <c r="G37" s="31" t="s">
        <v>317</v>
      </c>
      <c r="H37" s="124" t="s">
        <v>536</v>
      </c>
      <c r="I37" s="28" t="s">
        <v>551</v>
      </c>
      <c r="J37" s="119"/>
      <c r="K37" s="119"/>
      <c r="L37" s="119"/>
      <c r="M37" s="119"/>
      <c r="N37" s="119"/>
      <c r="O37" s="36"/>
      <c r="P37" s="119"/>
      <c r="Q37" s="14"/>
      <c r="R37" s="81"/>
    </row>
    <row r="38" spans="1:18" s="5" customFormat="1" ht="26.1" customHeight="1">
      <c r="A38" s="117" t="s">
        <v>513</v>
      </c>
      <c r="B38" s="17" t="s">
        <v>46</v>
      </c>
      <c r="C38" s="17" t="s">
        <v>45</v>
      </c>
      <c r="D38" s="17" t="s">
        <v>23</v>
      </c>
      <c r="E38" s="24">
        <v>395</v>
      </c>
      <c r="F38" s="24">
        <v>79</v>
      </c>
      <c r="G38" s="20">
        <v>1</v>
      </c>
      <c r="H38" s="18" t="s">
        <v>44</v>
      </c>
      <c r="I38" s="28" t="s">
        <v>19</v>
      </c>
      <c r="J38" s="119"/>
      <c r="K38" s="119"/>
      <c r="L38" s="119"/>
      <c r="M38" s="119"/>
      <c r="N38" s="119"/>
      <c r="O38" s="119"/>
      <c r="P38" s="70"/>
      <c r="Q38" s="70"/>
      <c r="R38" s="70"/>
    </row>
    <row r="39" spans="1:18" s="54" customFormat="1" ht="26.1" customHeight="1">
      <c r="A39" s="117" t="s">
        <v>514</v>
      </c>
      <c r="B39" s="17" t="s">
        <v>471</v>
      </c>
      <c r="C39" s="17" t="s">
        <v>470</v>
      </c>
      <c r="D39" s="17" t="s">
        <v>474</v>
      </c>
      <c r="E39" s="24">
        <v>363</v>
      </c>
      <c r="F39" s="24">
        <v>73</v>
      </c>
      <c r="G39" s="20">
        <v>1</v>
      </c>
      <c r="H39" s="18">
        <v>43182</v>
      </c>
      <c r="I39" s="28" t="s">
        <v>19</v>
      </c>
      <c r="J39" s="126"/>
      <c r="K39" s="126"/>
      <c r="L39" s="126"/>
      <c r="M39" s="127"/>
      <c r="P39" s="55"/>
      <c r="Q39" s="55"/>
    </row>
    <row r="40" spans="1:18" ht="26.1" customHeight="1">
      <c r="A40" s="117" t="s">
        <v>515</v>
      </c>
      <c r="B40" s="29" t="s">
        <v>529</v>
      </c>
      <c r="C40" s="62" t="s">
        <v>528</v>
      </c>
      <c r="D40" s="30" t="s">
        <v>23</v>
      </c>
      <c r="E40" s="63">
        <v>336.7399999999999</v>
      </c>
      <c r="F40" s="63">
        <v>58</v>
      </c>
      <c r="G40" s="31" t="s">
        <v>50</v>
      </c>
      <c r="H40" s="12" t="s">
        <v>481</v>
      </c>
      <c r="I40" s="28" t="s">
        <v>55</v>
      </c>
      <c r="O40" s="36"/>
      <c r="Q40" s="14"/>
      <c r="R40" s="81"/>
    </row>
    <row r="41" spans="1:18" s="5" customFormat="1" ht="26.1" customHeight="1">
      <c r="A41" s="117" t="s">
        <v>516</v>
      </c>
      <c r="B41" s="29" t="s">
        <v>498</v>
      </c>
      <c r="C41" s="62" t="s">
        <v>497</v>
      </c>
      <c r="D41" s="30" t="s">
        <v>213</v>
      </c>
      <c r="E41" s="63">
        <v>335.55</v>
      </c>
      <c r="F41" s="63">
        <v>75</v>
      </c>
      <c r="G41" s="31" t="s">
        <v>29</v>
      </c>
      <c r="H41" s="12" t="s">
        <v>488</v>
      </c>
      <c r="I41" s="50" t="s">
        <v>47</v>
      </c>
      <c r="J41" s="119"/>
      <c r="L41" s="84"/>
      <c r="M41" s="33"/>
      <c r="N41" s="14"/>
      <c r="O41" s="84"/>
      <c r="R41" s="81"/>
    </row>
    <row r="42" spans="1:18" s="5" customFormat="1" ht="26.1" customHeight="1">
      <c r="A42" s="117" t="s">
        <v>517</v>
      </c>
      <c r="B42" s="29" t="s">
        <v>560</v>
      </c>
      <c r="C42" s="62" t="s">
        <v>561</v>
      </c>
      <c r="D42" s="30" t="s">
        <v>8</v>
      </c>
      <c r="E42" s="63">
        <v>242</v>
      </c>
      <c r="F42" s="63">
        <v>49</v>
      </c>
      <c r="G42" s="31" t="s">
        <v>27</v>
      </c>
      <c r="H42" s="12" t="s">
        <v>562</v>
      </c>
      <c r="I42" s="50" t="s">
        <v>47</v>
      </c>
      <c r="J42" s="119"/>
      <c r="K42" s="119"/>
      <c r="L42" s="119"/>
      <c r="M42" s="119"/>
      <c r="N42" s="119"/>
      <c r="O42" s="36"/>
      <c r="P42" s="119"/>
      <c r="Q42" s="14"/>
      <c r="R42" s="81"/>
    </row>
    <row r="43" spans="1:18" s="5" customFormat="1" ht="26.1" customHeight="1">
      <c r="A43" s="117" t="s">
        <v>518</v>
      </c>
      <c r="B43" s="52" t="s">
        <v>563</v>
      </c>
      <c r="C43" s="52" t="s">
        <v>564</v>
      </c>
      <c r="D43" s="45" t="s">
        <v>8</v>
      </c>
      <c r="E43" s="69">
        <v>121</v>
      </c>
      <c r="F43" s="69">
        <v>25</v>
      </c>
      <c r="G43" s="46">
        <v>1</v>
      </c>
      <c r="H43" s="53">
        <v>43420</v>
      </c>
      <c r="I43" s="120" t="s">
        <v>47</v>
      </c>
      <c r="J43" s="119"/>
      <c r="K43" s="119"/>
      <c r="L43" s="119"/>
      <c r="M43" s="119"/>
      <c r="N43" s="119"/>
      <c r="O43" s="36"/>
      <c r="P43" s="119"/>
      <c r="Q43" s="14"/>
      <c r="R43" s="81"/>
    </row>
    <row r="44" spans="1:18" s="5" customFormat="1" ht="26.1" customHeight="1">
      <c r="A44" s="117" t="s">
        <v>519</v>
      </c>
      <c r="B44" s="112" t="s">
        <v>415</v>
      </c>
      <c r="C44" s="112" t="s">
        <v>414</v>
      </c>
      <c r="D44" s="30" t="s">
        <v>48</v>
      </c>
      <c r="E44" s="105">
        <v>120</v>
      </c>
      <c r="F44" s="105">
        <v>27</v>
      </c>
      <c r="G44" s="80">
        <v>1</v>
      </c>
      <c r="H44" s="18" t="s">
        <v>376</v>
      </c>
      <c r="I44" s="28" t="s">
        <v>108</v>
      </c>
      <c r="J44" s="119"/>
      <c r="K44" s="119"/>
      <c r="L44" s="119"/>
      <c r="M44" s="119"/>
      <c r="N44" s="119"/>
      <c r="O44" s="119"/>
      <c r="P44" s="119"/>
      <c r="Q44" s="119"/>
      <c r="R44" s="119"/>
    </row>
    <row r="45" spans="1:18" s="5" customFormat="1" ht="26.1" customHeight="1">
      <c r="A45" s="117" t="s">
        <v>520</v>
      </c>
      <c r="B45" s="13" t="s">
        <v>227</v>
      </c>
      <c r="C45" s="13" t="s">
        <v>224</v>
      </c>
      <c r="D45" s="17" t="s">
        <v>226</v>
      </c>
      <c r="E45" s="24">
        <v>30</v>
      </c>
      <c r="F45" s="24">
        <v>6</v>
      </c>
      <c r="G45" s="12" t="s">
        <v>27</v>
      </c>
      <c r="H45" s="12" t="s">
        <v>221</v>
      </c>
      <c r="I45" s="28" t="s">
        <v>108</v>
      </c>
      <c r="J45" s="119"/>
      <c r="K45" s="119"/>
      <c r="L45" s="119"/>
      <c r="M45" s="119"/>
      <c r="N45" s="119"/>
      <c r="O45" s="119"/>
      <c r="P45" s="119"/>
      <c r="Q45" s="119"/>
      <c r="R45" s="119"/>
    </row>
    <row r="46" spans="1:18" s="5" customFormat="1" ht="26.1" customHeight="1">
      <c r="B46" s="37"/>
      <c r="C46" s="37"/>
      <c r="D46" s="37"/>
      <c r="E46" s="38"/>
      <c r="F46" s="38"/>
      <c r="G46" s="39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8" s="5" customFormat="1" ht="26.1" customHeight="1" thickBot="1">
      <c r="B47" s="37"/>
      <c r="C47" s="37"/>
      <c r="D47" s="37"/>
      <c r="E47" s="40">
        <f>SUM(E4:E46)</f>
        <v>1187688.6500000001</v>
      </c>
      <c r="F47" s="40">
        <f>SUM(F4:F46)</f>
        <v>199187</v>
      </c>
      <c r="H47" s="14"/>
      <c r="J47" s="119"/>
      <c r="K47" s="119"/>
      <c r="L47" s="119"/>
      <c r="M47" s="119"/>
      <c r="N47" s="119"/>
      <c r="O47" s="119"/>
      <c r="P47" s="119"/>
      <c r="Q47" s="119"/>
      <c r="R47" s="119"/>
    </row>
  </sheetData>
  <sortState xmlns:xlrd2="http://schemas.microsoft.com/office/spreadsheetml/2017/richdata2" ref="B4:I45">
    <sortCondition descending="1" ref="E4:E45"/>
  </sortState>
  <phoneticPr fontId="2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7DFE8E-3ED7-4882-9AFF-BD269F30E7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ADF919-2689-41CE-A540-F6DA06ABF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80CB5E-06F7-4975-B1D4-86619A3C4E04}">
  <ds:schemaRefs>
    <ds:schemaRef ds:uri="2e073065-020e-4dce-99c7-95e5c43123b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2021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Justė</dc:creator>
  <cp:lastModifiedBy>Bulytė Justė</cp:lastModifiedBy>
  <dcterms:created xsi:type="dcterms:W3CDTF">2020-02-20T08:16:42Z</dcterms:created>
  <dcterms:modified xsi:type="dcterms:W3CDTF">2021-12-21T13:42:27Z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