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min-my.sharepoint.com/personal/juste_bulyte_eimin_lt/Documents/Darbalaukis/LKC/Savaitės/"/>
    </mc:Choice>
  </mc:AlternateContent>
  <xr:revisionPtr revIDLastSave="317" documentId="8_{B32B9C2E-F2AD-4DFA-BC03-EE4E2CBA39C6}" xr6:coauthVersionLast="45" xr6:coauthVersionMax="45" xr10:uidLastSave="{2BC985A0-C9A2-43EF-AC38-63A3272760D8}"/>
  <bookViews>
    <workbookView xWindow="-120" yWindow="-120" windowWidth="29040" windowHeight="15840" xr2:uid="{00000000-000D-0000-FFFF-FFFF00000000}"/>
  </bookViews>
  <sheets>
    <sheet name="05.28-06.03" sheetId="6" r:id="rId1"/>
    <sheet name="05.21-05.27" sheetId="5" r:id="rId2"/>
    <sheet name="05.14-05.20" sheetId="4" r:id="rId3"/>
    <sheet name="05.07-05.13" sheetId="3" r:id="rId4"/>
    <sheet name="04.30-05.06" sheetId="2" r:id="rId5"/>
    <sheet name="04.28-29" sheetId="1" r:id="rId6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3" i="6" l="1"/>
  <c r="G53" i="6"/>
  <c r="E53" i="6"/>
  <c r="D53" i="6"/>
  <c r="F47" i="6"/>
  <c r="E47" i="6"/>
  <c r="G47" i="6"/>
  <c r="D47" i="6"/>
  <c r="F35" i="6"/>
  <c r="E35" i="6"/>
  <c r="G35" i="6"/>
  <c r="D35" i="6"/>
  <c r="F23" i="6"/>
  <c r="E23" i="6"/>
  <c r="G23" i="6"/>
  <c r="D23" i="6"/>
  <c r="L26" i="6"/>
  <c r="D26" i="6"/>
  <c r="I37" i="6"/>
  <c r="I52" i="6"/>
  <c r="I19" i="6"/>
  <c r="I49" i="6"/>
  <c r="F32" i="6"/>
  <c r="I28" i="6" l="1"/>
  <c r="I18" i="6"/>
  <c r="I15" i="6"/>
  <c r="I13" i="6"/>
  <c r="F22" i="6" l="1"/>
  <c r="F20" i="6"/>
  <c r="F17" i="6"/>
  <c r="F25" i="6"/>
  <c r="F31" i="6"/>
  <c r="F34" i="6"/>
  <c r="F21" i="6"/>
  <c r="F30" i="6"/>
  <c r="F29" i="6"/>
  <c r="F50" i="6"/>
  <c r="F38" i="6"/>
  <c r="F41" i="6"/>
  <c r="F43" i="6"/>
  <c r="F44" i="6"/>
  <c r="F33" i="6"/>
  <c r="F39" i="6"/>
  <c r="F40" i="6"/>
  <c r="F45" i="6"/>
  <c r="F46" i="6"/>
  <c r="F14" i="6"/>
  <c r="F51" i="6"/>
  <c r="I42" i="6"/>
  <c r="F42" i="6"/>
  <c r="I46" i="6"/>
  <c r="I39" i="6"/>
  <c r="I44" i="6"/>
  <c r="I38" i="6"/>
  <c r="I50" i="6"/>
  <c r="I29" i="6"/>
  <c r="I30" i="6"/>
  <c r="I21" i="6"/>
  <c r="I34" i="6"/>
  <c r="I31" i="6"/>
  <c r="I25" i="6"/>
  <c r="I17" i="6"/>
  <c r="I22" i="6"/>
  <c r="I16" i="6"/>
  <c r="F16" i="6"/>
  <c r="I14" i="6"/>
  <c r="F50" i="5"/>
  <c r="E50" i="5"/>
  <c r="G50" i="5"/>
  <c r="D50" i="5"/>
  <c r="F47" i="5"/>
  <c r="E47" i="5"/>
  <c r="G47" i="5"/>
  <c r="D47" i="5"/>
  <c r="F41" i="5"/>
  <c r="F40" i="5"/>
  <c r="F44" i="5"/>
  <c r="F42" i="4"/>
  <c r="E23" i="5" l="1"/>
  <c r="G23" i="5"/>
  <c r="D23" i="5"/>
  <c r="I19" i="5"/>
  <c r="I39" i="5"/>
  <c r="I37" i="5"/>
  <c r="D35" i="5" l="1"/>
  <c r="G35" i="5"/>
  <c r="E35" i="5"/>
  <c r="F23" i="5"/>
  <c r="I22" i="5"/>
  <c r="I20" i="5"/>
  <c r="I15" i="5"/>
  <c r="I13" i="5"/>
  <c r="F35" i="5" l="1"/>
  <c r="F17" i="5"/>
  <c r="F26" i="5"/>
  <c r="F28" i="5"/>
  <c r="F25" i="5"/>
  <c r="F29" i="5"/>
  <c r="F34" i="5"/>
  <c r="F27" i="5"/>
  <c r="F30" i="5"/>
  <c r="F32" i="5"/>
  <c r="F43" i="5"/>
  <c r="F33" i="5"/>
  <c r="F49" i="5"/>
  <c r="F38" i="5"/>
  <c r="F42" i="5"/>
  <c r="F46" i="5"/>
  <c r="F45" i="5"/>
  <c r="F14" i="5"/>
  <c r="I45" i="5"/>
  <c r="I42" i="5"/>
  <c r="I38" i="5"/>
  <c r="I49" i="5"/>
  <c r="I43" i="5"/>
  <c r="I32" i="5"/>
  <c r="I27" i="5"/>
  <c r="I34" i="5"/>
  <c r="I29" i="5"/>
  <c r="I25" i="5"/>
  <c r="I28" i="5"/>
  <c r="I26" i="5"/>
  <c r="I17" i="5"/>
  <c r="I18" i="5"/>
  <c r="F18" i="5"/>
  <c r="I14" i="5"/>
  <c r="I41" i="4" l="1"/>
  <c r="E23" i="4"/>
  <c r="D23" i="4"/>
  <c r="G23" i="4"/>
  <c r="I33" i="4"/>
  <c r="I38" i="4"/>
  <c r="I32" i="4"/>
  <c r="I20" i="4"/>
  <c r="I17" i="4"/>
  <c r="I13" i="4"/>
  <c r="F14" i="4"/>
  <c r="F15" i="4"/>
  <c r="F16" i="4"/>
  <c r="F19" i="4"/>
  <c r="F18" i="4"/>
  <c r="F25" i="4"/>
  <c r="F21" i="4"/>
  <c r="F26" i="4"/>
  <c r="F29" i="4"/>
  <c r="F28" i="4"/>
  <c r="F30" i="4"/>
  <c r="F40" i="4"/>
  <c r="F34" i="4"/>
  <c r="F37" i="4"/>
  <c r="F43" i="4"/>
  <c r="I39" i="4"/>
  <c r="F39" i="4"/>
  <c r="I43" i="4"/>
  <c r="I37" i="4"/>
  <c r="I30" i="4"/>
  <c r="I28" i="4"/>
  <c r="I29" i="4"/>
  <c r="I26" i="4"/>
  <c r="I21" i="4"/>
  <c r="I25" i="4"/>
  <c r="I18" i="4"/>
  <c r="I19" i="4"/>
  <c r="I16" i="4"/>
  <c r="I15" i="4"/>
  <c r="I14" i="4"/>
  <c r="D40" i="3"/>
  <c r="F35" i="3"/>
  <c r="E35" i="3"/>
  <c r="G35" i="3"/>
  <c r="D35" i="3"/>
  <c r="D23" i="3"/>
  <c r="E23" i="3"/>
  <c r="G23" i="3"/>
  <c r="F23" i="3"/>
  <c r="I34" i="3"/>
  <c r="F34" i="3"/>
  <c r="I38" i="3"/>
  <c r="F37" i="3"/>
  <c r="F17" i="3"/>
  <c r="F18" i="3"/>
  <c r="F20" i="3"/>
  <c r="F27" i="3"/>
  <c r="F28" i="3"/>
  <c r="F31" i="3"/>
  <c r="F32" i="3"/>
  <c r="F26" i="3"/>
  <c r="F33" i="3"/>
  <c r="F39" i="3"/>
  <c r="I21" i="3"/>
  <c r="I19" i="3"/>
  <c r="I16" i="3"/>
  <c r="I15" i="3"/>
  <c r="I14" i="3"/>
  <c r="I13" i="3"/>
  <c r="I37" i="3"/>
  <c r="I39" i="3"/>
  <c r="I26" i="3"/>
  <c r="I32" i="3"/>
  <c r="I31" i="3"/>
  <c r="I27" i="3"/>
  <c r="I20" i="3"/>
  <c r="I18" i="3"/>
  <c r="I17" i="3"/>
  <c r="I22" i="3"/>
  <c r="F22" i="3"/>
  <c r="E33" i="2"/>
  <c r="E23" i="2"/>
  <c r="F22" i="2"/>
  <c r="F23" i="2"/>
  <c r="F25" i="2"/>
  <c r="F26" i="2"/>
  <c r="F27" i="2"/>
  <c r="F32" i="2"/>
  <c r="F14" i="2"/>
  <c r="F15" i="2"/>
  <c r="F16" i="2"/>
  <c r="F17" i="2"/>
  <c r="F18" i="2"/>
  <c r="F19" i="2"/>
  <c r="F21" i="2"/>
  <c r="F13" i="2"/>
  <c r="G33" i="2"/>
  <c r="D33" i="2"/>
  <c r="F33" i="2" s="1"/>
  <c r="G23" i="2"/>
  <c r="D23" i="2"/>
  <c r="I20" i="2"/>
  <c r="I30" i="2"/>
  <c r="I28" i="2"/>
  <c r="I29" i="2"/>
  <c r="I31" i="2"/>
  <c r="I32" i="2"/>
  <c r="I22" i="2"/>
  <c r="I21" i="2"/>
  <c r="I27" i="2"/>
  <c r="I26" i="2"/>
  <c r="I19" i="2"/>
  <c r="I17" i="2"/>
  <c r="I15" i="2"/>
  <c r="I16" i="2"/>
  <c r="I14" i="2"/>
  <c r="I13" i="2"/>
  <c r="G28" i="1"/>
  <c r="D28" i="1"/>
  <c r="G23" i="1"/>
  <c r="D23" i="1"/>
  <c r="I16" i="1"/>
  <c r="I15" i="1"/>
  <c r="I21" i="1"/>
  <c r="I19" i="1"/>
  <c r="I22" i="1"/>
  <c r="I17" i="1"/>
  <c r="I26" i="1"/>
  <c r="I25" i="1"/>
  <c r="I13" i="1"/>
  <c r="I14" i="1"/>
  <c r="E40" i="3"/>
  <c r="F40" i="3"/>
  <c r="G40" i="3"/>
  <c r="F23" i="4" l="1"/>
  <c r="G44" i="4"/>
  <c r="G35" i="4"/>
  <c r="F35" i="4"/>
  <c r="E44" i="4"/>
  <c r="E35" i="4"/>
  <c r="D35" i="4"/>
  <c r="D44" i="4"/>
  <c r="F44" i="4"/>
</calcChain>
</file>

<file path=xl/sharedStrings.xml><?xml version="1.0" encoding="utf-8"?>
<sst xmlns="http://schemas.openxmlformats.org/spreadsheetml/2006/main" count="911" uniqueCount="132">
  <si>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</si>
  <si>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</si>
  <si>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</si>
  <si>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</si>
  <si>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</si>
  <si>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</si>
  <si>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</si>
  <si>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</si>
  <si>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</si>
  <si>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</si>
  <si>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</si>
  <si>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</si>
  <si>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</si>
  <si>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</si>
  <si>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</si>
  <si>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</si>
  <si>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</si>
  <si>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</si>
  <si>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</si>
  <si>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</si>
  <si>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</si>
  <si>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</si>
  <si>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</si>
  <si>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</si>
  <si>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</si>
  <si>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</si>
  <si>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</si>
  <si>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</si>
  <si>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</si>
  <si>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</si>
  <si>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</si>
  <si>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Garsų pasaulio įrašai</t>
  </si>
  <si>
    <t>Theatrical Film Distribution / WDSMPI</t>
  </si>
  <si>
    <t>Theatrical Film Distribution</t>
  </si>
  <si>
    <t>ACME Film / WB</t>
  </si>
  <si>
    <t>Balandžio 27 - 28 d. Lietuvos kino teatruose rodytų filmų topas</t>
  </si>
  <si>
    <t>April 27 - 28 Lithuanian top</t>
  </si>
  <si>
    <t>April 23 - 29</t>
  </si>
  <si>
    <t>Balandžio 23 - 29 d.</t>
  </si>
  <si>
    <t>Drakono raitelis (Dragon Rider)</t>
  </si>
  <si>
    <t>P</t>
  </si>
  <si>
    <t>Prieview</t>
  </si>
  <si>
    <t>Ugnis (Огонь)</t>
  </si>
  <si>
    <t>VLG film</t>
  </si>
  <si>
    <t>Perspektyvi mergina (Promising Young Woman)</t>
  </si>
  <si>
    <t>Kolos praraja. Požemių balsai (Кольская сверхглубокая)</t>
  </si>
  <si>
    <t>Didžiapėdžio vaikis 2 (Bigfoot Family)</t>
  </si>
  <si>
    <t>Sapnų kūrėjai (Dreambuilders)</t>
  </si>
  <si>
    <t>Nuostabioji moteris 1984 (Wonder Woman 1984)</t>
  </si>
  <si>
    <t>Mortal Kombat (Mortal Kombat)</t>
  </si>
  <si>
    <t>Kalakutas, vynas ir merginos (Dinner With Friends)</t>
  </si>
  <si>
    <t>Mainai su žudiku (Freaky)</t>
  </si>
  <si>
    <t>Siela (Soul)</t>
  </si>
  <si>
    <t>Dukine Film Distribution / Universal Pictures</t>
  </si>
  <si>
    <t>April 27 - 28</t>
  </si>
  <si>
    <t>Balandžio 27 - 28 d.</t>
  </si>
  <si>
    <t>Tėvas (The Father)</t>
  </si>
  <si>
    <t>Best Film</t>
  </si>
  <si>
    <t>Total (12)</t>
  </si>
  <si>
    <t>Išvalyti atmintį</t>
  </si>
  <si>
    <t>A-One Films</t>
  </si>
  <si>
    <t>April 30 - May 6 Lithuanian top</t>
  </si>
  <si>
    <t>Balandžio 30 - gegužės 6 d. Lietuvos kino teatruose rodytų filmų topas</t>
  </si>
  <si>
    <t>April 30 - May 6</t>
  </si>
  <si>
    <t>Balandžio 30 - gegužės 6 d.</t>
  </si>
  <si>
    <t>Tobula žmona (La bonne épouse)</t>
  </si>
  <si>
    <t>Nuostabi epocha (La Belle Epoque)</t>
  </si>
  <si>
    <t>Ypatingieji (The Specials)</t>
  </si>
  <si>
    <t>N</t>
  </si>
  <si>
    <t>Helmut Newton: begėdiškas grožis (Helmut Newton: The Bad and the Beautiful)</t>
  </si>
  <si>
    <t>Tomas ir Džeris (Tom and Jerry)</t>
  </si>
  <si>
    <t>weekend results</t>
  </si>
  <si>
    <t>Total (18)</t>
  </si>
  <si>
    <t>Nešventa (Unholy)</t>
  </si>
  <si>
    <t>ACME Film / SONY</t>
  </si>
  <si>
    <t>Godzila prieš Kongą (Godzilla vs Kong)</t>
  </si>
  <si>
    <t>Klajoklių žemė (Nomadland)</t>
  </si>
  <si>
    <t>Černobylis. Bedugnė (Чернобыль)</t>
  </si>
  <si>
    <t>Niekas (Nobody)</t>
  </si>
  <si>
    <t>Undinė (Undine)</t>
  </si>
  <si>
    <t>Vyriškas įniršis (Wrath of Man (Cash Truck))</t>
  </si>
  <si>
    <t>May 7 - 13</t>
  </si>
  <si>
    <t>Gegužės 7 - 13 d.</t>
  </si>
  <si>
    <t>May 7 - 13 Lithuanian top</t>
  </si>
  <si>
    <t>Gegužės 7 - 13 d. Lietuvos kino teatruose rodytų filmų topas</t>
  </si>
  <si>
    <t>Dylere (La Dorrone)</t>
  </si>
  <si>
    <t>Total (20)</t>
  </si>
  <si>
    <t>Vasara'85 (Été 85)</t>
  </si>
  <si>
    <t>Total (23)</t>
  </si>
  <si>
    <t>Trokštantys mano mirties (Those Who Wish me Dead)</t>
  </si>
  <si>
    <t>Chaoso planeta (Chaos Walking)</t>
  </si>
  <si>
    <t>Palma (Пальма)</t>
  </si>
  <si>
    <t>Nes jai labai rūpi (I Care a Lot)</t>
  </si>
  <si>
    <t>Persų kalbos pamokos (Persian Lessons)</t>
  </si>
  <si>
    <t>Rėja ir paskutinysis drakonas (Raya and the Last Dragon)</t>
  </si>
  <si>
    <t>May 14 - 20</t>
  </si>
  <si>
    <t>Gegužės 14 - 20 d.</t>
  </si>
  <si>
    <t>May 14 - 20 Lithuanian top</t>
  </si>
  <si>
    <t>Gegužės 14 - 20 d. Lietuvos kino teatruose rodytų filmų topas</t>
  </si>
  <si>
    <t>Dar po vieną (Druk)</t>
  </si>
  <si>
    <t>Estinfilm</t>
  </si>
  <si>
    <t>Kino aljansas</t>
  </si>
  <si>
    <t>Prakaituok! (Sweat)</t>
  </si>
  <si>
    <t>May 21 - 27</t>
  </si>
  <si>
    <t>Gegužės 21 - 27 d.</t>
  </si>
  <si>
    <t>May 21 - 27 Lithuanian top</t>
  </si>
  <si>
    <t>Gegužės 21 - 27 d. Lietuvos kino teatruose rodytų filmų topas</t>
  </si>
  <si>
    <t>Spiralė (Spiral)</t>
  </si>
  <si>
    <t>Laisvo elgesio močiutė 3. Pradžia (Прабабушка легкого поведения. Начало)</t>
  </si>
  <si>
    <t>Pakeleivių karta (Voyagers)</t>
  </si>
  <si>
    <t>Holivudo afera (Comeback Trail)</t>
  </si>
  <si>
    <t>Kurjeris (The Courier)</t>
  </si>
  <si>
    <t>Tylos zona 2 (A Quiet Place 2)</t>
  </si>
  <si>
    <t>Kruela (Cruella)</t>
  </si>
  <si>
    <t>Dukine Film Distribution / Paramount Pictures</t>
  </si>
  <si>
    <t>Total (27)</t>
  </si>
  <si>
    <t>Meinstrymas (Mainstream)</t>
  </si>
  <si>
    <t>Total (30)</t>
  </si>
  <si>
    <t>Total (31)</t>
  </si>
  <si>
    <t>Žmonės, kuriuos pažįstam</t>
  </si>
  <si>
    <t>Just a Moment</t>
  </si>
  <si>
    <t>Paskutinis didvyris: blogio ištakos (Последний богатырь: Корень зла)</t>
  </si>
  <si>
    <t>Blogos pasakos (Bad Tales)</t>
  </si>
  <si>
    <t>Išvarymas 3: Velnias privertė mane tai padaryti (Conjuring 3)</t>
  </si>
  <si>
    <t>Išgyventi virš horizonto (Horizon Line)</t>
  </si>
  <si>
    <t>Piktieji paukščiai 2 (Angry Birds 2)</t>
  </si>
  <si>
    <t>Krudžiai 2. Naujasis amžius (The Croods: A New Age)</t>
  </si>
  <si>
    <t>Total (34)</t>
  </si>
  <si>
    <t>May 28 - June 3</t>
  </si>
  <si>
    <t>May 28 - June 3 Lithuanian top</t>
  </si>
  <si>
    <t>Gegužės 28 d. - birželio 3 d. Lietuvos kino teatruose rodytų filmų topas</t>
  </si>
  <si>
    <t>Gegužės 28 d. - birželio 3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</si>
</sst>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30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sz val="8"/>
      <color theme="1"/>
      <name val="Calibri"/>
      <family val="2"/>
      <scheme val="minor"/>
    </font>
    <font>
      <sz val="8"/>
      <color theme="1"/>
      <name val="Verdana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</cellStyleXfs>
  <cellXfs count="117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9" fontId="13" fillId="0" borderId="8" xfId="0" applyNumberFormat="1" applyFont="1" applyBorder="1" applyAlignment="1">
      <alignment horizontal="center" vertical="center"/>
    </xf>
    <xf numFmtId="4" fontId="23" fillId="0" borderId="0" xfId="0" applyNumberFormat="1" applyFont="1"/>
    <xf numFmtId="3" fontId="24" fillId="0" borderId="8" xfId="0" applyNumberFormat="1" applyFont="1" applyBorder="1" applyAlignment="1">
      <alignment horizontal="center" vertical="center"/>
    </xf>
    <xf numFmtId="9" fontId="24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6" fillId="0" borderId="7" xfId="0" applyFont="1" applyBorder="1" applyAlignment="1">
      <alignment vertical="center" wrapText="1"/>
    </xf>
    <xf numFmtId="0" fontId="26" fillId="0" borderId="8" xfId="0" applyFont="1" applyBorder="1" applyAlignment="1">
      <alignment vertical="center" wrapText="1"/>
    </xf>
    <xf numFmtId="0" fontId="26" fillId="0" borderId="8" xfId="0" applyFont="1" applyBorder="1" applyAlignment="1">
      <alignment vertical="center"/>
    </xf>
    <xf numFmtId="10" fontId="13" fillId="0" borderId="8" xfId="0" applyNumberFormat="1" applyFont="1" applyBorder="1" applyAlignment="1">
      <alignment horizontal="center" vertical="center"/>
    </xf>
    <xf numFmtId="3" fontId="27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28" fillId="0" borderId="8" xfId="0" applyNumberFormat="1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10" fontId="18" fillId="0" borderId="8" xfId="0" applyNumberFormat="1" applyFont="1" applyBorder="1" applyAlignment="1">
      <alignment horizontal="center" vertical="center"/>
    </xf>
    <xf numFmtId="6" fontId="29" fillId="0" borderId="0" xfId="0" applyNumberFormat="1" applyFont="1"/>
    <xf numFmtId="3" fontId="13" fillId="0" borderId="7" xfId="23" applyNumberFormat="1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</cellXfs>
  <cellStyles count="30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3" xfId="28" xr:uid="{C605276D-F15F-48B4-83B8-4E0AF6825D6F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9DD98E3-63F5-4B3A-BBD4-756288778F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424E82-765D-4C85-922A-05AC3E93002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E74136-D9EE-4BC6-94F7-9F466A60352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B526E1F-5C4B-4F13-AD2E-A3E9642724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7E73236-AA72-44EF-AC97-F0B00AF1DD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A92E26C-3832-46DE-A04F-D21F78BE951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52F5D0B-2AB1-410D-985B-CE09C6670E9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EBE75C6-A94E-4EA6-B3A3-07552EAA9C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9BBA9-C4B4-43CB-8420-84250EE9A2A4}">
  <dimension ref="A1:Z76"/>
  <sheetViews>
    <sheetView tabSelected="1" zoomScale="60" zoomScaleNormal="60" workbookViewId="0"/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1.42578125" style="58" customWidth="1"/>
    <col min="25" max="25" width="14.85546875" style="58" customWidth="1"/>
    <col min="26" max="26" width="12" style="58" bestFit="1" customWidth="1"/>
    <col min="27" max="16384" width="8.85546875" style="58"/>
  </cols>
  <sheetData>
    <row r="1" spans="1:26" ht="19.5" customHeight="1">
      <c r="E1" s="2" t="s">
        <v>129</v>
      </c>
      <c r="F1" s="2"/>
      <c r="G1" s="2"/>
      <c r="H1" s="2"/>
      <c r="I1" s="2"/>
    </row>
    <row r="2" spans="1:26" ht="19.5" customHeight="1">
      <c r="E2" s="2" t="s">
        <v>130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1"/>
      <c r="B5" s="111"/>
      <c r="C5" s="114" t="s">
        <v>0</v>
      </c>
      <c r="D5" s="3"/>
      <c r="E5" s="3"/>
      <c r="F5" s="114" t="s">
        <v>3</v>
      </c>
      <c r="G5" s="3"/>
      <c r="H5" s="114" t="s">
        <v>5</v>
      </c>
      <c r="I5" s="114" t="s">
        <v>6</v>
      </c>
      <c r="J5" s="114" t="s">
        <v>7</v>
      </c>
      <c r="K5" s="114" t="s">
        <v>8</v>
      </c>
      <c r="L5" s="114" t="s">
        <v>10</v>
      </c>
      <c r="M5" s="114" t="s">
        <v>9</v>
      </c>
      <c r="N5" s="114" t="s">
        <v>11</v>
      </c>
      <c r="O5" s="114" t="s">
        <v>12</v>
      </c>
    </row>
    <row r="6" spans="1:26">
      <c r="A6" s="112"/>
      <c r="B6" s="112"/>
      <c r="C6" s="115"/>
      <c r="D6" s="4" t="s">
        <v>128</v>
      </c>
      <c r="E6" s="4" t="s">
        <v>103</v>
      </c>
      <c r="F6" s="115"/>
      <c r="G6" s="4" t="s">
        <v>128</v>
      </c>
      <c r="H6" s="115"/>
      <c r="I6" s="115"/>
      <c r="J6" s="115"/>
      <c r="K6" s="115"/>
      <c r="L6" s="115"/>
      <c r="M6" s="115"/>
      <c r="N6" s="115"/>
      <c r="O6" s="115"/>
    </row>
    <row r="7" spans="1:26">
      <c r="A7" s="112"/>
      <c r="B7" s="112"/>
      <c r="C7" s="115"/>
      <c r="D7" s="4" t="s">
        <v>1</v>
      </c>
      <c r="E7" s="4" t="s">
        <v>1</v>
      </c>
      <c r="F7" s="115"/>
      <c r="G7" s="4" t="s">
        <v>4</v>
      </c>
      <c r="H7" s="115"/>
      <c r="I7" s="115"/>
      <c r="J7" s="115"/>
      <c r="K7" s="115"/>
      <c r="L7" s="115"/>
      <c r="M7" s="115"/>
      <c r="N7" s="115"/>
      <c r="O7" s="115"/>
    </row>
    <row r="8" spans="1:26" ht="18" customHeight="1" thickBot="1">
      <c r="A8" s="113"/>
      <c r="B8" s="113"/>
      <c r="C8" s="116"/>
      <c r="D8" s="5" t="s">
        <v>2</v>
      </c>
      <c r="E8" s="5" t="s">
        <v>2</v>
      </c>
      <c r="F8" s="116"/>
      <c r="G8" s="6"/>
      <c r="H8" s="116"/>
      <c r="I8" s="116"/>
      <c r="J8" s="116"/>
      <c r="K8" s="116"/>
      <c r="L8" s="116"/>
      <c r="M8" s="116"/>
      <c r="N8" s="116"/>
      <c r="O8" s="116"/>
      <c r="R8" s="8"/>
    </row>
    <row r="9" spans="1:26" ht="15" customHeight="1">
      <c r="A9" s="111"/>
      <c r="B9" s="111"/>
      <c r="C9" s="114" t="s">
        <v>13</v>
      </c>
      <c r="D9" s="104"/>
      <c r="E9" s="104"/>
      <c r="F9" s="114" t="s">
        <v>15</v>
      </c>
      <c r="G9" s="104"/>
      <c r="H9" s="9" t="s">
        <v>18</v>
      </c>
      <c r="I9" s="11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14" t="s">
        <v>26</v>
      </c>
      <c r="R9" s="8"/>
    </row>
    <row r="10" spans="1:26" ht="19.5">
      <c r="A10" s="112"/>
      <c r="B10" s="112"/>
      <c r="C10" s="115"/>
      <c r="D10" s="105" t="s">
        <v>131</v>
      </c>
      <c r="E10" s="107" t="s">
        <v>104</v>
      </c>
      <c r="F10" s="115"/>
      <c r="G10" s="107" t="s">
        <v>131</v>
      </c>
      <c r="H10" s="4" t="s">
        <v>17</v>
      </c>
      <c r="I10" s="11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15"/>
      <c r="R10" s="8"/>
    </row>
    <row r="11" spans="1:26">
      <c r="A11" s="112"/>
      <c r="B11" s="112"/>
      <c r="C11" s="115"/>
      <c r="D11" s="105" t="s">
        <v>14</v>
      </c>
      <c r="E11" s="4" t="s">
        <v>14</v>
      </c>
      <c r="F11" s="115"/>
      <c r="G11" s="105" t="s">
        <v>16</v>
      </c>
      <c r="H11" s="6"/>
      <c r="I11" s="115"/>
      <c r="J11" s="6"/>
      <c r="K11" s="6"/>
      <c r="L11" s="12" t="s">
        <v>2</v>
      </c>
      <c r="M11" s="4" t="s">
        <v>17</v>
      </c>
      <c r="N11" s="6"/>
      <c r="O11" s="115"/>
      <c r="R11" s="60"/>
      <c r="T11" s="60"/>
      <c r="U11" s="59"/>
    </row>
    <row r="12" spans="1:26" ht="15.6" customHeight="1" thickBot="1">
      <c r="A12" s="112"/>
      <c r="B12" s="113"/>
      <c r="C12" s="116"/>
      <c r="D12" s="106"/>
      <c r="E12" s="5" t="s">
        <v>2</v>
      </c>
      <c r="F12" s="116"/>
      <c r="G12" s="106" t="s">
        <v>17</v>
      </c>
      <c r="H12" s="32"/>
      <c r="I12" s="116"/>
      <c r="J12" s="32"/>
      <c r="K12" s="32"/>
      <c r="L12" s="32"/>
      <c r="M12" s="32"/>
      <c r="N12" s="32"/>
      <c r="O12" s="116"/>
      <c r="R12" s="60"/>
      <c r="T12" s="60"/>
      <c r="U12" s="59"/>
      <c r="V12" s="59"/>
      <c r="W12" s="59"/>
      <c r="Y12" s="33"/>
      <c r="Z12" s="8"/>
    </row>
    <row r="13" spans="1:26" ht="25.35" customHeight="1">
      <c r="A13" s="62">
        <v>1</v>
      </c>
      <c r="B13" s="62" t="s">
        <v>68</v>
      </c>
      <c r="C13" s="46" t="s">
        <v>112</v>
      </c>
      <c r="D13" s="68">
        <v>39614.730000000003</v>
      </c>
      <c r="E13" s="66" t="s">
        <v>30</v>
      </c>
      <c r="F13" s="66" t="s">
        <v>30</v>
      </c>
      <c r="G13" s="68">
        <v>6160</v>
      </c>
      <c r="H13" s="66">
        <v>276</v>
      </c>
      <c r="I13" s="66">
        <f t="shared" ref="I13:I19" si="0">G13/H13</f>
        <v>22.318840579710145</v>
      </c>
      <c r="J13" s="66">
        <v>15</v>
      </c>
      <c r="K13" s="66">
        <v>1</v>
      </c>
      <c r="L13" s="68">
        <v>45258</v>
      </c>
      <c r="M13" s="68">
        <v>6756</v>
      </c>
      <c r="N13" s="64">
        <v>44344</v>
      </c>
      <c r="O13" s="63" t="s">
        <v>114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>
        <v>1</v>
      </c>
      <c r="C14" s="46" t="s">
        <v>94</v>
      </c>
      <c r="D14" s="68">
        <v>14924.34</v>
      </c>
      <c r="E14" s="66">
        <v>22127.99</v>
      </c>
      <c r="F14" s="89">
        <f>(D14-E14)/E14</f>
        <v>-0.32554470604876451</v>
      </c>
      <c r="G14" s="68">
        <v>3187</v>
      </c>
      <c r="H14" s="66">
        <v>231</v>
      </c>
      <c r="I14" s="66">
        <f t="shared" si="0"/>
        <v>13.796536796536797</v>
      </c>
      <c r="J14" s="66">
        <v>17</v>
      </c>
      <c r="K14" s="66">
        <v>2</v>
      </c>
      <c r="L14" s="68">
        <v>37364</v>
      </c>
      <c r="M14" s="68">
        <v>7941</v>
      </c>
      <c r="N14" s="64">
        <v>44337</v>
      </c>
      <c r="O14" s="63" t="s">
        <v>32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 t="s">
        <v>68</v>
      </c>
      <c r="C15" s="46" t="s">
        <v>113</v>
      </c>
      <c r="D15" s="68">
        <v>8990.39</v>
      </c>
      <c r="E15" s="66" t="s">
        <v>30</v>
      </c>
      <c r="F15" s="66" t="s">
        <v>30</v>
      </c>
      <c r="G15" s="68">
        <v>1560</v>
      </c>
      <c r="H15" s="66">
        <v>198</v>
      </c>
      <c r="I15" s="66">
        <f t="shared" si="0"/>
        <v>7.8787878787878789</v>
      </c>
      <c r="J15" s="66">
        <v>14</v>
      </c>
      <c r="K15" s="66">
        <v>1</v>
      </c>
      <c r="L15" s="68">
        <v>9302</v>
      </c>
      <c r="M15" s="68">
        <v>1615</v>
      </c>
      <c r="N15" s="64">
        <v>44344</v>
      </c>
      <c r="O15" s="63" t="s">
        <v>32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62">
        <v>2</v>
      </c>
      <c r="C16" s="46" t="s">
        <v>80</v>
      </c>
      <c r="D16" s="68">
        <v>6575.3</v>
      </c>
      <c r="E16" s="66">
        <v>12752.18</v>
      </c>
      <c r="F16" s="89">
        <f>(D16-E16)/E16</f>
        <v>-0.48437835726911005</v>
      </c>
      <c r="G16" s="68">
        <v>1035</v>
      </c>
      <c r="H16" s="66">
        <v>121</v>
      </c>
      <c r="I16" s="66">
        <f t="shared" si="0"/>
        <v>8.5537190082644621</v>
      </c>
      <c r="J16" s="66">
        <v>8</v>
      </c>
      <c r="K16" s="66">
        <v>3</v>
      </c>
      <c r="L16" s="68">
        <v>45253.35</v>
      </c>
      <c r="M16" s="68">
        <v>7085</v>
      </c>
      <c r="N16" s="64">
        <v>44330</v>
      </c>
      <c r="O16" s="63" t="s">
        <v>27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>
        <v>5</v>
      </c>
      <c r="C17" s="46" t="s">
        <v>70</v>
      </c>
      <c r="D17" s="68">
        <v>5270.89</v>
      </c>
      <c r="E17" s="66">
        <v>7451.12</v>
      </c>
      <c r="F17" s="89">
        <f>(D17-E17)/E17</f>
        <v>-0.29260433330828112</v>
      </c>
      <c r="G17" s="68">
        <v>1108</v>
      </c>
      <c r="H17" s="66">
        <v>135</v>
      </c>
      <c r="I17" s="66">
        <f t="shared" si="0"/>
        <v>8.2074074074074073</v>
      </c>
      <c r="J17" s="66">
        <v>11</v>
      </c>
      <c r="K17" s="66">
        <v>4</v>
      </c>
      <c r="L17" s="68">
        <v>49467.61</v>
      </c>
      <c r="M17" s="68">
        <v>10219</v>
      </c>
      <c r="N17" s="64">
        <v>44323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62" t="s">
        <v>68</v>
      </c>
      <c r="C18" s="46" t="s">
        <v>111</v>
      </c>
      <c r="D18" s="68">
        <v>4865.92</v>
      </c>
      <c r="E18" s="66" t="s">
        <v>30</v>
      </c>
      <c r="F18" s="66" t="s">
        <v>30</v>
      </c>
      <c r="G18" s="68">
        <v>817</v>
      </c>
      <c r="H18" s="66">
        <v>155</v>
      </c>
      <c r="I18" s="66">
        <f t="shared" si="0"/>
        <v>5.2709677419354835</v>
      </c>
      <c r="J18" s="66">
        <v>13</v>
      </c>
      <c r="K18" s="66">
        <v>1</v>
      </c>
      <c r="L18" s="68">
        <v>5256.12</v>
      </c>
      <c r="M18" s="68">
        <v>884</v>
      </c>
      <c r="N18" s="64">
        <v>44344</v>
      </c>
      <c r="O18" s="63" t="s">
        <v>27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40</v>
      </c>
      <c r="C19" s="46" t="s">
        <v>123</v>
      </c>
      <c r="D19" s="68">
        <v>4144.53</v>
      </c>
      <c r="E19" s="66" t="s">
        <v>30</v>
      </c>
      <c r="F19" s="66" t="s">
        <v>30</v>
      </c>
      <c r="G19" s="68">
        <v>638</v>
      </c>
      <c r="H19" s="66">
        <v>13</v>
      </c>
      <c r="I19" s="66">
        <f t="shared" si="0"/>
        <v>49.07692307692308</v>
      </c>
      <c r="J19" s="66">
        <v>8</v>
      </c>
      <c r="K19" s="66">
        <v>0</v>
      </c>
      <c r="L19" s="68">
        <v>4144.53</v>
      </c>
      <c r="M19" s="68">
        <v>638</v>
      </c>
      <c r="N19" s="64" t="s">
        <v>41</v>
      </c>
      <c r="O19" s="63" t="s">
        <v>34</v>
      </c>
      <c r="P19" s="60"/>
      <c r="Q19" s="98"/>
      <c r="R19" s="98"/>
      <c r="S19" s="98"/>
      <c r="T19" s="98"/>
      <c r="U19" s="98"/>
      <c r="V19" s="99"/>
      <c r="W19" s="99"/>
      <c r="X19" s="100"/>
      <c r="Y19" s="100"/>
      <c r="Z19" s="59"/>
    </row>
    <row r="20" spans="1:26" ht="25.35" customHeight="1">
      <c r="A20" s="62">
        <v>8</v>
      </c>
      <c r="B20" s="62">
        <v>4</v>
      </c>
      <c r="C20" s="46" t="s">
        <v>108</v>
      </c>
      <c r="D20" s="68">
        <v>3840</v>
      </c>
      <c r="E20" s="66">
        <v>7785</v>
      </c>
      <c r="F20" s="89">
        <f>(D20-E20)/E20</f>
        <v>-0.50674373795761074</v>
      </c>
      <c r="G20" s="68">
        <v>615</v>
      </c>
      <c r="H20" s="66" t="s">
        <v>30</v>
      </c>
      <c r="I20" s="66" t="s">
        <v>30</v>
      </c>
      <c r="J20" s="66">
        <v>6</v>
      </c>
      <c r="K20" s="66">
        <v>2</v>
      </c>
      <c r="L20" s="68">
        <v>11625</v>
      </c>
      <c r="M20" s="68">
        <v>1870</v>
      </c>
      <c r="N20" s="64">
        <v>44337</v>
      </c>
      <c r="O20" s="63" t="s">
        <v>31</v>
      </c>
      <c r="P20" s="60"/>
      <c r="Q20" s="98"/>
      <c r="R20" s="98"/>
      <c r="S20" s="98"/>
      <c r="T20" s="98"/>
      <c r="U20" s="98"/>
      <c r="V20" s="99"/>
      <c r="W20" s="99"/>
      <c r="X20" s="100"/>
      <c r="Y20" s="100"/>
      <c r="Z20" s="59"/>
    </row>
    <row r="21" spans="1:26" ht="25.35" customHeight="1">
      <c r="A21" s="62">
        <v>9</v>
      </c>
      <c r="B21" s="62">
        <v>11</v>
      </c>
      <c r="C21" s="46" t="s">
        <v>52</v>
      </c>
      <c r="D21" s="68">
        <v>3066.2</v>
      </c>
      <c r="E21" s="68">
        <v>4011.61</v>
      </c>
      <c r="F21" s="89">
        <f>(D21-E21)/E21</f>
        <v>-0.23566847225926754</v>
      </c>
      <c r="G21" s="68">
        <v>634</v>
      </c>
      <c r="H21" s="50">
        <v>93</v>
      </c>
      <c r="I21" s="66">
        <f>G21/H21</f>
        <v>6.817204301075269</v>
      </c>
      <c r="J21" s="66">
        <v>13</v>
      </c>
      <c r="K21" s="66">
        <v>5</v>
      </c>
      <c r="L21" s="68">
        <v>42419</v>
      </c>
      <c r="M21" s="68">
        <v>8803</v>
      </c>
      <c r="N21" s="64">
        <v>44316</v>
      </c>
      <c r="O21" s="63" t="s">
        <v>32</v>
      </c>
      <c r="P21" s="60"/>
      <c r="Q21" s="98"/>
      <c r="R21" s="98"/>
      <c r="S21" s="98"/>
      <c r="T21" s="98"/>
      <c r="U21" s="98"/>
      <c r="V21" s="99"/>
      <c r="W21" s="99"/>
      <c r="X21" s="100"/>
      <c r="Y21" s="100"/>
      <c r="Z21" s="59"/>
    </row>
    <row r="22" spans="1:26" ht="25.35" customHeight="1">
      <c r="A22" s="62">
        <v>10</v>
      </c>
      <c r="B22" s="62">
        <v>3</v>
      </c>
      <c r="C22" s="46" t="s">
        <v>107</v>
      </c>
      <c r="D22" s="68">
        <v>3058.59</v>
      </c>
      <c r="E22" s="66">
        <v>10698.47</v>
      </c>
      <c r="F22" s="89">
        <f>(D22-E22)/E22</f>
        <v>-0.71410958763262411</v>
      </c>
      <c r="G22" s="68">
        <v>470</v>
      </c>
      <c r="H22" s="66">
        <v>62</v>
      </c>
      <c r="I22" s="66">
        <f>G22/H22</f>
        <v>7.580645161290323</v>
      </c>
      <c r="J22" s="66">
        <v>10</v>
      </c>
      <c r="K22" s="66">
        <v>2</v>
      </c>
      <c r="L22" s="68">
        <v>13757.06</v>
      </c>
      <c r="M22" s="68">
        <v>2136</v>
      </c>
      <c r="N22" s="64">
        <v>44337</v>
      </c>
      <c r="O22" s="63" t="s">
        <v>27</v>
      </c>
      <c r="P22" s="60"/>
      <c r="Q22" s="98"/>
      <c r="R22" s="98"/>
      <c r="S22" s="98"/>
      <c r="T22" s="98"/>
      <c r="U22" s="98"/>
      <c r="V22" s="99"/>
      <c r="W22" s="99"/>
      <c r="X22" s="100"/>
      <c r="Y22" s="100"/>
      <c r="Z22" s="59"/>
    </row>
    <row r="23" spans="1:26" ht="25.35" customHeight="1">
      <c r="A23" s="16"/>
      <c r="B23" s="16"/>
      <c r="C23" s="39" t="s">
        <v>29</v>
      </c>
      <c r="D23" s="61">
        <f>SUM(D13:D22)</f>
        <v>94350.89</v>
      </c>
      <c r="E23" s="61">
        <f t="shared" ref="E23:G23" si="1">SUM(E13:E22)</f>
        <v>64826.37</v>
      </c>
      <c r="F23" s="108">
        <f>(D23-E23)/E23</f>
        <v>0.45543996987645607</v>
      </c>
      <c r="G23" s="61">
        <f t="shared" si="1"/>
        <v>16224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6</v>
      </c>
      <c r="C25" s="67" t="s">
        <v>73</v>
      </c>
      <c r="D25" s="68">
        <v>2625.33</v>
      </c>
      <c r="E25" s="66">
        <v>6406.81</v>
      </c>
      <c r="F25" s="89">
        <f>(D25-E25)/E25</f>
        <v>-0.59022821029498307</v>
      </c>
      <c r="G25" s="68">
        <v>407</v>
      </c>
      <c r="H25" s="50">
        <v>52</v>
      </c>
      <c r="I25" s="66">
        <f>G25/H25</f>
        <v>7.8269230769230766</v>
      </c>
      <c r="J25" s="66">
        <v>8</v>
      </c>
      <c r="K25" s="66">
        <v>4</v>
      </c>
      <c r="L25" s="68">
        <v>50171.88</v>
      </c>
      <c r="M25" s="68">
        <v>7294</v>
      </c>
      <c r="N25" s="64">
        <v>44323</v>
      </c>
      <c r="O25" s="84" t="s">
        <v>74</v>
      </c>
      <c r="P25" s="60"/>
      <c r="Q25" s="98"/>
      <c r="R25" s="98"/>
      <c r="S25" s="98"/>
      <c r="T25" s="98"/>
      <c r="U25" s="98"/>
      <c r="V25" s="99"/>
      <c r="W25" s="99"/>
      <c r="X25" s="100"/>
      <c r="Y25" s="100"/>
      <c r="Z25" s="59"/>
    </row>
    <row r="26" spans="1:26" ht="25.35" customHeight="1">
      <c r="A26" s="62">
        <v>12</v>
      </c>
      <c r="B26" s="62" t="s">
        <v>68</v>
      </c>
      <c r="C26" s="85" t="s">
        <v>119</v>
      </c>
      <c r="D26" s="68">
        <f>1441.93+652.74</f>
        <v>2094.67</v>
      </c>
      <c r="E26" s="66" t="s">
        <v>30</v>
      </c>
      <c r="F26" s="66" t="s">
        <v>30</v>
      </c>
      <c r="G26" s="68">
        <v>396</v>
      </c>
      <c r="H26" s="66" t="s">
        <v>30</v>
      </c>
      <c r="I26" s="66" t="s">
        <v>30</v>
      </c>
      <c r="J26" s="66">
        <v>11</v>
      </c>
      <c r="K26" s="66">
        <v>1</v>
      </c>
      <c r="L26" s="68">
        <f>1441.93+652.74</f>
        <v>2094.67</v>
      </c>
      <c r="M26" s="68">
        <v>396</v>
      </c>
      <c r="N26" s="64">
        <v>44344</v>
      </c>
      <c r="O26" s="63" t="s">
        <v>120</v>
      </c>
      <c r="P26" s="60"/>
      <c r="Q26" s="98"/>
      <c r="R26" s="98"/>
      <c r="S26" s="98"/>
      <c r="T26" s="98"/>
      <c r="U26" s="98"/>
      <c r="V26" s="99"/>
      <c r="W26" s="99"/>
      <c r="X26" s="109"/>
      <c r="Y26" s="100"/>
      <c r="Z26" s="59"/>
    </row>
    <row r="27" spans="1:26" ht="25.35" customHeight="1">
      <c r="A27" s="62">
        <v>13</v>
      </c>
      <c r="B27" s="62" t="s">
        <v>68</v>
      </c>
      <c r="C27" s="85" t="s">
        <v>122</v>
      </c>
      <c r="D27" s="68">
        <v>2031</v>
      </c>
      <c r="E27" s="66" t="s">
        <v>30</v>
      </c>
      <c r="F27" s="66" t="s">
        <v>30</v>
      </c>
      <c r="G27" s="68">
        <v>423</v>
      </c>
      <c r="H27" s="66" t="s">
        <v>30</v>
      </c>
      <c r="I27" s="66" t="s">
        <v>30</v>
      </c>
      <c r="J27" s="66" t="s">
        <v>30</v>
      </c>
      <c r="K27" s="66">
        <v>1</v>
      </c>
      <c r="L27" s="68">
        <v>2031</v>
      </c>
      <c r="M27" s="68">
        <v>423</v>
      </c>
      <c r="N27" s="64">
        <v>44344</v>
      </c>
      <c r="O27" s="63" t="s">
        <v>60</v>
      </c>
      <c r="P27" s="60"/>
      <c r="Q27" s="98"/>
      <c r="R27" s="98"/>
      <c r="S27" s="98"/>
      <c r="T27" s="98"/>
      <c r="U27" s="98"/>
      <c r="V27" s="99"/>
      <c r="W27" s="99"/>
      <c r="X27" s="109"/>
      <c r="Y27" s="100"/>
      <c r="Z27" s="59"/>
    </row>
    <row r="28" spans="1:26" ht="25.35" customHeight="1">
      <c r="A28" s="62">
        <v>14</v>
      </c>
      <c r="B28" s="62" t="s">
        <v>68</v>
      </c>
      <c r="C28" s="85" t="s">
        <v>121</v>
      </c>
      <c r="D28" s="68">
        <v>1711.97</v>
      </c>
      <c r="E28" s="66" t="s">
        <v>30</v>
      </c>
      <c r="F28" s="66" t="s">
        <v>30</v>
      </c>
      <c r="G28" s="68">
        <v>320</v>
      </c>
      <c r="H28" s="66">
        <v>46</v>
      </c>
      <c r="I28" s="66">
        <f>G28/H28</f>
        <v>6.9565217391304346</v>
      </c>
      <c r="J28" s="66">
        <v>4</v>
      </c>
      <c r="K28" s="66">
        <v>1</v>
      </c>
      <c r="L28" s="68">
        <v>1711.97</v>
      </c>
      <c r="M28" s="68">
        <v>320</v>
      </c>
      <c r="N28" s="64">
        <v>44344</v>
      </c>
      <c r="O28" s="63" t="s">
        <v>57</v>
      </c>
      <c r="P28" s="60"/>
      <c r="Q28" s="98"/>
      <c r="R28" s="98"/>
      <c r="S28" s="98"/>
      <c r="T28" s="98"/>
      <c r="U28" s="98"/>
      <c r="V28" s="99"/>
      <c r="W28" s="99"/>
      <c r="X28" s="109"/>
      <c r="Y28" s="100"/>
      <c r="Z28" s="59"/>
    </row>
    <row r="29" spans="1:26" ht="25.35" customHeight="1">
      <c r="A29" s="62">
        <v>15</v>
      </c>
      <c r="B29" s="62">
        <v>13</v>
      </c>
      <c r="C29" s="86" t="s">
        <v>77</v>
      </c>
      <c r="D29" s="68">
        <v>1430.8</v>
      </c>
      <c r="E29" s="66">
        <v>2665.65</v>
      </c>
      <c r="F29" s="89">
        <f t="shared" ref="F29:F35" si="2">(D29-E29)/E29</f>
        <v>-0.46324536229437474</v>
      </c>
      <c r="G29" s="68">
        <v>241</v>
      </c>
      <c r="H29" s="66">
        <v>23</v>
      </c>
      <c r="I29" s="66">
        <f>G29/H29</f>
        <v>10.478260869565217</v>
      </c>
      <c r="J29" s="66">
        <v>6</v>
      </c>
      <c r="K29" s="66">
        <v>4</v>
      </c>
      <c r="L29" s="68">
        <v>14762</v>
      </c>
      <c r="M29" s="68">
        <v>2352</v>
      </c>
      <c r="N29" s="64">
        <v>44323</v>
      </c>
      <c r="O29" s="63" t="s">
        <v>33</v>
      </c>
      <c r="P29" s="60"/>
      <c r="Q29" s="98"/>
      <c r="R29" s="98"/>
      <c r="S29" s="98"/>
      <c r="T29" s="98"/>
      <c r="U29" s="98"/>
      <c r="V29" s="99"/>
      <c r="W29" s="99"/>
      <c r="X29" s="100"/>
      <c r="Y29" s="100"/>
      <c r="Z29" s="59"/>
    </row>
    <row r="30" spans="1:26" ht="25.35" customHeight="1">
      <c r="A30" s="62">
        <v>16</v>
      </c>
      <c r="B30" s="62">
        <v>12</v>
      </c>
      <c r="C30" s="85" t="s">
        <v>75</v>
      </c>
      <c r="D30" s="68">
        <v>1200.58</v>
      </c>
      <c r="E30" s="66">
        <v>3567.38</v>
      </c>
      <c r="F30" s="89">
        <f t="shared" si="2"/>
        <v>-0.66345609382796344</v>
      </c>
      <c r="G30" s="68">
        <v>199</v>
      </c>
      <c r="H30" s="66">
        <v>31</v>
      </c>
      <c r="I30" s="66">
        <f>G30/H30</f>
        <v>6.419354838709677</v>
      </c>
      <c r="J30" s="66">
        <v>4</v>
      </c>
      <c r="K30" s="66">
        <v>4</v>
      </c>
      <c r="L30" s="68">
        <v>24652.67</v>
      </c>
      <c r="M30" s="68">
        <v>4095</v>
      </c>
      <c r="N30" s="64">
        <v>44323</v>
      </c>
      <c r="O30" s="63" t="s">
        <v>34</v>
      </c>
      <c r="P30" s="60"/>
      <c r="R30" s="65"/>
      <c r="T30" s="60"/>
      <c r="U30" s="59"/>
      <c r="V30" s="59"/>
      <c r="W30" s="60"/>
      <c r="X30" s="59"/>
      <c r="Y30" s="59"/>
      <c r="Z30" s="59"/>
    </row>
    <row r="31" spans="1:26" ht="25.35" customHeight="1">
      <c r="A31" s="62">
        <v>17</v>
      </c>
      <c r="B31" s="62">
        <v>8</v>
      </c>
      <c r="C31" s="46" t="s">
        <v>92</v>
      </c>
      <c r="D31" s="68">
        <v>1177.55</v>
      </c>
      <c r="E31" s="66">
        <v>5175.26</v>
      </c>
      <c r="F31" s="89">
        <f t="shared" si="2"/>
        <v>-0.77246553796331008</v>
      </c>
      <c r="G31" s="68">
        <v>194</v>
      </c>
      <c r="H31" s="66">
        <v>28</v>
      </c>
      <c r="I31" s="66">
        <f>G31/H31</f>
        <v>6.9285714285714288</v>
      </c>
      <c r="J31" s="66">
        <v>7</v>
      </c>
      <c r="K31" s="66">
        <v>2</v>
      </c>
      <c r="L31" s="68">
        <v>6904.31</v>
      </c>
      <c r="M31" s="68">
        <v>1165</v>
      </c>
      <c r="N31" s="64">
        <v>44337</v>
      </c>
      <c r="O31" s="63" t="s">
        <v>27</v>
      </c>
      <c r="P31" s="60"/>
      <c r="Q31" s="98"/>
      <c r="R31" s="98"/>
      <c r="S31" s="98"/>
      <c r="T31" s="98"/>
      <c r="U31" s="98"/>
      <c r="V31" s="99"/>
      <c r="W31" s="99"/>
      <c r="X31" s="100"/>
      <c r="Y31" s="59"/>
      <c r="Z31" s="100"/>
    </row>
    <row r="32" spans="1:26" ht="25.35" customHeight="1">
      <c r="A32" s="62">
        <v>18</v>
      </c>
      <c r="B32" s="62">
        <v>9</v>
      </c>
      <c r="C32" s="46" t="s">
        <v>109</v>
      </c>
      <c r="D32" s="68">
        <v>998</v>
      </c>
      <c r="E32" s="66">
        <v>4306</v>
      </c>
      <c r="F32" s="89">
        <f t="shared" si="2"/>
        <v>-0.76823037621922896</v>
      </c>
      <c r="G32" s="68">
        <v>163</v>
      </c>
      <c r="H32" s="66" t="s">
        <v>30</v>
      </c>
      <c r="I32" s="66" t="s">
        <v>30</v>
      </c>
      <c r="J32" s="66">
        <v>6</v>
      </c>
      <c r="K32" s="66">
        <v>2</v>
      </c>
      <c r="L32" s="68">
        <v>5304</v>
      </c>
      <c r="M32" s="68">
        <v>910</v>
      </c>
      <c r="N32" s="64">
        <v>44337</v>
      </c>
      <c r="O32" s="63" t="s">
        <v>31</v>
      </c>
      <c r="P32" s="60"/>
      <c r="Q32" s="98"/>
      <c r="R32" s="98"/>
      <c r="S32" s="98"/>
      <c r="T32" s="98"/>
      <c r="U32" s="98"/>
      <c r="V32" s="99"/>
      <c r="W32" s="99"/>
      <c r="X32" s="100"/>
      <c r="Y32" s="59"/>
      <c r="Z32" s="100"/>
    </row>
    <row r="33" spans="1:26" ht="25.35" customHeight="1">
      <c r="A33" s="62">
        <v>19</v>
      </c>
      <c r="B33" s="62">
        <v>19</v>
      </c>
      <c r="C33" s="67" t="s">
        <v>99</v>
      </c>
      <c r="D33" s="68">
        <v>887</v>
      </c>
      <c r="E33" s="66">
        <v>870</v>
      </c>
      <c r="F33" s="89">
        <f t="shared" si="2"/>
        <v>1.9540229885057471E-2</v>
      </c>
      <c r="G33" s="68">
        <v>176</v>
      </c>
      <c r="H33" s="66" t="s">
        <v>30</v>
      </c>
      <c r="I33" s="66" t="s">
        <v>30</v>
      </c>
      <c r="J33" s="66">
        <v>2</v>
      </c>
      <c r="K33" s="66">
        <v>3</v>
      </c>
      <c r="L33" s="68">
        <v>3332</v>
      </c>
      <c r="M33" s="68">
        <v>650</v>
      </c>
      <c r="N33" s="64">
        <v>44330</v>
      </c>
      <c r="O33" s="63" t="s">
        <v>100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62">
        <v>10</v>
      </c>
      <c r="C34" s="46" t="s">
        <v>110</v>
      </c>
      <c r="D34" s="68">
        <v>836.3</v>
      </c>
      <c r="E34" s="66">
        <v>4074.28</v>
      </c>
      <c r="F34" s="89">
        <f t="shared" si="2"/>
        <v>-0.79473673876120454</v>
      </c>
      <c r="G34" s="68">
        <v>155</v>
      </c>
      <c r="H34" s="66">
        <v>32</v>
      </c>
      <c r="I34" s="66">
        <f>G34/H34</f>
        <v>4.84375</v>
      </c>
      <c r="J34" s="66">
        <v>8</v>
      </c>
      <c r="K34" s="66">
        <v>2</v>
      </c>
      <c r="L34" s="68">
        <v>4910.58</v>
      </c>
      <c r="M34" s="68">
        <v>782</v>
      </c>
      <c r="N34" s="64">
        <v>44337</v>
      </c>
      <c r="O34" s="26" t="s">
        <v>43</v>
      </c>
      <c r="P34" s="60"/>
      <c r="Q34" s="98"/>
      <c r="R34" s="98"/>
      <c r="S34" s="98"/>
      <c r="T34" s="98"/>
      <c r="U34" s="98"/>
      <c r="V34" s="99"/>
      <c r="W34" s="99"/>
      <c r="X34" s="100"/>
      <c r="Y34" s="59"/>
      <c r="Z34" s="100"/>
    </row>
    <row r="35" spans="1:26" ht="25.35" customHeight="1">
      <c r="A35" s="16"/>
      <c r="B35" s="16"/>
      <c r="C35" s="39" t="s">
        <v>86</v>
      </c>
      <c r="D35" s="61">
        <f>SUM(D23:D34)</f>
        <v>109344.09000000001</v>
      </c>
      <c r="E35" s="61">
        <f t="shared" ref="E35:G35" si="3">SUM(E23:E34)</f>
        <v>91891.75</v>
      </c>
      <c r="F35" s="108">
        <f t="shared" si="2"/>
        <v>0.18992281679258488</v>
      </c>
      <c r="G35" s="61">
        <f t="shared" si="3"/>
        <v>18898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 t="s">
        <v>40</v>
      </c>
      <c r="C37" s="85" t="s">
        <v>126</v>
      </c>
      <c r="D37" s="68">
        <v>833.71</v>
      </c>
      <c r="E37" s="66" t="s">
        <v>30</v>
      </c>
      <c r="F37" s="66" t="s">
        <v>30</v>
      </c>
      <c r="G37" s="68">
        <v>167</v>
      </c>
      <c r="H37" s="66">
        <v>8</v>
      </c>
      <c r="I37" s="66">
        <f>G37/H37</f>
        <v>20.875</v>
      </c>
      <c r="J37" s="66">
        <v>7</v>
      </c>
      <c r="K37" s="66">
        <v>0</v>
      </c>
      <c r="L37" s="68">
        <v>834</v>
      </c>
      <c r="M37" s="68">
        <v>167</v>
      </c>
      <c r="N37" s="64" t="s">
        <v>41</v>
      </c>
      <c r="O37" s="63" t="s">
        <v>53</v>
      </c>
      <c r="P37" s="60"/>
      <c r="Q37" s="98"/>
      <c r="R37" s="98"/>
      <c r="S37" s="98"/>
      <c r="T37" s="98"/>
      <c r="U37" s="98"/>
      <c r="V37" s="99"/>
      <c r="W37" s="99"/>
      <c r="X37" s="100"/>
      <c r="Y37" s="59"/>
      <c r="Z37" s="100"/>
    </row>
    <row r="38" spans="1:26" ht="25.35" customHeight="1">
      <c r="A38" s="62">
        <v>22</v>
      </c>
      <c r="B38" s="62">
        <v>15</v>
      </c>
      <c r="C38" s="86" t="s">
        <v>76</v>
      </c>
      <c r="D38" s="68">
        <v>742.5</v>
      </c>
      <c r="E38" s="66">
        <v>1834.1</v>
      </c>
      <c r="F38" s="89">
        <f t="shared" ref="F38:F47" si="4">(D38-E38)/E38</f>
        <v>-0.59516929284117548</v>
      </c>
      <c r="G38" s="68">
        <v>142</v>
      </c>
      <c r="H38" s="66">
        <v>16</v>
      </c>
      <c r="I38" s="66">
        <f>G38/H38</f>
        <v>8.875</v>
      </c>
      <c r="J38" s="66">
        <v>3</v>
      </c>
      <c r="K38" s="66">
        <v>4</v>
      </c>
      <c r="L38" s="68">
        <v>21751</v>
      </c>
      <c r="M38" s="68">
        <v>3804</v>
      </c>
      <c r="N38" s="64">
        <v>44323</v>
      </c>
      <c r="O38" s="63" t="s">
        <v>32</v>
      </c>
      <c r="P38" s="60"/>
      <c r="Q38" s="98"/>
      <c r="R38" s="98"/>
      <c r="S38" s="98"/>
      <c r="T38" s="98"/>
      <c r="U38" s="98"/>
      <c r="V38" s="99"/>
      <c r="W38" s="99"/>
      <c r="X38" s="100"/>
      <c r="Y38" s="59"/>
      <c r="Z38" s="100"/>
    </row>
    <row r="39" spans="1:26" ht="25.35" customHeight="1">
      <c r="A39" s="62">
        <v>23</v>
      </c>
      <c r="B39" s="62">
        <v>22</v>
      </c>
      <c r="C39" s="46" t="s">
        <v>46</v>
      </c>
      <c r="D39" s="68">
        <v>654.1</v>
      </c>
      <c r="E39" s="68">
        <v>314.7</v>
      </c>
      <c r="F39" s="89">
        <f t="shared" si="4"/>
        <v>1.078487448363521</v>
      </c>
      <c r="G39" s="68">
        <v>131</v>
      </c>
      <c r="H39" s="66">
        <v>18</v>
      </c>
      <c r="I39" s="66">
        <f>G39/H39</f>
        <v>7.2777777777777777</v>
      </c>
      <c r="J39" s="66">
        <v>3</v>
      </c>
      <c r="K39" s="66" t="s">
        <v>30</v>
      </c>
      <c r="L39" s="68">
        <v>115265.81999999999</v>
      </c>
      <c r="M39" s="68">
        <v>23288</v>
      </c>
      <c r="N39" s="64">
        <v>44106</v>
      </c>
      <c r="O39" s="63" t="s">
        <v>43</v>
      </c>
      <c r="P39" s="60"/>
      <c r="Q39" s="98"/>
      <c r="R39" s="98"/>
      <c r="S39" s="98"/>
      <c r="T39" s="98"/>
      <c r="U39" s="98"/>
      <c r="V39" s="99"/>
      <c r="W39" s="99"/>
      <c r="X39" s="100"/>
      <c r="Y39" s="59"/>
      <c r="Z39" s="100"/>
    </row>
    <row r="40" spans="1:26" ht="25.35" customHeight="1">
      <c r="A40" s="62">
        <v>24</v>
      </c>
      <c r="B40" s="62">
        <v>24</v>
      </c>
      <c r="C40" s="46" t="s">
        <v>87</v>
      </c>
      <c r="D40" s="68">
        <v>552.79999999999995</v>
      </c>
      <c r="E40" s="68">
        <v>255</v>
      </c>
      <c r="F40" s="89">
        <f t="shared" si="4"/>
        <v>1.1678431372549019</v>
      </c>
      <c r="G40" s="68">
        <v>112</v>
      </c>
      <c r="H40" s="66" t="s">
        <v>30</v>
      </c>
      <c r="I40" s="66" t="s">
        <v>30</v>
      </c>
      <c r="J40" s="66" t="s">
        <v>30</v>
      </c>
      <c r="K40" s="66">
        <v>2</v>
      </c>
      <c r="L40" s="68">
        <v>2263.12</v>
      </c>
      <c r="M40" s="68">
        <v>460</v>
      </c>
      <c r="N40" s="64">
        <v>44330</v>
      </c>
      <c r="O40" s="63" t="s">
        <v>60</v>
      </c>
      <c r="P40" s="60"/>
      <c r="Q40" s="98"/>
      <c r="R40" s="98"/>
      <c r="S40" s="98"/>
      <c r="T40" s="98"/>
      <c r="U40" s="98"/>
      <c r="V40" s="99"/>
      <c r="W40" s="99"/>
      <c r="X40" s="100"/>
      <c r="Y40" s="59"/>
      <c r="Z40" s="100"/>
    </row>
    <row r="41" spans="1:26" ht="25.35" customHeight="1">
      <c r="A41" s="62">
        <v>25</v>
      </c>
      <c r="B41" s="62">
        <v>16</v>
      </c>
      <c r="C41" s="46" t="s">
        <v>91</v>
      </c>
      <c r="D41" s="68">
        <v>458</v>
      </c>
      <c r="E41" s="66">
        <v>1443</v>
      </c>
      <c r="F41" s="89">
        <f t="shared" si="4"/>
        <v>-0.68260568260568255</v>
      </c>
      <c r="G41" s="68">
        <v>85</v>
      </c>
      <c r="H41" s="66" t="s">
        <v>30</v>
      </c>
      <c r="I41" s="66" t="s">
        <v>30</v>
      </c>
      <c r="J41" s="66">
        <v>2</v>
      </c>
      <c r="K41" s="66">
        <v>3</v>
      </c>
      <c r="L41" s="68">
        <v>5422</v>
      </c>
      <c r="M41" s="68">
        <v>1086</v>
      </c>
      <c r="N41" s="64">
        <v>44330</v>
      </c>
      <c r="O41" s="63" t="s">
        <v>31</v>
      </c>
      <c r="P41" s="60"/>
      <c r="Q41" s="98"/>
      <c r="R41" s="98"/>
      <c r="S41" s="98"/>
      <c r="T41" s="98"/>
      <c r="U41" s="98"/>
      <c r="V41" s="99"/>
      <c r="W41" s="99"/>
      <c r="X41" s="100"/>
      <c r="Y41" s="59"/>
      <c r="Z41" s="100"/>
    </row>
    <row r="42" spans="1:26" ht="25.35" customHeight="1">
      <c r="A42" s="62">
        <v>26</v>
      </c>
      <c r="B42" s="62">
        <v>27</v>
      </c>
      <c r="C42" s="67" t="s">
        <v>44</v>
      </c>
      <c r="D42" s="68">
        <v>429</v>
      </c>
      <c r="E42" s="68">
        <v>146.5</v>
      </c>
      <c r="F42" s="89">
        <f t="shared" si="4"/>
        <v>1.9283276450511946</v>
      </c>
      <c r="G42" s="68">
        <v>77</v>
      </c>
      <c r="H42" s="66">
        <v>4</v>
      </c>
      <c r="I42" s="66">
        <f>G42/H42</f>
        <v>19.25</v>
      </c>
      <c r="J42" s="66">
        <v>3</v>
      </c>
      <c r="K42" s="66">
        <v>5</v>
      </c>
      <c r="L42" s="68">
        <v>21887.82</v>
      </c>
      <c r="M42" s="68">
        <v>3935</v>
      </c>
      <c r="N42" s="64">
        <v>44316</v>
      </c>
      <c r="O42" s="63" t="s">
        <v>43</v>
      </c>
      <c r="P42" s="60"/>
      <c r="Q42" s="98"/>
      <c r="R42" s="98"/>
      <c r="S42" s="98"/>
      <c r="T42" s="98"/>
      <c r="U42" s="98"/>
      <c r="V42" s="99"/>
      <c r="W42" s="99"/>
      <c r="X42" s="100"/>
      <c r="Y42" s="59"/>
      <c r="Z42" s="100"/>
    </row>
    <row r="43" spans="1:26" ht="25.35" customHeight="1">
      <c r="A43" s="62">
        <v>27</v>
      </c>
      <c r="B43" s="91">
        <v>17</v>
      </c>
      <c r="C43" s="46" t="s">
        <v>116</v>
      </c>
      <c r="D43" s="68">
        <v>419</v>
      </c>
      <c r="E43" s="66">
        <v>1410</v>
      </c>
      <c r="F43" s="89">
        <f t="shared" si="4"/>
        <v>-0.70283687943262407</v>
      </c>
      <c r="G43" s="68">
        <v>69</v>
      </c>
      <c r="H43" s="66" t="s">
        <v>30</v>
      </c>
      <c r="I43" s="66" t="s">
        <v>30</v>
      </c>
      <c r="J43" s="66" t="s">
        <v>30</v>
      </c>
      <c r="K43" s="66">
        <v>2</v>
      </c>
      <c r="L43" s="68">
        <v>1829</v>
      </c>
      <c r="M43" s="68">
        <v>340</v>
      </c>
      <c r="N43" s="64">
        <v>44337</v>
      </c>
      <c r="O43" s="63" t="s">
        <v>60</v>
      </c>
      <c r="P43" s="60"/>
      <c r="Q43" s="98"/>
      <c r="R43" s="98"/>
      <c r="S43" s="98"/>
      <c r="T43" s="98"/>
      <c r="U43" s="98"/>
      <c r="V43" s="99"/>
      <c r="W43" s="99"/>
      <c r="X43" s="100"/>
      <c r="Y43" s="59"/>
      <c r="Z43" s="100"/>
    </row>
    <row r="44" spans="1:26" ht="24.75" customHeight="1">
      <c r="A44" s="62">
        <v>28</v>
      </c>
      <c r="B44" s="62">
        <v>18</v>
      </c>
      <c r="C44" s="67" t="s">
        <v>56</v>
      </c>
      <c r="D44" s="68">
        <v>386.5</v>
      </c>
      <c r="E44" s="68">
        <v>1378.1</v>
      </c>
      <c r="F44" s="89">
        <f t="shared" si="4"/>
        <v>-0.71954139757637325</v>
      </c>
      <c r="G44" s="68">
        <v>69</v>
      </c>
      <c r="H44" s="66">
        <v>10</v>
      </c>
      <c r="I44" s="66">
        <f>G44/H44</f>
        <v>6.9</v>
      </c>
      <c r="J44" s="66">
        <v>4</v>
      </c>
      <c r="K44" s="66">
        <v>5</v>
      </c>
      <c r="L44" s="68">
        <v>26987.919999999998</v>
      </c>
      <c r="M44" s="68">
        <v>4747</v>
      </c>
      <c r="N44" s="64">
        <v>44316</v>
      </c>
      <c r="O44" s="63" t="s">
        <v>57</v>
      </c>
      <c r="P44" s="78"/>
      <c r="R44" s="65"/>
      <c r="T44" s="60"/>
      <c r="U44" s="59"/>
      <c r="V44" s="59"/>
      <c r="W44" s="59"/>
      <c r="X44" s="59"/>
      <c r="Y44" s="59"/>
      <c r="Z44" s="60"/>
    </row>
    <row r="45" spans="1:26" ht="25.35" customHeight="1">
      <c r="A45" s="62">
        <v>29</v>
      </c>
      <c r="B45" s="62">
        <v>25</v>
      </c>
      <c r="C45" s="46" t="s">
        <v>79</v>
      </c>
      <c r="D45" s="68">
        <v>359</v>
      </c>
      <c r="E45" s="68">
        <v>229</v>
      </c>
      <c r="F45" s="89">
        <f t="shared" si="4"/>
        <v>0.56768558951965065</v>
      </c>
      <c r="G45" s="68">
        <v>72</v>
      </c>
      <c r="H45" s="66" t="s">
        <v>30</v>
      </c>
      <c r="I45" s="66" t="s">
        <v>30</v>
      </c>
      <c r="J45" s="66" t="s">
        <v>30</v>
      </c>
      <c r="K45" s="66">
        <v>3</v>
      </c>
      <c r="L45" s="68">
        <v>2118.5</v>
      </c>
      <c r="M45" s="68">
        <v>393</v>
      </c>
      <c r="N45" s="64">
        <v>44323</v>
      </c>
      <c r="O45" s="26" t="s">
        <v>60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62">
        <v>26</v>
      </c>
      <c r="C46" s="92" t="s">
        <v>47</v>
      </c>
      <c r="D46" s="68">
        <v>178.25</v>
      </c>
      <c r="E46" s="68">
        <v>214.55</v>
      </c>
      <c r="F46" s="89">
        <f t="shared" si="4"/>
        <v>-0.1691913306921464</v>
      </c>
      <c r="G46" s="68">
        <v>34</v>
      </c>
      <c r="H46" s="66">
        <v>7</v>
      </c>
      <c r="I46" s="66">
        <f>G46/H46</f>
        <v>4.8571428571428568</v>
      </c>
      <c r="J46" s="66">
        <v>1</v>
      </c>
      <c r="K46" s="66" t="s">
        <v>30</v>
      </c>
      <c r="L46" s="68">
        <v>66226.02</v>
      </c>
      <c r="M46" s="68">
        <v>14232</v>
      </c>
      <c r="N46" s="64">
        <v>44113</v>
      </c>
      <c r="O46" s="63" t="s">
        <v>27</v>
      </c>
      <c r="P46" s="60"/>
      <c r="R46" s="65"/>
      <c r="T46" s="60"/>
      <c r="U46" s="59"/>
      <c r="V46" s="59"/>
      <c r="W46" s="59"/>
      <c r="X46" s="59"/>
      <c r="Y46" s="60"/>
      <c r="Z46" s="59"/>
    </row>
    <row r="47" spans="1:26" ht="25.35" customHeight="1">
      <c r="A47" s="16"/>
      <c r="B47" s="16"/>
      <c r="C47" s="39" t="s">
        <v>117</v>
      </c>
      <c r="D47" s="61">
        <f>SUM(D35:D46)</f>
        <v>114356.95000000003</v>
      </c>
      <c r="E47" s="61">
        <f t="shared" ref="E47:G47" si="5">SUM(E35:E46)</f>
        <v>99116.700000000012</v>
      </c>
      <c r="F47" s="108">
        <f t="shared" si="4"/>
        <v>0.15376066798026986</v>
      </c>
      <c r="G47" s="61">
        <f t="shared" si="5"/>
        <v>19856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2" t="s">
        <v>40</v>
      </c>
      <c r="C49" s="85" t="s">
        <v>124</v>
      </c>
      <c r="D49" s="68">
        <v>162.85</v>
      </c>
      <c r="E49" s="66" t="s">
        <v>30</v>
      </c>
      <c r="F49" s="66" t="s">
        <v>30</v>
      </c>
      <c r="G49" s="68">
        <v>29</v>
      </c>
      <c r="H49" s="66">
        <v>6</v>
      </c>
      <c r="I49" s="66">
        <f>G49/H49</f>
        <v>4.833333333333333</v>
      </c>
      <c r="J49" s="66">
        <v>6</v>
      </c>
      <c r="K49" s="66">
        <v>0</v>
      </c>
      <c r="L49" s="68">
        <v>162.85</v>
      </c>
      <c r="M49" s="68">
        <v>29</v>
      </c>
      <c r="N49" s="64" t="s">
        <v>41</v>
      </c>
      <c r="O49" s="63" t="s">
        <v>27</v>
      </c>
      <c r="P49" s="60"/>
      <c r="R49" s="65"/>
      <c r="T49" s="60"/>
      <c r="U49" s="59"/>
      <c r="V49" s="59"/>
      <c r="W49" s="59"/>
      <c r="X49" s="59"/>
      <c r="Y49" s="60"/>
      <c r="Z49" s="59"/>
    </row>
    <row r="50" spans="1:26" ht="25.35" customHeight="1">
      <c r="A50" s="62">
        <v>32</v>
      </c>
      <c r="B50" s="62">
        <v>14</v>
      </c>
      <c r="C50" s="46" t="s">
        <v>89</v>
      </c>
      <c r="D50" s="68">
        <v>98.3</v>
      </c>
      <c r="E50" s="66">
        <v>1899.72</v>
      </c>
      <c r="F50" s="89">
        <f>(D50-E50)/E50</f>
        <v>-0.94825553239424765</v>
      </c>
      <c r="G50" s="68">
        <v>15</v>
      </c>
      <c r="H50" s="66">
        <v>7</v>
      </c>
      <c r="I50" s="66">
        <f>G50/H50</f>
        <v>2.1428571428571428</v>
      </c>
      <c r="J50" s="66">
        <v>1</v>
      </c>
      <c r="K50" s="66">
        <v>3</v>
      </c>
      <c r="L50" s="68">
        <v>8012.41</v>
      </c>
      <c r="M50" s="68">
        <v>1303</v>
      </c>
      <c r="N50" s="64">
        <v>44330</v>
      </c>
      <c r="O50" s="63" t="s">
        <v>34</v>
      </c>
      <c r="P50" s="60"/>
      <c r="R50" s="65"/>
      <c r="T50" s="60"/>
      <c r="U50" s="59"/>
      <c r="V50" s="59"/>
      <c r="W50" s="59"/>
      <c r="X50" s="59"/>
      <c r="Y50" s="60"/>
      <c r="Z50" s="59"/>
    </row>
    <row r="51" spans="1:26" ht="24.6" customHeight="1">
      <c r="A51" s="62">
        <v>33</v>
      </c>
      <c r="B51" s="62">
        <v>30</v>
      </c>
      <c r="C51" s="67" t="s">
        <v>42</v>
      </c>
      <c r="D51" s="68">
        <v>24</v>
      </c>
      <c r="E51" s="68">
        <v>12</v>
      </c>
      <c r="F51" s="89">
        <f>(D51-E51)/E51</f>
        <v>1</v>
      </c>
      <c r="G51" s="68">
        <v>6</v>
      </c>
      <c r="H51" s="66" t="s">
        <v>30</v>
      </c>
      <c r="I51" s="66" t="s">
        <v>30</v>
      </c>
      <c r="J51" s="66">
        <v>1</v>
      </c>
      <c r="K51" s="66">
        <v>5</v>
      </c>
      <c r="L51" s="68">
        <v>6478</v>
      </c>
      <c r="M51" s="68">
        <v>1220</v>
      </c>
      <c r="N51" s="64">
        <v>44316</v>
      </c>
      <c r="O51" s="63" t="s">
        <v>31</v>
      </c>
      <c r="P51" s="60"/>
      <c r="R51" s="65"/>
      <c r="T51" s="60"/>
      <c r="U51" s="59"/>
      <c r="V51" s="59"/>
      <c r="W51" s="60"/>
      <c r="X51" s="59"/>
      <c r="Y51" s="59"/>
      <c r="Z51" s="59"/>
    </row>
    <row r="52" spans="1:26" ht="24.6" customHeight="1">
      <c r="A52" s="62">
        <v>34</v>
      </c>
      <c r="B52" s="110" t="s">
        <v>30</v>
      </c>
      <c r="C52" s="67" t="s">
        <v>125</v>
      </c>
      <c r="D52" s="68">
        <v>16</v>
      </c>
      <c r="E52" s="68" t="s">
        <v>30</v>
      </c>
      <c r="F52" s="68" t="s">
        <v>30</v>
      </c>
      <c r="G52" s="68">
        <v>8</v>
      </c>
      <c r="H52" s="66">
        <v>6</v>
      </c>
      <c r="I52" s="66">
        <f>G52/H52</f>
        <v>1.3333333333333333</v>
      </c>
      <c r="J52" s="66">
        <v>3</v>
      </c>
      <c r="K52" s="66" t="s">
        <v>30</v>
      </c>
      <c r="L52" s="68">
        <v>333871.03999999998</v>
      </c>
      <c r="M52" s="68">
        <v>71207</v>
      </c>
      <c r="N52" s="64">
        <v>43700</v>
      </c>
      <c r="O52" s="84" t="s">
        <v>74</v>
      </c>
      <c r="P52" s="60"/>
      <c r="R52" s="65"/>
      <c r="T52" s="60"/>
      <c r="U52" s="59"/>
      <c r="V52" s="59"/>
      <c r="W52" s="59"/>
      <c r="X52" s="59"/>
      <c r="Y52" s="59"/>
      <c r="Z52" s="60"/>
    </row>
    <row r="53" spans="1:26" ht="25.35" customHeight="1">
      <c r="A53" s="16"/>
      <c r="B53" s="16"/>
      <c r="C53" s="39" t="s">
        <v>127</v>
      </c>
      <c r="D53" s="61">
        <f>SUM(D47:D52)</f>
        <v>114658.10000000003</v>
      </c>
      <c r="E53" s="61">
        <f t="shared" ref="E53" si="6">SUM(E47:E52)</f>
        <v>101028.42000000001</v>
      </c>
      <c r="F53" s="108">
        <f t="shared" ref="F53" si="7">(D53-E53)/E53</f>
        <v>0.13490936510736307</v>
      </c>
      <c r="G53" s="61">
        <f t="shared" ref="G53" si="8">SUM(G47:G52)</f>
        <v>19914</v>
      </c>
      <c r="H53" s="61"/>
      <c r="I53" s="19"/>
      <c r="J53" s="18"/>
      <c r="K53" s="20"/>
      <c r="L53" s="21"/>
      <c r="M53" s="25"/>
      <c r="N53" s="22"/>
      <c r="O53" s="26"/>
    </row>
    <row r="54" spans="1:26" ht="23.1" customHeight="1"/>
    <row r="55" spans="1:26" ht="17.25" customHeight="1"/>
    <row r="69" spans="16:18">
      <c r="R69" s="60"/>
    </row>
    <row r="72" spans="16:18">
      <c r="P72" s="60"/>
    </row>
    <row r="76" spans="16:18" ht="12" customHeight="1"/>
  </sheetData>
  <sortState xmlns:xlrd2="http://schemas.microsoft.com/office/spreadsheetml/2017/richdata2" ref="B13:O52">
    <sortCondition descending="1" ref="D13:D5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79786-7306-4401-83CA-8222E1B0B619}">
  <dimension ref="A1:Z73"/>
  <sheetViews>
    <sheetView zoomScale="60" zoomScaleNormal="60" workbookViewId="0">
      <selection activeCell="I20" sqref="I20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4.85546875" style="58" customWidth="1"/>
    <col min="25" max="25" width="8.85546875" style="58"/>
    <col min="26" max="26" width="12" style="58" bestFit="1" customWidth="1"/>
    <col min="27" max="16384" width="8.85546875" style="58"/>
  </cols>
  <sheetData>
    <row r="1" spans="1:26" ht="19.5" customHeight="1">
      <c r="E1" s="2" t="s">
        <v>105</v>
      </c>
      <c r="F1" s="2"/>
      <c r="G1" s="2"/>
      <c r="H1" s="2"/>
      <c r="I1" s="2"/>
    </row>
    <row r="2" spans="1:26" ht="19.5" customHeight="1">
      <c r="E2" s="2" t="s">
        <v>106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1"/>
      <c r="B5" s="111"/>
      <c r="C5" s="114" t="s">
        <v>0</v>
      </c>
      <c r="D5" s="3"/>
      <c r="E5" s="3"/>
      <c r="F5" s="114" t="s">
        <v>3</v>
      </c>
      <c r="G5" s="3"/>
      <c r="H5" s="114" t="s">
        <v>5</v>
      </c>
      <c r="I5" s="114" t="s">
        <v>6</v>
      </c>
      <c r="J5" s="114" t="s">
        <v>7</v>
      </c>
      <c r="K5" s="114" t="s">
        <v>8</v>
      </c>
      <c r="L5" s="114" t="s">
        <v>10</v>
      </c>
      <c r="M5" s="114" t="s">
        <v>9</v>
      </c>
      <c r="N5" s="114" t="s">
        <v>11</v>
      </c>
      <c r="O5" s="114" t="s">
        <v>12</v>
      </c>
    </row>
    <row r="6" spans="1:26">
      <c r="A6" s="112"/>
      <c r="B6" s="112"/>
      <c r="C6" s="115"/>
      <c r="D6" s="4" t="s">
        <v>103</v>
      </c>
      <c r="E6" s="4" t="s">
        <v>95</v>
      </c>
      <c r="F6" s="115"/>
      <c r="G6" s="4" t="s">
        <v>103</v>
      </c>
      <c r="H6" s="115"/>
      <c r="I6" s="115"/>
      <c r="J6" s="115"/>
      <c r="K6" s="115"/>
      <c r="L6" s="115"/>
      <c r="M6" s="115"/>
      <c r="N6" s="115"/>
      <c r="O6" s="115"/>
    </row>
    <row r="7" spans="1:26">
      <c r="A7" s="112"/>
      <c r="B7" s="112"/>
      <c r="C7" s="115"/>
      <c r="D7" s="4" t="s">
        <v>1</v>
      </c>
      <c r="E7" s="4" t="s">
        <v>1</v>
      </c>
      <c r="F7" s="115"/>
      <c r="G7" s="4" t="s">
        <v>4</v>
      </c>
      <c r="H7" s="115"/>
      <c r="I7" s="115"/>
      <c r="J7" s="115"/>
      <c r="K7" s="115"/>
      <c r="L7" s="115"/>
      <c r="M7" s="115"/>
      <c r="N7" s="115"/>
      <c r="O7" s="115"/>
    </row>
    <row r="8" spans="1:26" ht="18" customHeight="1" thickBot="1">
      <c r="A8" s="113"/>
      <c r="B8" s="113"/>
      <c r="C8" s="116"/>
      <c r="D8" s="5" t="s">
        <v>2</v>
      </c>
      <c r="E8" s="5" t="s">
        <v>2</v>
      </c>
      <c r="F8" s="116"/>
      <c r="G8" s="6"/>
      <c r="H8" s="116"/>
      <c r="I8" s="116"/>
      <c r="J8" s="116"/>
      <c r="K8" s="116"/>
      <c r="L8" s="116"/>
      <c r="M8" s="116"/>
      <c r="N8" s="116"/>
      <c r="O8" s="116"/>
      <c r="R8" s="8"/>
    </row>
    <row r="9" spans="1:26" ht="15" customHeight="1">
      <c r="A9" s="111"/>
      <c r="B9" s="111"/>
      <c r="C9" s="114" t="s">
        <v>13</v>
      </c>
      <c r="D9" s="101"/>
      <c r="E9" s="101"/>
      <c r="F9" s="114" t="s">
        <v>15</v>
      </c>
      <c r="G9" s="101"/>
      <c r="H9" s="9" t="s">
        <v>18</v>
      </c>
      <c r="I9" s="11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14" t="s">
        <v>26</v>
      </c>
      <c r="R9" s="8"/>
    </row>
    <row r="10" spans="1:26">
      <c r="A10" s="112"/>
      <c r="B10" s="112"/>
      <c r="C10" s="115"/>
      <c r="D10" s="102" t="s">
        <v>104</v>
      </c>
      <c r="E10" s="102" t="s">
        <v>96</v>
      </c>
      <c r="F10" s="115"/>
      <c r="G10" s="102" t="s">
        <v>104</v>
      </c>
      <c r="H10" s="4" t="s">
        <v>17</v>
      </c>
      <c r="I10" s="11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15"/>
      <c r="R10" s="8"/>
    </row>
    <row r="11" spans="1:26">
      <c r="A11" s="112"/>
      <c r="B11" s="112"/>
      <c r="C11" s="115"/>
      <c r="D11" s="102" t="s">
        <v>14</v>
      </c>
      <c r="E11" s="4" t="s">
        <v>14</v>
      </c>
      <c r="F11" s="115"/>
      <c r="G11" s="102" t="s">
        <v>16</v>
      </c>
      <c r="H11" s="6"/>
      <c r="I11" s="115"/>
      <c r="J11" s="6"/>
      <c r="K11" s="6"/>
      <c r="L11" s="12" t="s">
        <v>2</v>
      </c>
      <c r="M11" s="4" t="s">
        <v>17</v>
      </c>
      <c r="N11" s="6"/>
      <c r="O11" s="115"/>
      <c r="R11" s="60"/>
      <c r="T11" s="60"/>
      <c r="U11" s="59"/>
    </row>
    <row r="12" spans="1:26" ht="15.6" customHeight="1" thickBot="1">
      <c r="A12" s="112"/>
      <c r="B12" s="113"/>
      <c r="C12" s="116"/>
      <c r="D12" s="103"/>
      <c r="E12" s="5" t="s">
        <v>2</v>
      </c>
      <c r="F12" s="116"/>
      <c r="G12" s="103" t="s">
        <v>17</v>
      </c>
      <c r="H12" s="32"/>
      <c r="I12" s="116"/>
      <c r="J12" s="32"/>
      <c r="K12" s="32"/>
      <c r="L12" s="32"/>
      <c r="M12" s="32"/>
      <c r="N12" s="32"/>
      <c r="O12" s="116"/>
      <c r="R12" s="60"/>
      <c r="T12" s="60"/>
      <c r="U12" s="59"/>
      <c r="V12" s="59"/>
      <c r="W12" s="59"/>
      <c r="X12" s="33"/>
      <c r="Z12" s="8"/>
    </row>
    <row r="13" spans="1:26" ht="25.35" customHeight="1">
      <c r="A13" s="62">
        <v>1</v>
      </c>
      <c r="B13" s="62" t="s">
        <v>68</v>
      </c>
      <c r="C13" s="46" t="s">
        <v>94</v>
      </c>
      <c r="D13" s="68">
        <v>22127.99</v>
      </c>
      <c r="E13" s="66" t="s">
        <v>30</v>
      </c>
      <c r="F13" s="66" t="s">
        <v>30</v>
      </c>
      <c r="G13" s="68">
        <v>4683</v>
      </c>
      <c r="H13" s="66">
        <v>286</v>
      </c>
      <c r="I13" s="66">
        <f>G13/H13</f>
        <v>16.374125874125873</v>
      </c>
      <c r="J13" s="66">
        <v>17</v>
      </c>
      <c r="K13" s="66">
        <v>1</v>
      </c>
      <c r="L13" s="68">
        <v>22440</v>
      </c>
      <c r="M13" s="68">
        <v>4754</v>
      </c>
      <c r="N13" s="64">
        <v>44337</v>
      </c>
      <c r="O13" s="63" t="s">
        <v>32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>
        <v>1</v>
      </c>
      <c r="C14" s="46" t="s">
        <v>80</v>
      </c>
      <c r="D14" s="68">
        <v>12752.18</v>
      </c>
      <c r="E14" s="66">
        <v>22490.73</v>
      </c>
      <c r="F14" s="89">
        <f>(D14-E14)/E14</f>
        <v>-0.43300284161518987</v>
      </c>
      <c r="G14" s="68">
        <v>1983</v>
      </c>
      <c r="H14" s="66">
        <v>145</v>
      </c>
      <c r="I14" s="66">
        <f>G14/H14</f>
        <v>13.675862068965516</v>
      </c>
      <c r="J14" s="66">
        <v>11</v>
      </c>
      <c r="K14" s="66">
        <v>2</v>
      </c>
      <c r="L14" s="68">
        <v>38678.050000000003</v>
      </c>
      <c r="M14" s="68">
        <v>6050</v>
      </c>
      <c r="N14" s="64">
        <v>44330</v>
      </c>
      <c r="O14" s="63" t="s">
        <v>27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 t="s">
        <v>68</v>
      </c>
      <c r="C15" s="46" t="s">
        <v>107</v>
      </c>
      <c r="D15" s="68">
        <v>10698.47</v>
      </c>
      <c r="E15" s="66" t="s">
        <v>30</v>
      </c>
      <c r="F15" s="66" t="s">
        <v>30</v>
      </c>
      <c r="G15" s="68">
        <v>1666</v>
      </c>
      <c r="H15" s="66">
        <v>169</v>
      </c>
      <c r="I15" s="66">
        <f>G15/H15</f>
        <v>9.8579881656804726</v>
      </c>
      <c r="J15" s="66">
        <v>14</v>
      </c>
      <c r="K15" s="66">
        <v>1</v>
      </c>
      <c r="L15" s="68">
        <v>10698.47</v>
      </c>
      <c r="M15" s="68">
        <v>1666</v>
      </c>
      <c r="N15" s="64">
        <v>44337</v>
      </c>
      <c r="O15" s="63" t="s">
        <v>27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91" t="s">
        <v>68</v>
      </c>
      <c r="C16" s="46" t="s">
        <v>108</v>
      </c>
      <c r="D16" s="68">
        <v>7785</v>
      </c>
      <c r="E16" s="66" t="s">
        <v>30</v>
      </c>
      <c r="F16" s="66" t="s">
        <v>30</v>
      </c>
      <c r="G16" s="68">
        <v>1255</v>
      </c>
      <c r="H16" s="66" t="s">
        <v>30</v>
      </c>
      <c r="I16" s="66" t="s">
        <v>30</v>
      </c>
      <c r="J16" s="66">
        <v>6</v>
      </c>
      <c r="K16" s="66">
        <v>1</v>
      </c>
      <c r="L16" s="68">
        <v>7785</v>
      </c>
      <c r="M16" s="68">
        <v>1255</v>
      </c>
      <c r="N16" s="64">
        <v>44337</v>
      </c>
      <c r="O16" s="63" t="s">
        <v>31</v>
      </c>
      <c r="P16" s="60"/>
      <c r="R16" s="65"/>
      <c r="T16" s="60"/>
      <c r="U16" s="59"/>
      <c r="V16" s="59"/>
      <c r="W16" s="59"/>
      <c r="X16" s="60"/>
      <c r="Y16" s="59"/>
      <c r="Z16" s="59"/>
    </row>
    <row r="17" spans="1:26" ht="25.35" customHeight="1">
      <c r="A17" s="62">
        <v>5</v>
      </c>
      <c r="B17" s="94">
        <v>3</v>
      </c>
      <c r="C17" s="46" t="s">
        <v>70</v>
      </c>
      <c r="D17" s="68">
        <v>7451.12</v>
      </c>
      <c r="E17" s="66">
        <v>13471.24</v>
      </c>
      <c r="F17" s="89">
        <f>(D17-E17)/E17</f>
        <v>-0.44688684931750899</v>
      </c>
      <c r="G17" s="68">
        <v>1534</v>
      </c>
      <c r="H17" s="66">
        <v>168</v>
      </c>
      <c r="I17" s="66">
        <f>G17/H17</f>
        <v>9.1309523809523814</v>
      </c>
      <c r="J17" s="66">
        <v>10</v>
      </c>
      <c r="K17" s="66">
        <v>3</v>
      </c>
      <c r="L17" s="68">
        <v>44196.72</v>
      </c>
      <c r="M17" s="68">
        <v>9111</v>
      </c>
      <c r="N17" s="64">
        <v>44323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94">
        <v>2</v>
      </c>
      <c r="C18" s="92" t="s">
        <v>73</v>
      </c>
      <c r="D18" s="68">
        <v>6406.81</v>
      </c>
      <c r="E18" s="66">
        <v>14752.12</v>
      </c>
      <c r="F18" s="89">
        <f>(D18-E18)/E18</f>
        <v>-0.56570242107575053</v>
      </c>
      <c r="G18" s="68">
        <v>986</v>
      </c>
      <c r="H18" s="50">
        <v>82</v>
      </c>
      <c r="I18" s="66">
        <f>G18/H18</f>
        <v>12.024390243902438</v>
      </c>
      <c r="J18" s="66">
        <v>8</v>
      </c>
      <c r="K18" s="66">
        <v>3</v>
      </c>
      <c r="L18" s="68">
        <v>47546.55</v>
      </c>
      <c r="M18" s="68">
        <v>6887</v>
      </c>
      <c r="N18" s="64">
        <v>44323</v>
      </c>
      <c r="O18" s="84" t="s">
        <v>74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40</v>
      </c>
      <c r="C19" s="85" t="s">
        <v>112</v>
      </c>
      <c r="D19" s="68">
        <v>5643.25</v>
      </c>
      <c r="E19" s="66" t="s">
        <v>30</v>
      </c>
      <c r="F19" s="66" t="s">
        <v>30</v>
      </c>
      <c r="G19" s="68">
        <v>596</v>
      </c>
      <c r="H19" s="66">
        <v>12</v>
      </c>
      <c r="I19" s="66">
        <f>G19/H19</f>
        <v>49.666666666666664</v>
      </c>
      <c r="J19" s="66">
        <v>9</v>
      </c>
      <c r="K19" s="66">
        <v>0</v>
      </c>
      <c r="L19" s="68">
        <v>5643</v>
      </c>
      <c r="M19" s="68">
        <v>596</v>
      </c>
      <c r="N19" s="64" t="s">
        <v>41</v>
      </c>
      <c r="O19" s="63" t="s">
        <v>114</v>
      </c>
      <c r="P19" s="60"/>
      <c r="R19" s="65"/>
      <c r="T19" s="60"/>
      <c r="U19" s="59"/>
      <c r="V19" s="59"/>
      <c r="W19" s="60"/>
      <c r="X19" s="59"/>
      <c r="Y19" s="59"/>
      <c r="Z19" s="59"/>
    </row>
    <row r="20" spans="1:26" ht="25.35" customHeight="1">
      <c r="A20" s="62">
        <v>8</v>
      </c>
      <c r="B20" s="62" t="s">
        <v>68</v>
      </c>
      <c r="C20" s="85" t="s">
        <v>92</v>
      </c>
      <c r="D20" s="68">
        <v>5175.26</v>
      </c>
      <c r="E20" s="66" t="s">
        <v>30</v>
      </c>
      <c r="F20" s="66" t="s">
        <v>30</v>
      </c>
      <c r="G20" s="68">
        <v>877</v>
      </c>
      <c r="H20" s="66">
        <v>156</v>
      </c>
      <c r="I20" s="66">
        <f>G20/H20</f>
        <v>5.6217948717948714</v>
      </c>
      <c r="J20" s="66">
        <v>14</v>
      </c>
      <c r="K20" s="66">
        <v>1</v>
      </c>
      <c r="L20" s="68">
        <v>5726.76</v>
      </c>
      <c r="M20" s="68">
        <v>971</v>
      </c>
      <c r="N20" s="64">
        <v>44337</v>
      </c>
      <c r="O20" s="63" t="s">
        <v>27</v>
      </c>
      <c r="P20" s="60"/>
      <c r="R20" s="65"/>
      <c r="T20" s="60"/>
      <c r="U20" s="59"/>
      <c r="V20" s="59"/>
      <c r="W20" s="60"/>
      <c r="X20" s="59"/>
      <c r="Y20" s="59"/>
      <c r="Z20" s="59"/>
    </row>
    <row r="21" spans="1:26" ht="25.35" customHeight="1">
      <c r="A21" s="62">
        <v>9</v>
      </c>
      <c r="B21" s="62" t="s">
        <v>68</v>
      </c>
      <c r="C21" s="46" t="s">
        <v>109</v>
      </c>
      <c r="D21" s="68">
        <v>4306</v>
      </c>
      <c r="E21" s="66" t="s">
        <v>30</v>
      </c>
      <c r="F21" s="66" t="s">
        <v>30</v>
      </c>
      <c r="G21" s="68">
        <v>747</v>
      </c>
      <c r="H21" s="66" t="s">
        <v>30</v>
      </c>
      <c r="I21" s="66" t="s">
        <v>30</v>
      </c>
      <c r="J21" s="66">
        <v>14</v>
      </c>
      <c r="K21" s="66">
        <v>1</v>
      </c>
      <c r="L21" s="68">
        <v>4306</v>
      </c>
      <c r="M21" s="68">
        <v>747</v>
      </c>
      <c r="N21" s="64">
        <v>44337</v>
      </c>
      <c r="O21" s="63" t="s">
        <v>31</v>
      </c>
      <c r="P21" s="60"/>
      <c r="Q21" s="98"/>
      <c r="R21" s="98"/>
      <c r="S21" s="98"/>
      <c r="T21" s="98"/>
      <c r="U21" s="98"/>
      <c r="V21" s="99"/>
      <c r="W21" s="99"/>
      <c r="X21" s="59"/>
      <c r="Y21" s="100"/>
      <c r="Z21" s="100"/>
    </row>
    <row r="22" spans="1:26" ht="25.35" customHeight="1">
      <c r="A22" s="62">
        <v>10</v>
      </c>
      <c r="B22" s="62" t="s">
        <v>68</v>
      </c>
      <c r="C22" s="46" t="s">
        <v>110</v>
      </c>
      <c r="D22" s="68">
        <v>4074.28</v>
      </c>
      <c r="E22" s="66" t="s">
        <v>30</v>
      </c>
      <c r="F22" s="66" t="s">
        <v>30</v>
      </c>
      <c r="G22" s="68">
        <v>627</v>
      </c>
      <c r="H22" s="66">
        <v>131</v>
      </c>
      <c r="I22" s="66">
        <f>G22/H22</f>
        <v>4.7862595419847329</v>
      </c>
      <c r="J22" s="66">
        <v>13</v>
      </c>
      <c r="K22" s="66">
        <v>1</v>
      </c>
      <c r="L22" s="68">
        <v>4074.28</v>
      </c>
      <c r="M22" s="68">
        <v>627</v>
      </c>
      <c r="N22" s="64">
        <v>44337</v>
      </c>
      <c r="O22" s="63" t="s">
        <v>43</v>
      </c>
      <c r="P22" s="60"/>
      <c r="Q22" s="98"/>
      <c r="R22" s="98"/>
      <c r="S22" s="98"/>
      <c r="T22" s="98"/>
      <c r="U22" s="98"/>
      <c r="V22" s="99"/>
      <c r="W22" s="99"/>
      <c r="X22" s="59"/>
      <c r="Y22" s="100"/>
      <c r="Z22" s="100"/>
    </row>
    <row r="23" spans="1:26" ht="25.35" customHeight="1">
      <c r="A23" s="16"/>
      <c r="B23" s="16"/>
      <c r="C23" s="39" t="s">
        <v>29</v>
      </c>
      <c r="D23" s="61">
        <f>SUM(D13:D22)</f>
        <v>86420.36</v>
      </c>
      <c r="E23" s="61">
        <f>SUM(E13:E22)</f>
        <v>50714.090000000004</v>
      </c>
      <c r="F23" s="93">
        <f t="shared" ref="F23" si="0">(D23-E23)/E23</f>
        <v>0.70407001288990878</v>
      </c>
      <c r="G23" s="61">
        <f>SUM(G13:G22)</f>
        <v>14954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97">
        <v>6</v>
      </c>
      <c r="C25" s="46" t="s">
        <v>52</v>
      </c>
      <c r="D25" s="68">
        <v>4011.61</v>
      </c>
      <c r="E25" s="68">
        <v>5818.01</v>
      </c>
      <c r="F25" s="89">
        <f t="shared" ref="F25:F30" si="1">(D25-E25)/E25</f>
        <v>-0.31048416898561537</v>
      </c>
      <c r="G25" s="68">
        <v>818</v>
      </c>
      <c r="H25" s="50">
        <v>105</v>
      </c>
      <c r="I25" s="66">
        <f>G25/H25</f>
        <v>7.7904761904761903</v>
      </c>
      <c r="J25" s="66">
        <v>11</v>
      </c>
      <c r="K25" s="66">
        <v>4</v>
      </c>
      <c r="L25" s="68">
        <v>39352</v>
      </c>
      <c r="M25" s="68">
        <v>8169</v>
      </c>
      <c r="N25" s="64">
        <v>44316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59"/>
      <c r="Y25" s="100"/>
      <c r="Z25" s="100"/>
    </row>
    <row r="26" spans="1:26" ht="25.35" customHeight="1">
      <c r="A26" s="62">
        <v>12</v>
      </c>
      <c r="B26" s="94">
        <v>4</v>
      </c>
      <c r="C26" s="46" t="s">
        <v>75</v>
      </c>
      <c r="D26" s="68">
        <v>3567.38</v>
      </c>
      <c r="E26" s="66">
        <v>6069.44</v>
      </c>
      <c r="F26" s="89">
        <f t="shared" si="1"/>
        <v>-0.41223902040385929</v>
      </c>
      <c r="G26" s="68">
        <v>597</v>
      </c>
      <c r="H26" s="66">
        <v>71</v>
      </c>
      <c r="I26" s="66">
        <f>G26/H26</f>
        <v>8.408450704225352</v>
      </c>
      <c r="J26" s="66">
        <v>7</v>
      </c>
      <c r="K26" s="66">
        <v>3</v>
      </c>
      <c r="L26" s="68">
        <v>23452.1</v>
      </c>
      <c r="M26" s="68">
        <v>3896</v>
      </c>
      <c r="N26" s="64">
        <v>44323</v>
      </c>
      <c r="O26" s="26" t="s">
        <v>34</v>
      </c>
      <c r="P26" s="60"/>
      <c r="Q26" s="98"/>
      <c r="R26" s="98"/>
      <c r="S26" s="98"/>
      <c r="T26" s="98"/>
      <c r="U26" s="98"/>
      <c r="V26" s="99"/>
      <c r="W26" s="99"/>
      <c r="X26" s="59"/>
      <c r="Y26" s="100"/>
      <c r="Z26" s="100"/>
    </row>
    <row r="27" spans="1:26" ht="25.35" customHeight="1">
      <c r="A27" s="62">
        <v>13</v>
      </c>
      <c r="B27" s="94">
        <v>9</v>
      </c>
      <c r="C27" s="86" t="s">
        <v>77</v>
      </c>
      <c r="D27" s="68">
        <v>2665.65</v>
      </c>
      <c r="E27" s="66">
        <v>3837.55</v>
      </c>
      <c r="F27" s="89">
        <f t="shared" si="1"/>
        <v>-0.30537712863676042</v>
      </c>
      <c r="G27" s="68">
        <v>416</v>
      </c>
      <c r="H27" s="66">
        <v>43</v>
      </c>
      <c r="I27" s="66">
        <f>G27/H27</f>
        <v>9.6744186046511622</v>
      </c>
      <c r="J27" s="66">
        <v>6</v>
      </c>
      <c r="K27" s="66">
        <v>3</v>
      </c>
      <c r="L27" s="68">
        <v>13331</v>
      </c>
      <c r="M27" s="68">
        <v>2111</v>
      </c>
      <c r="N27" s="64">
        <v>44323</v>
      </c>
      <c r="O27" s="63" t="s">
        <v>33</v>
      </c>
      <c r="P27" s="60"/>
      <c r="Q27" s="98"/>
      <c r="R27" s="98"/>
      <c r="S27" s="98"/>
      <c r="T27" s="98"/>
      <c r="U27" s="98"/>
      <c r="V27" s="99"/>
      <c r="W27" s="99"/>
      <c r="X27" s="59"/>
      <c r="Y27" s="100"/>
      <c r="Z27" s="100"/>
    </row>
    <row r="28" spans="1:26" ht="25.35" customHeight="1">
      <c r="A28" s="62">
        <v>14</v>
      </c>
      <c r="B28" s="62">
        <v>5</v>
      </c>
      <c r="C28" s="85" t="s">
        <v>89</v>
      </c>
      <c r="D28" s="68">
        <v>1899.72</v>
      </c>
      <c r="E28" s="66">
        <v>6014.4</v>
      </c>
      <c r="F28" s="89">
        <f t="shared" si="1"/>
        <v>-0.68413806863527526</v>
      </c>
      <c r="G28" s="68">
        <v>302</v>
      </c>
      <c r="H28" s="66">
        <v>48</v>
      </c>
      <c r="I28" s="66">
        <f>G28/H28</f>
        <v>6.291666666666667</v>
      </c>
      <c r="J28" s="66">
        <v>5</v>
      </c>
      <c r="K28" s="66">
        <v>2</v>
      </c>
      <c r="L28" s="68">
        <v>7914.11</v>
      </c>
      <c r="M28" s="68">
        <v>1288</v>
      </c>
      <c r="N28" s="64">
        <v>44330</v>
      </c>
      <c r="O28" s="63" t="s">
        <v>34</v>
      </c>
      <c r="P28" s="60"/>
      <c r="Q28" s="98"/>
      <c r="R28" s="98"/>
      <c r="S28" s="98"/>
      <c r="T28" s="98"/>
      <c r="U28" s="98"/>
      <c r="V28" s="99"/>
      <c r="W28" s="99"/>
      <c r="X28" s="59"/>
      <c r="Y28" s="100"/>
      <c r="Z28" s="100"/>
    </row>
    <row r="29" spans="1:26" ht="25.35" customHeight="1">
      <c r="A29" s="62">
        <v>15</v>
      </c>
      <c r="B29" s="94">
        <v>7</v>
      </c>
      <c r="C29" s="87" t="s">
        <v>76</v>
      </c>
      <c r="D29" s="68">
        <v>1834.1</v>
      </c>
      <c r="E29" s="66">
        <v>5533.75</v>
      </c>
      <c r="F29" s="89">
        <f t="shared" si="1"/>
        <v>-0.66856110232663202</v>
      </c>
      <c r="G29" s="68">
        <v>343</v>
      </c>
      <c r="H29" s="66">
        <v>23</v>
      </c>
      <c r="I29" s="66">
        <f>G29/H29</f>
        <v>14.913043478260869</v>
      </c>
      <c r="J29" s="66">
        <v>5</v>
      </c>
      <c r="K29" s="66">
        <v>3</v>
      </c>
      <c r="L29" s="68">
        <v>21009</v>
      </c>
      <c r="M29" s="68">
        <v>3662</v>
      </c>
      <c r="N29" s="64">
        <v>44323</v>
      </c>
      <c r="O29" s="63" t="s">
        <v>32</v>
      </c>
      <c r="P29" s="60"/>
      <c r="Q29" s="98"/>
      <c r="R29" s="98"/>
      <c r="S29" s="98"/>
      <c r="T29" s="98"/>
      <c r="U29" s="98"/>
      <c r="V29" s="99"/>
      <c r="W29" s="99"/>
      <c r="X29" s="59"/>
      <c r="Y29" s="100"/>
      <c r="Z29" s="100"/>
    </row>
    <row r="30" spans="1:26" ht="25.35" customHeight="1">
      <c r="A30" s="62">
        <v>16</v>
      </c>
      <c r="B30" s="62">
        <v>10</v>
      </c>
      <c r="C30" s="46" t="s">
        <v>91</v>
      </c>
      <c r="D30" s="68">
        <v>1443</v>
      </c>
      <c r="E30" s="66">
        <v>3521</v>
      </c>
      <c r="F30" s="89">
        <f t="shared" si="1"/>
        <v>-0.59017324623686451</v>
      </c>
      <c r="G30" s="68">
        <v>281</v>
      </c>
      <c r="H30" s="66" t="s">
        <v>30</v>
      </c>
      <c r="I30" s="66" t="s">
        <v>30</v>
      </c>
      <c r="J30" s="66">
        <v>5</v>
      </c>
      <c r="K30" s="66">
        <v>2</v>
      </c>
      <c r="L30" s="68">
        <v>4964</v>
      </c>
      <c r="M30" s="68">
        <v>1001</v>
      </c>
      <c r="N30" s="64">
        <v>44330</v>
      </c>
      <c r="O30" s="63" t="s">
        <v>31</v>
      </c>
      <c r="P30" s="60"/>
      <c r="Q30" s="98"/>
      <c r="R30" s="98"/>
      <c r="S30" s="98"/>
      <c r="T30" s="98"/>
      <c r="U30" s="98"/>
      <c r="V30" s="99"/>
      <c r="W30" s="99"/>
      <c r="X30" s="59"/>
      <c r="Y30" s="100"/>
      <c r="Z30" s="100"/>
    </row>
    <row r="31" spans="1:26" ht="25.35" customHeight="1">
      <c r="A31" s="62">
        <v>17</v>
      </c>
      <c r="B31" s="62" t="s">
        <v>68</v>
      </c>
      <c r="C31" s="46" t="s">
        <v>116</v>
      </c>
      <c r="D31" s="68">
        <v>1410</v>
      </c>
      <c r="E31" s="66" t="s">
        <v>30</v>
      </c>
      <c r="F31" s="66" t="s">
        <v>30</v>
      </c>
      <c r="G31" s="68">
        <v>271</v>
      </c>
      <c r="H31" s="66" t="s">
        <v>30</v>
      </c>
      <c r="I31" s="66" t="s">
        <v>30</v>
      </c>
      <c r="J31" s="66" t="s">
        <v>30</v>
      </c>
      <c r="K31" s="66">
        <v>1</v>
      </c>
      <c r="L31" s="68">
        <v>1410</v>
      </c>
      <c r="M31" s="68">
        <v>271</v>
      </c>
      <c r="N31" s="64">
        <v>44337</v>
      </c>
      <c r="O31" s="63" t="s">
        <v>60</v>
      </c>
      <c r="P31" s="60"/>
      <c r="Q31" s="98"/>
      <c r="R31" s="98"/>
      <c r="S31" s="98"/>
      <c r="T31" s="98"/>
      <c r="U31" s="98"/>
      <c r="V31" s="99"/>
      <c r="W31" s="99"/>
      <c r="X31" s="59"/>
      <c r="Y31" s="100"/>
      <c r="Z31" s="100"/>
    </row>
    <row r="32" spans="1:26" ht="25.35" customHeight="1">
      <c r="A32" s="62">
        <v>18</v>
      </c>
      <c r="B32" s="97">
        <v>11</v>
      </c>
      <c r="C32" s="67" t="s">
        <v>56</v>
      </c>
      <c r="D32" s="68">
        <v>1378.1</v>
      </c>
      <c r="E32" s="68">
        <v>2305.35</v>
      </c>
      <c r="F32" s="89">
        <f>(D32-E32)/E32</f>
        <v>-0.40221658316524606</v>
      </c>
      <c r="G32" s="68">
        <v>271</v>
      </c>
      <c r="H32" s="66">
        <v>26</v>
      </c>
      <c r="I32" s="66">
        <f>G32/H32</f>
        <v>10.423076923076923</v>
      </c>
      <c r="J32" s="66">
        <v>6</v>
      </c>
      <c r="K32" s="66">
        <v>4</v>
      </c>
      <c r="L32" s="68">
        <v>26601.42</v>
      </c>
      <c r="M32" s="68">
        <v>4678</v>
      </c>
      <c r="N32" s="64">
        <v>44316</v>
      </c>
      <c r="O32" s="63" t="s">
        <v>57</v>
      </c>
      <c r="P32" s="60"/>
      <c r="Q32" s="98"/>
      <c r="R32" s="98"/>
      <c r="S32" s="98"/>
      <c r="T32" s="98"/>
      <c r="U32" s="98"/>
      <c r="V32" s="99"/>
      <c r="W32" s="99"/>
      <c r="X32" s="59"/>
      <c r="Y32" s="100"/>
      <c r="Z32" s="100"/>
    </row>
    <row r="33" spans="1:26" ht="24.75" customHeight="1">
      <c r="A33" s="62">
        <v>19</v>
      </c>
      <c r="B33" s="97">
        <v>13</v>
      </c>
      <c r="C33" s="67" t="s">
        <v>99</v>
      </c>
      <c r="D33" s="68">
        <v>870</v>
      </c>
      <c r="E33" s="66">
        <v>1575</v>
      </c>
      <c r="F33" s="89">
        <f>(D33-E33)/E33</f>
        <v>-0.44761904761904764</v>
      </c>
      <c r="G33" s="68">
        <v>163</v>
      </c>
      <c r="H33" s="66" t="s">
        <v>30</v>
      </c>
      <c r="I33" s="66" t="s">
        <v>30</v>
      </c>
      <c r="J33" s="66">
        <v>2</v>
      </c>
      <c r="K33" s="66">
        <v>2</v>
      </c>
      <c r="L33" s="68">
        <v>2445</v>
      </c>
      <c r="M33" s="68">
        <v>474</v>
      </c>
      <c r="N33" s="64">
        <v>44330</v>
      </c>
      <c r="O33" s="63" t="s">
        <v>100</v>
      </c>
      <c r="P33" s="78"/>
      <c r="R33" s="65"/>
      <c r="T33" s="60"/>
      <c r="U33" s="59"/>
      <c r="V33" s="59"/>
      <c r="W33" s="59"/>
      <c r="X33" s="59"/>
      <c r="Y33" s="59"/>
      <c r="Z33" s="60"/>
    </row>
    <row r="34" spans="1:26" ht="24.75" customHeight="1">
      <c r="A34" s="62">
        <v>20</v>
      </c>
      <c r="B34" s="62">
        <v>8</v>
      </c>
      <c r="C34" s="46" t="s">
        <v>90</v>
      </c>
      <c r="D34" s="68">
        <v>702.38</v>
      </c>
      <c r="E34" s="66">
        <v>4175.37</v>
      </c>
      <c r="F34" s="89">
        <f>(D34-E34)/E34</f>
        <v>-0.83178017756510203</v>
      </c>
      <c r="G34" s="68">
        <v>124</v>
      </c>
      <c r="H34" s="66">
        <v>31</v>
      </c>
      <c r="I34" s="66">
        <f>G34/H34</f>
        <v>4</v>
      </c>
      <c r="J34" s="66">
        <v>7</v>
      </c>
      <c r="K34" s="66">
        <v>2</v>
      </c>
      <c r="L34" s="68">
        <v>4877.75</v>
      </c>
      <c r="M34" s="68">
        <v>839</v>
      </c>
      <c r="N34" s="64">
        <v>44330</v>
      </c>
      <c r="O34" s="63" t="s">
        <v>27</v>
      </c>
      <c r="P34" s="78"/>
      <c r="R34" s="65"/>
      <c r="T34" s="60"/>
      <c r="U34" s="59"/>
      <c r="V34" s="59"/>
      <c r="W34" s="59"/>
      <c r="X34" s="59"/>
      <c r="Y34" s="60"/>
      <c r="Z34" s="59"/>
    </row>
    <row r="35" spans="1:26" ht="25.35" customHeight="1">
      <c r="A35" s="16"/>
      <c r="B35" s="16"/>
      <c r="C35" s="39" t="s">
        <v>86</v>
      </c>
      <c r="D35" s="61">
        <f>SUM(D23:D34)</f>
        <v>106202.30000000002</v>
      </c>
      <c r="E35" s="61">
        <f t="shared" ref="E35:G35" si="2">SUM(E23:E34)</f>
        <v>89563.96</v>
      </c>
      <c r="F35" s="108">
        <f>(D35-E35)/E35</f>
        <v>0.18577048178754055</v>
      </c>
      <c r="G35" s="61">
        <f t="shared" si="2"/>
        <v>18540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75" customHeight="1">
      <c r="A37" s="62">
        <v>21</v>
      </c>
      <c r="B37" s="62" t="s">
        <v>40</v>
      </c>
      <c r="C37" s="46" t="s">
        <v>111</v>
      </c>
      <c r="D37" s="68">
        <v>390.2</v>
      </c>
      <c r="E37" s="66" t="s">
        <v>30</v>
      </c>
      <c r="F37" s="66" t="s">
        <v>30</v>
      </c>
      <c r="G37" s="68">
        <v>67</v>
      </c>
      <c r="H37" s="69">
        <v>6</v>
      </c>
      <c r="I37" s="66">
        <f>G37/H37</f>
        <v>11.166666666666666</v>
      </c>
      <c r="J37" s="66">
        <v>6</v>
      </c>
      <c r="K37" s="66">
        <v>0</v>
      </c>
      <c r="L37" s="68">
        <v>390.2</v>
      </c>
      <c r="M37" s="68">
        <v>67</v>
      </c>
      <c r="N37" s="64" t="s">
        <v>41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62">
        <v>22</v>
      </c>
      <c r="B38" s="97">
        <v>16</v>
      </c>
      <c r="C38" s="46" t="s">
        <v>46</v>
      </c>
      <c r="D38" s="68">
        <v>314.7</v>
      </c>
      <c r="E38" s="68">
        <v>945.3</v>
      </c>
      <c r="F38" s="89">
        <f>(D38-E38)/E38</f>
        <v>-0.66708981275785462</v>
      </c>
      <c r="G38" s="68">
        <v>57</v>
      </c>
      <c r="H38" s="66">
        <v>8</v>
      </c>
      <c r="I38" s="66">
        <f>G38/H38</f>
        <v>7.125</v>
      </c>
      <c r="J38" s="66">
        <v>2</v>
      </c>
      <c r="K38" s="66" t="s">
        <v>30</v>
      </c>
      <c r="L38" s="68">
        <v>114611.72</v>
      </c>
      <c r="M38" s="68">
        <v>23157</v>
      </c>
      <c r="N38" s="64">
        <v>44106</v>
      </c>
      <c r="O38" s="26" t="s">
        <v>43</v>
      </c>
      <c r="P38" s="60"/>
      <c r="R38" s="65"/>
      <c r="T38" s="60"/>
      <c r="U38" s="59"/>
      <c r="V38" s="59"/>
      <c r="W38" s="60"/>
      <c r="X38" s="59"/>
      <c r="Y38" s="59"/>
      <c r="Z38" s="59"/>
    </row>
    <row r="39" spans="1:26" ht="25.35" customHeight="1">
      <c r="A39" s="62">
        <v>23</v>
      </c>
      <c r="B39" s="91" t="s">
        <v>40</v>
      </c>
      <c r="C39" s="85" t="s">
        <v>113</v>
      </c>
      <c r="D39" s="68">
        <v>312.10000000000002</v>
      </c>
      <c r="E39" s="66" t="s">
        <v>30</v>
      </c>
      <c r="F39" s="66" t="s">
        <v>30</v>
      </c>
      <c r="G39" s="68">
        <v>55</v>
      </c>
      <c r="H39" s="66">
        <v>7</v>
      </c>
      <c r="I39" s="66">
        <f>G39/H39</f>
        <v>7.8571428571428568</v>
      </c>
      <c r="J39" s="66">
        <v>6</v>
      </c>
      <c r="K39" s="66">
        <v>0</v>
      </c>
      <c r="L39" s="68">
        <v>312</v>
      </c>
      <c r="M39" s="68">
        <v>55</v>
      </c>
      <c r="N39" s="64" t="s">
        <v>41</v>
      </c>
      <c r="O39" s="63" t="s">
        <v>32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62">
        <v>24</v>
      </c>
      <c r="B40" s="91">
        <v>17</v>
      </c>
      <c r="C40" s="85" t="s">
        <v>87</v>
      </c>
      <c r="D40" s="68">
        <v>255</v>
      </c>
      <c r="E40" s="68">
        <v>617</v>
      </c>
      <c r="F40" s="89">
        <f t="shared" ref="F40:F47" si="3">(D40-E40)/E40</f>
        <v>-0.58670988654781198</v>
      </c>
      <c r="G40" s="68">
        <v>54</v>
      </c>
      <c r="H40" s="66" t="s">
        <v>30</v>
      </c>
      <c r="I40" s="66" t="s">
        <v>30</v>
      </c>
      <c r="J40" s="66" t="s">
        <v>30</v>
      </c>
      <c r="K40" s="66">
        <v>1</v>
      </c>
      <c r="L40" s="68">
        <v>1710.32</v>
      </c>
      <c r="M40" s="68">
        <v>348</v>
      </c>
      <c r="N40" s="64">
        <v>44330</v>
      </c>
      <c r="O40" s="63" t="s">
        <v>60</v>
      </c>
      <c r="P40" s="60"/>
      <c r="R40" s="65"/>
      <c r="T40" s="60"/>
      <c r="U40" s="59"/>
      <c r="V40" s="59"/>
      <c r="W40" s="59"/>
      <c r="X40" s="60"/>
      <c r="Y40" s="59"/>
      <c r="Z40" s="59"/>
    </row>
    <row r="41" spans="1:26" ht="25.35" customHeight="1">
      <c r="A41" s="62">
        <v>25</v>
      </c>
      <c r="B41" s="91">
        <v>20</v>
      </c>
      <c r="C41" s="85" t="s">
        <v>79</v>
      </c>
      <c r="D41" s="68">
        <v>229</v>
      </c>
      <c r="E41" s="68">
        <v>298</v>
      </c>
      <c r="F41" s="89">
        <f t="shared" si="3"/>
        <v>-0.23154362416107382</v>
      </c>
      <c r="G41" s="68">
        <v>47</v>
      </c>
      <c r="H41" s="66" t="s">
        <v>30</v>
      </c>
      <c r="I41" s="66" t="s">
        <v>30</v>
      </c>
      <c r="J41" s="66" t="s">
        <v>30</v>
      </c>
      <c r="K41" s="66">
        <v>2</v>
      </c>
      <c r="L41" s="68">
        <v>1759.5</v>
      </c>
      <c r="M41" s="68">
        <v>321</v>
      </c>
      <c r="N41" s="64">
        <v>44323</v>
      </c>
      <c r="O41" s="63" t="s">
        <v>60</v>
      </c>
      <c r="P41" s="60"/>
      <c r="R41" s="65"/>
      <c r="T41" s="60"/>
      <c r="U41" s="59"/>
      <c r="V41" s="59"/>
      <c r="W41" s="59"/>
      <c r="X41" s="60"/>
      <c r="Y41" s="59"/>
      <c r="Z41" s="59"/>
    </row>
    <row r="42" spans="1:26" ht="25.35" customHeight="1">
      <c r="A42" s="62">
        <v>26</v>
      </c>
      <c r="B42" s="96">
        <v>20</v>
      </c>
      <c r="C42" s="67" t="s">
        <v>47</v>
      </c>
      <c r="D42" s="68">
        <v>214.55</v>
      </c>
      <c r="E42" s="68">
        <v>287.95</v>
      </c>
      <c r="F42" s="89">
        <f t="shared" si="3"/>
        <v>-0.25490536551484627</v>
      </c>
      <c r="G42" s="68">
        <v>41</v>
      </c>
      <c r="H42" s="66">
        <v>7</v>
      </c>
      <c r="I42" s="66">
        <f>G42/H42</f>
        <v>5.8571428571428568</v>
      </c>
      <c r="J42" s="66">
        <v>1</v>
      </c>
      <c r="K42" s="66" t="s">
        <v>30</v>
      </c>
      <c r="L42" s="68">
        <v>66047.77</v>
      </c>
      <c r="M42" s="68">
        <v>14198</v>
      </c>
      <c r="N42" s="64">
        <v>44113</v>
      </c>
      <c r="O42" s="63" t="s">
        <v>27</v>
      </c>
      <c r="P42" s="60"/>
      <c r="R42" s="65"/>
      <c r="T42" s="60"/>
      <c r="U42" s="59"/>
      <c r="V42" s="59"/>
      <c r="W42" s="59"/>
      <c r="X42" s="60"/>
      <c r="Y42" s="59"/>
      <c r="Z42" s="59"/>
    </row>
    <row r="43" spans="1:26" ht="24.6" customHeight="1">
      <c r="A43" s="62">
        <v>27</v>
      </c>
      <c r="B43" s="97">
        <v>12</v>
      </c>
      <c r="C43" s="67" t="s">
        <v>44</v>
      </c>
      <c r="D43" s="68">
        <v>146.5</v>
      </c>
      <c r="E43" s="68">
        <v>1824.77</v>
      </c>
      <c r="F43" s="89">
        <f t="shared" si="3"/>
        <v>-0.91971590940228087</v>
      </c>
      <c r="G43" s="68">
        <v>29</v>
      </c>
      <c r="H43" s="66">
        <v>4</v>
      </c>
      <c r="I43" s="66">
        <f>G43/H43</f>
        <v>7.25</v>
      </c>
      <c r="J43" s="66">
        <v>2</v>
      </c>
      <c r="K43" s="66">
        <v>4</v>
      </c>
      <c r="L43" s="68">
        <v>21476.32</v>
      </c>
      <c r="M43" s="68">
        <v>3858</v>
      </c>
      <c r="N43" s="64">
        <v>44316</v>
      </c>
      <c r="O43" s="63" t="s">
        <v>43</v>
      </c>
      <c r="P43" s="60"/>
      <c r="R43" s="65"/>
      <c r="T43" s="60"/>
      <c r="U43" s="59"/>
      <c r="V43" s="59"/>
      <c r="W43" s="60"/>
      <c r="X43" s="59"/>
      <c r="Y43" s="59"/>
      <c r="Z43" s="59"/>
    </row>
    <row r="44" spans="1:26" ht="25.35" customHeight="1">
      <c r="A44" s="62">
        <v>28</v>
      </c>
      <c r="B44" s="91">
        <v>26</v>
      </c>
      <c r="C44" s="46" t="s">
        <v>59</v>
      </c>
      <c r="D44" s="68">
        <v>108.2</v>
      </c>
      <c r="E44" s="68">
        <v>121</v>
      </c>
      <c r="F44" s="89">
        <f t="shared" si="3"/>
        <v>-0.10578512396694212</v>
      </c>
      <c r="G44" s="68">
        <v>21</v>
      </c>
      <c r="H44" s="66" t="s">
        <v>30</v>
      </c>
      <c r="I44" s="66" t="s">
        <v>30</v>
      </c>
      <c r="J44" s="66" t="s">
        <v>30</v>
      </c>
      <c r="K44" s="66">
        <v>2</v>
      </c>
      <c r="L44" s="68">
        <v>1930.4</v>
      </c>
      <c r="M44" s="68">
        <v>376</v>
      </c>
      <c r="N44" s="64">
        <v>44316</v>
      </c>
      <c r="O44" s="26" t="s">
        <v>60</v>
      </c>
      <c r="P44" s="60"/>
      <c r="R44" s="65"/>
      <c r="T44" s="60"/>
      <c r="U44" s="59"/>
      <c r="V44" s="59"/>
      <c r="W44" s="59"/>
      <c r="X44" s="60"/>
      <c r="Y44" s="59"/>
      <c r="Z44" s="59"/>
    </row>
    <row r="45" spans="1:26" ht="25.35" customHeight="1">
      <c r="A45" s="62">
        <v>29</v>
      </c>
      <c r="B45" s="97">
        <v>24</v>
      </c>
      <c r="C45" s="67" t="s">
        <v>102</v>
      </c>
      <c r="D45" s="68">
        <v>41.5</v>
      </c>
      <c r="E45" s="66">
        <v>225</v>
      </c>
      <c r="F45" s="89">
        <f t="shared" si="3"/>
        <v>-0.81555555555555559</v>
      </c>
      <c r="G45" s="68">
        <v>11</v>
      </c>
      <c r="H45" s="66">
        <v>4</v>
      </c>
      <c r="I45" s="66">
        <f>G45/H45</f>
        <v>2.75</v>
      </c>
      <c r="J45" s="66">
        <v>2</v>
      </c>
      <c r="K45" s="66">
        <v>2</v>
      </c>
      <c r="L45" s="68">
        <v>266.5</v>
      </c>
      <c r="M45" s="68">
        <v>49</v>
      </c>
      <c r="N45" s="64">
        <v>44330</v>
      </c>
      <c r="O45" s="63" t="s">
        <v>101</v>
      </c>
      <c r="P45" s="60"/>
      <c r="R45" s="65"/>
      <c r="T45" s="60"/>
      <c r="U45" s="59"/>
      <c r="V45" s="59"/>
      <c r="W45" s="59"/>
      <c r="X45" s="59"/>
      <c r="Y45" s="59"/>
      <c r="Z45" s="60"/>
    </row>
    <row r="46" spans="1:26" ht="24.6" customHeight="1">
      <c r="A46" s="62">
        <v>30</v>
      </c>
      <c r="B46" s="97">
        <v>23</v>
      </c>
      <c r="C46" s="67" t="s">
        <v>42</v>
      </c>
      <c r="D46" s="68">
        <v>12</v>
      </c>
      <c r="E46" s="68">
        <v>230</v>
      </c>
      <c r="F46" s="89">
        <f t="shared" si="3"/>
        <v>-0.94782608695652171</v>
      </c>
      <c r="G46" s="68">
        <v>3</v>
      </c>
      <c r="H46" s="66" t="s">
        <v>30</v>
      </c>
      <c r="I46" s="66" t="s">
        <v>30</v>
      </c>
      <c r="J46" s="66">
        <v>1</v>
      </c>
      <c r="K46" s="66">
        <v>4</v>
      </c>
      <c r="L46" s="68">
        <v>6454</v>
      </c>
      <c r="M46" s="68">
        <v>1214</v>
      </c>
      <c r="N46" s="64">
        <v>44316</v>
      </c>
      <c r="O46" s="63" t="s">
        <v>31</v>
      </c>
      <c r="P46" s="60"/>
      <c r="R46" s="65"/>
      <c r="T46" s="60"/>
      <c r="U46" s="59"/>
      <c r="V46" s="59"/>
      <c r="W46" s="59"/>
      <c r="X46" s="59"/>
      <c r="Y46" s="59"/>
      <c r="Z46" s="60"/>
    </row>
    <row r="47" spans="1:26" ht="25.35" customHeight="1">
      <c r="A47" s="16"/>
      <c r="B47" s="16"/>
      <c r="C47" s="39" t="s">
        <v>117</v>
      </c>
      <c r="D47" s="61">
        <f>SUM(D35:D46)</f>
        <v>108226.05000000002</v>
      </c>
      <c r="E47" s="61">
        <f t="shared" ref="E47:G47" si="4">SUM(E35:E46)</f>
        <v>94112.98000000001</v>
      </c>
      <c r="F47" s="108">
        <f t="shared" si="3"/>
        <v>0.14995880483223467</v>
      </c>
      <c r="G47" s="61">
        <f t="shared" si="4"/>
        <v>18925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4.6" customHeight="1">
      <c r="A49" s="62">
        <v>31</v>
      </c>
      <c r="B49" s="94">
        <v>15</v>
      </c>
      <c r="C49" s="88" t="s">
        <v>78</v>
      </c>
      <c r="D49" s="68">
        <v>11.1</v>
      </c>
      <c r="E49" s="66">
        <v>1108.2</v>
      </c>
      <c r="F49" s="89">
        <f>(D49-E49)/E49</f>
        <v>-0.98998375744450473</v>
      </c>
      <c r="G49" s="68">
        <v>2</v>
      </c>
      <c r="H49" s="66">
        <v>1</v>
      </c>
      <c r="I49" s="66">
        <f>G49/H49</f>
        <v>2</v>
      </c>
      <c r="J49" s="66">
        <v>1</v>
      </c>
      <c r="K49" s="66">
        <v>3</v>
      </c>
      <c r="L49" s="68">
        <v>6162</v>
      </c>
      <c r="M49" s="68">
        <v>978</v>
      </c>
      <c r="N49" s="64">
        <v>44323</v>
      </c>
      <c r="O49" s="63" t="s">
        <v>53</v>
      </c>
      <c r="P49" s="60"/>
      <c r="R49" s="65"/>
      <c r="T49" s="60"/>
      <c r="U49" s="59"/>
      <c r="V49" s="59"/>
      <c r="W49" s="59"/>
      <c r="X49" s="59"/>
      <c r="Y49" s="59"/>
      <c r="Z49" s="60"/>
    </row>
    <row r="50" spans="1:26" ht="25.35" customHeight="1">
      <c r="A50" s="16"/>
      <c r="B50" s="16"/>
      <c r="C50" s="39" t="s">
        <v>118</v>
      </c>
      <c r="D50" s="61">
        <f>SUM(D47:D49)</f>
        <v>108237.15000000002</v>
      </c>
      <c r="E50" s="61">
        <f t="shared" ref="E50:G50" si="5">SUM(E47:E49)</f>
        <v>95221.180000000008</v>
      </c>
      <c r="F50" s="108">
        <f>(D50-E50)/E50</f>
        <v>0.13669196285952365</v>
      </c>
      <c r="G50" s="61">
        <f t="shared" si="5"/>
        <v>18927</v>
      </c>
      <c r="H50" s="61"/>
      <c r="I50" s="19"/>
      <c r="J50" s="18"/>
      <c r="K50" s="20"/>
      <c r="L50" s="21"/>
      <c r="M50" s="25"/>
      <c r="N50" s="22"/>
      <c r="O50" s="26"/>
    </row>
    <row r="51" spans="1:26" ht="23.1" customHeight="1"/>
    <row r="52" spans="1:26" ht="17.25" customHeight="1"/>
    <row r="66" spans="16:18">
      <c r="R66" s="60"/>
    </row>
    <row r="69" spans="16:18">
      <c r="P69" s="60"/>
    </row>
    <row r="73" spans="16:18" ht="12" customHeight="1"/>
  </sheetData>
  <sortState xmlns:xlrd2="http://schemas.microsoft.com/office/spreadsheetml/2017/richdata2" ref="B13:O49">
    <sortCondition descending="1" ref="D13:D4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D374F-91AA-472D-B1CC-5A8380B73A38}">
  <dimension ref="A1:Z67"/>
  <sheetViews>
    <sheetView topLeftCell="A4" zoomScale="60" zoomScaleNormal="60" workbookViewId="0">
      <selection activeCell="M42" sqref="M42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8.85546875" style="58"/>
    <col min="25" max="25" width="14.85546875" style="58" customWidth="1"/>
    <col min="26" max="26" width="12" style="58" bestFit="1" customWidth="1"/>
    <col min="27" max="16384" width="8.85546875" style="58"/>
  </cols>
  <sheetData>
    <row r="1" spans="1:26" ht="19.5" customHeight="1">
      <c r="E1" s="2" t="s">
        <v>97</v>
      </c>
      <c r="F1" s="2"/>
      <c r="G1" s="2"/>
      <c r="H1" s="2"/>
      <c r="I1" s="2"/>
    </row>
    <row r="2" spans="1:26" ht="19.5" customHeight="1">
      <c r="E2" s="2" t="s">
        <v>98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1"/>
      <c r="B5" s="111"/>
      <c r="C5" s="114" t="s">
        <v>0</v>
      </c>
      <c r="D5" s="3"/>
      <c r="E5" s="3"/>
      <c r="F5" s="114" t="s">
        <v>3</v>
      </c>
      <c r="G5" s="3"/>
      <c r="H5" s="114" t="s">
        <v>5</v>
      </c>
      <c r="I5" s="114" t="s">
        <v>6</v>
      </c>
      <c r="J5" s="114" t="s">
        <v>7</v>
      </c>
      <c r="K5" s="114" t="s">
        <v>8</v>
      </c>
      <c r="L5" s="114" t="s">
        <v>10</v>
      </c>
      <c r="M5" s="114" t="s">
        <v>9</v>
      </c>
      <c r="N5" s="114" t="s">
        <v>11</v>
      </c>
      <c r="O5" s="114" t="s">
        <v>12</v>
      </c>
    </row>
    <row r="6" spans="1:26">
      <c r="A6" s="112"/>
      <c r="B6" s="112"/>
      <c r="C6" s="115"/>
      <c r="D6" s="4" t="s">
        <v>95</v>
      </c>
      <c r="E6" s="4" t="s">
        <v>81</v>
      </c>
      <c r="F6" s="115"/>
      <c r="G6" s="4" t="s">
        <v>95</v>
      </c>
      <c r="H6" s="115"/>
      <c r="I6" s="115"/>
      <c r="J6" s="115"/>
      <c r="K6" s="115"/>
      <c r="L6" s="115"/>
      <c r="M6" s="115"/>
      <c r="N6" s="115"/>
      <c r="O6" s="115"/>
    </row>
    <row r="7" spans="1:26">
      <c r="A7" s="112"/>
      <c r="B7" s="112"/>
      <c r="C7" s="115"/>
      <c r="D7" s="4" t="s">
        <v>1</v>
      </c>
      <c r="E7" s="4" t="s">
        <v>1</v>
      </c>
      <c r="F7" s="115"/>
      <c r="G7" s="4" t="s">
        <v>4</v>
      </c>
      <c r="H7" s="115"/>
      <c r="I7" s="115"/>
      <c r="J7" s="115"/>
      <c r="K7" s="115"/>
      <c r="L7" s="115"/>
      <c r="M7" s="115"/>
      <c r="N7" s="115"/>
      <c r="O7" s="115"/>
    </row>
    <row r="8" spans="1:26" ht="18" customHeight="1" thickBot="1">
      <c r="A8" s="113"/>
      <c r="B8" s="113"/>
      <c r="C8" s="116"/>
      <c r="D8" s="5" t="s">
        <v>2</v>
      </c>
      <c r="E8" s="5" t="s">
        <v>2</v>
      </c>
      <c r="F8" s="116"/>
      <c r="G8" s="6"/>
      <c r="H8" s="116"/>
      <c r="I8" s="116"/>
      <c r="J8" s="116"/>
      <c r="K8" s="116"/>
      <c r="L8" s="116"/>
      <c r="M8" s="116"/>
      <c r="N8" s="116"/>
      <c r="O8" s="116"/>
      <c r="R8" s="8"/>
    </row>
    <row r="9" spans="1:26" ht="15" customHeight="1">
      <c r="A9" s="111"/>
      <c r="B9" s="111"/>
      <c r="C9" s="114" t="s">
        <v>13</v>
      </c>
      <c r="D9" s="81"/>
      <c r="E9" s="81"/>
      <c r="F9" s="114" t="s">
        <v>15</v>
      </c>
      <c r="G9" s="81"/>
      <c r="H9" s="9" t="s">
        <v>18</v>
      </c>
      <c r="I9" s="11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14" t="s">
        <v>26</v>
      </c>
      <c r="R9" s="8"/>
    </row>
    <row r="10" spans="1:26">
      <c r="A10" s="112"/>
      <c r="B10" s="112"/>
      <c r="C10" s="115"/>
      <c r="D10" s="82" t="s">
        <v>96</v>
      </c>
      <c r="E10" s="82" t="s">
        <v>82</v>
      </c>
      <c r="F10" s="115"/>
      <c r="G10" s="82" t="s">
        <v>96</v>
      </c>
      <c r="H10" s="4" t="s">
        <v>17</v>
      </c>
      <c r="I10" s="11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15"/>
      <c r="R10" s="8"/>
    </row>
    <row r="11" spans="1:26">
      <c r="A11" s="112"/>
      <c r="B11" s="112"/>
      <c r="C11" s="115"/>
      <c r="D11" s="82" t="s">
        <v>14</v>
      </c>
      <c r="E11" s="4" t="s">
        <v>14</v>
      </c>
      <c r="F11" s="115"/>
      <c r="G11" s="82" t="s">
        <v>16</v>
      </c>
      <c r="H11" s="6"/>
      <c r="I11" s="115"/>
      <c r="J11" s="6"/>
      <c r="K11" s="6"/>
      <c r="L11" s="12" t="s">
        <v>2</v>
      </c>
      <c r="M11" s="4" t="s">
        <v>17</v>
      </c>
      <c r="N11" s="6"/>
      <c r="O11" s="115"/>
      <c r="R11" s="60"/>
      <c r="T11" s="60"/>
      <c r="U11" s="59"/>
    </row>
    <row r="12" spans="1:26" ht="15.6" customHeight="1" thickBot="1">
      <c r="A12" s="112"/>
      <c r="B12" s="113"/>
      <c r="C12" s="116"/>
      <c r="D12" s="83"/>
      <c r="E12" s="5" t="s">
        <v>2</v>
      </c>
      <c r="F12" s="116"/>
      <c r="G12" s="83" t="s">
        <v>17</v>
      </c>
      <c r="H12" s="32"/>
      <c r="I12" s="116"/>
      <c r="J12" s="32"/>
      <c r="K12" s="32"/>
      <c r="L12" s="32"/>
      <c r="M12" s="32"/>
      <c r="N12" s="32"/>
      <c r="O12" s="116"/>
      <c r="R12" s="60"/>
      <c r="T12" s="60"/>
      <c r="U12" s="59"/>
      <c r="V12" s="59"/>
      <c r="W12" s="59"/>
      <c r="Y12" s="33"/>
      <c r="Z12" s="8"/>
    </row>
    <row r="13" spans="1:26" ht="25.35" customHeight="1">
      <c r="A13" s="62">
        <v>1</v>
      </c>
      <c r="B13" s="62" t="s">
        <v>68</v>
      </c>
      <c r="C13" s="46" t="s">
        <v>80</v>
      </c>
      <c r="D13" s="68">
        <v>22490.73</v>
      </c>
      <c r="E13" s="66" t="s">
        <v>30</v>
      </c>
      <c r="F13" s="66" t="s">
        <v>30</v>
      </c>
      <c r="G13" s="68">
        <v>3570</v>
      </c>
      <c r="H13" s="66">
        <v>225</v>
      </c>
      <c r="I13" s="66">
        <f t="shared" ref="I13:I21" si="0">G13/H13</f>
        <v>15.866666666666667</v>
      </c>
      <c r="J13" s="66">
        <v>15</v>
      </c>
      <c r="K13" s="66">
        <v>1</v>
      </c>
      <c r="L13" s="68">
        <v>25925.87</v>
      </c>
      <c r="M13" s="68">
        <v>4067</v>
      </c>
      <c r="N13" s="64">
        <v>44330</v>
      </c>
      <c r="O13" s="63" t="s">
        <v>27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94">
        <v>1</v>
      </c>
      <c r="C14" s="67" t="s">
        <v>73</v>
      </c>
      <c r="D14" s="68">
        <v>14752.12</v>
      </c>
      <c r="E14" s="66">
        <v>26387.62</v>
      </c>
      <c r="F14" s="89">
        <f>(D14-E14)/E14</f>
        <v>-0.44094541303838691</v>
      </c>
      <c r="G14" s="68">
        <v>2143</v>
      </c>
      <c r="H14" s="50">
        <v>164</v>
      </c>
      <c r="I14" s="66">
        <f t="shared" si="0"/>
        <v>13.067073170731707</v>
      </c>
      <c r="J14" s="66">
        <v>9</v>
      </c>
      <c r="K14" s="66">
        <v>2</v>
      </c>
      <c r="L14" s="68">
        <v>41139.74</v>
      </c>
      <c r="M14" s="68">
        <v>5901</v>
      </c>
      <c r="N14" s="64">
        <v>44323</v>
      </c>
      <c r="O14" s="84" t="s">
        <v>74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94">
        <v>2</v>
      </c>
      <c r="C15" s="46" t="s">
        <v>70</v>
      </c>
      <c r="D15" s="68">
        <v>13471.24</v>
      </c>
      <c r="E15" s="66">
        <v>20979.38</v>
      </c>
      <c r="F15" s="89">
        <f>(D15-E15)/E15</f>
        <v>-0.3578818821147241</v>
      </c>
      <c r="G15" s="68">
        <v>2864</v>
      </c>
      <c r="H15" s="66">
        <v>259</v>
      </c>
      <c r="I15" s="66">
        <f t="shared" si="0"/>
        <v>11.057915057915057</v>
      </c>
      <c r="J15" s="66">
        <v>15</v>
      </c>
      <c r="K15" s="66">
        <v>2</v>
      </c>
      <c r="L15" s="68">
        <v>36745.599999999999</v>
      </c>
      <c r="M15" s="68">
        <v>7577</v>
      </c>
      <c r="N15" s="64">
        <v>44323</v>
      </c>
      <c r="O15" s="63" t="s">
        <v>34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95">
        <v>3</v>
      </c>
      <c r="C16" s="46" t="s">
        <v>75</v>
      </c>
      <c r="D16" s="68">
        <v>6069.44</v>
      </c>
      <c r="E16" s="66">
        <v>13815.27</v>
      </c>
      <c r="F16" s="89">
        <f>(D16-E16)/E16</f>
        <v>-0.56067163363437711</v>
      </c>
      <c r="G16" s="68">
        <v>1005</v>
      </c>
      <c r="H16" s="66">
        <v>124</v>
      </c>
      <c r="I16" s="66">
        <f t="shared" si="0"/>
        <v>8.1048387096774199</v>
      </c>
      <c r="J16" s="66">
        <v>8</v>
      </c>
      <c r="K16" s="66">
        <v>2</v>
      </c>
      <c r="L16" s="68">
        <v>19884.71</v>
      </c>
      <c r="M16" s="68">
        <v>3299</v>
      </c>
      <c r="N16" s="64">
        <v>44323</v>
      </c>
      <c r="O16" s="63" t="s">
        <v>34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 t="s">
        <v>68</v>
      </c>
      <c r="C17" s="46" t="s">
        <v>89</v>
      </c>
      <c r="D17" s="68">
        <v>6014.4</v>
      </c>
      <c r="E17" s="66" t="s">
        <v>30</v>
      </c>
      <c r="F17" s="66" t="s">
        <v>30</v>
      </c>
      <c r="G17" s="68">
        <v>986</v>
      </c>
      <c r="H17" s="66">
        <v>178</v>
      </c>
      <c r="I17" s="66">
        <f t="shared" si="0"/>
        <v>5.5393258426966296</v>
      </c>
      <c r="J17" s="66">
        <v>11</v>
      </c>
      <c r="K17" s="66">
        <v>1</v>
      </c>
      <c r="L17" s="68">
        <v>6014.4</v>
      </c>
      <c r="M17" s="68">
        <v>986</v>
      </c>
      <c r="N17" s="64">
        <v>44330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97">
        <v>5</v>
      </c>
      <c r="C18" s="85" t="s">
        <v>52</v>
      </c>
      <c r="D18" s="68">
        <v>5818.01</v>
      </c>
      <c r="E18" s="68">
        <v>9379.77</v>
      </c>
      <c r="F18" s="89">
        <f>(D18-E18)/E18</f>
        <v>-0.37972786113092327</v>
      </c>
      <c r="G18" s="68">
        <v>1185</v>
      </c>
      <c r="H18" s="50">
        <v>173</v>
      </c>
      <c r="I18" s="66">
        <f t="shared" si="0"/>
        <v>6.8497109826589595</v>
      </c>
      <c r="J18" s="66">
        <v>14</v>
      </c>
      <c r="K18" s="66">
        <v>3</v>
      </c>
      <c r="L18" s="68">
        <v>35341</v>
      </c>
      <c r="M18" s="68">
        <v>7351</v>
      </c>
      <c r="N18" s="64">
        <v>44316</v>
      </c>
      <c r="O18" s="63" t="s">
        <v>32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94">
        <v>4</v>
      </c>
      <c r="C19" s="86" t="s">
        <v>76</v>
      </c>
      <c r="D19" s="68">
        <v>5533.75</v>
      </c>
      <c r="E19" s="66">
        <v>13640.8</v>
      </c>
      <c r="F19" s="89">
        <f>(D19-E19)/E19</f>
        <v>-0.59432364670693794</v>
      </c>
      <c r="G19" s="68">
        <v>978</v>
      </c>
      <c r="H19" s="66">
        <v>108</v>
      </c>
      <c r="I19" s="66">
        <f t="shared" si="0"/>
        <v>9.0555555555555554</v>
      </c>
      <c r="J19" s="66">
        <v>12</v>
      </c>
      <c r="K19" s="66">
        <v>2</v>
      </c>
      <c r="L19" s="68">
        <v>19175</v>
      </c>
      <c r="M19" s="68">
        <v>3319</v>
      </c>
      <c r="N19" s="64">
        <v>44323</v>
      </c>
      <c r="O19" s="63" t="s">
        <v>32</v>
      </c>
      <c r="P19" s="60"/>
      <c r="R19" s="65"/>
      <c r="T19" s="60"/>
      <c r="U19" s="59"/>
      <c r="V19" s="59"/>
      <c r="W19" s="60"/>
      <c r="X19" s="59"/>
      <c r="Y19" s="59"/>
      <c r="Z19" s="59"/>
    </row>
    <row r="20" spans="1:26" ht="25.35" customHeight="1">
      <c r="A20" s="62">
        <v>8</v>
      </c>
      <c r="B20" s="62" t="s">
        <v>68</v>
      </c>
      <c r="C20" s="85" t="s">
        <v>90</v>
      </c>
      <c r="D20" s="68">
        <v>4175.37</v>
      </c>
      <c r="E20" s="66" t="s">
        <v>30</v>
      </c>
      <c r="F20" s="66" t="s">
        <v>30</v>
      </c>
      <c r="G20" s="68">
        <v>715</v>
      </c>
      <c r="H20" s="66">
        <v>144</v>
      </c>
      <c r="I20" s="66">
        <f t="shared" si="0"/>
        <v>4.9652777777777777</v>
      </c>
      <c r="J20" s="66">
        <v>13</v>
      </c>
      <c r="K20" s="66">
        <v>1</v>
      </c>
      <c r="L20" s="68">
        <v>4175.37</v>
      </c>
      <c r="M20" s="68">
        <v>715</v>
      </c>
      <c r="N20" s="64">
        <v>44330</v>
      </c>
      <c r="O20" s="63" t="s">
        <v>27</v>
      </c>
      <c r="P20" s="60"/>
      <c r="R20" s="65"/>
      <c r="T20" s="60"/>
      <c r="U20" s="59"/>
      <c r="V20" s="59"/>
      <c r="W20" s="60"/>
      <c r="X20" s="59"/>
      <c r="Y20" s="59"/>
      <c r="Z20" s="59"/>
    </row>
    <row r="21" spans="1:26" ht="25.35" customHeight="1">
      <c r="A21" s="62">
        <v>9</v>
      </c>
      <c r="B21" s="94">
        <v>7</v>
      </c>
      <c r="C21" s="87" t="s">
        <v>77</v>
      </c>
      <c r="D21" s="68">
        <v>3837.55</v>
      </c>
      <c r="E21" s="66">
        <v>6827.8</v>
      </c>
      <c r="F21" s="89">
        <f>(D21-E21)/E21</f>
        <v>-0.43795219543630448</v>
      </c>
      <c r="G21" s="68">
        <v>623</v>
      </c>
      <c r="H21" s="66">
        <v>68</v>
      </c>
      <c r="I21" s="66">
        <f t="shared" si="0"/>
        <v>9.1617647058823533</v>
      </c>
      <c r="J21" s="66">
        <v>6</v>
      </c>
      <c r="K21" s="66">
        <v>2</v>
      </c>
      <c r="L21" s="68">
        <v>10665</v>
      </c>
      <c r="M21" s="68">
        <v>1695</v>
      </c>
      <c r="N21" s="64">
        <v>44323</v>
      </c>
      <c r="O21" s="26" t="s">
        <v>33</v>
      </c>
      <c r="P21" s="60"/>
      <c r="R21" s="65"/>
      <c r="T21" s="60"/>
      <c r="U21" s="59"/>
      <c r="V21" s="59"/>
      <c r="W21" s="60"/>
      <c r="X21" s="59"/>
      <c r="Y21" s="59"/>
      <c r="Z21" s="59"/>
    </row>
    <row r="22" spans="1:26" ht="25.35" customHeight="1">
      <c r="A22" s="62">
        <v>10</v>
      </c>
      <c r="B22" s="91" t="s">
        <v>68</v>
      </c>
      <c r="C22" s="85" t="s">
        <v>91</v>
      </c>
      <c r="D22" s="68">
        <v>3521</v>
      </c>
      <c r="E22" s="66" t="s">
        <v>30</v>
      </c>
      <c r="F22" s="66" t="s">
        <v>30</v>
      </c>
      <c r="G22" s="68">
        <v>720</v>
      </c>
      <c r="H22" s="66" t="s">
        <v>30</v>
      </c>
      <c r="I22" s="66" t="s">
        <v>30</v>
      </c>
      <c r="J22" s="66">
        <v>9</v>
      </c>
      <c r="K22" s="66">
        <v>1</v>
      </c>
      <c r="L22" s="68">
        <v>3521</v>
      </c>
      <c r="M22" s="68">
        <v>720</v>
      </c>
      <c r="N22" s="64">
        <v>44330</v>
      </c>
      <c r="O22" s="63" t="s">
        <v>31</v>
      </c>
      <c r="P22" s="60"/>
      <c r="R22" s="65"/>
      <c r="T22" s="60"/>
      <c r="U22" s="59"/>
      <c r="V22" s="59"/>
      <c r="W22" s="59"/>
      <c r="X22" s="59"/>
      <c r="Y22" s="60"/>
      <c r="Z22" s="59"/>
    </row>
    <row r="23" spans="1:26" ht="25.35" customHeight="1">
      <c r="A23" s="16"/>
      <c r="B23" s="16"/>
      <c r="C23" s="39" t="s">
        <v>29</v>
      </c>
      <c r="D23" s="61">
        <f>SUM(D13:D22)</f>
        <v>85683.61</v>
      </c>
      <c r="E23" s="61">
        <f t="shared" ref="E23:G23" si="1">SUM(E13:E22)</f>
        <v>91030.640000000014</v>
      </c>
      <c r="F23" s="93">
        <f t="shared" ref="F23" si="2">(D23-E23)/E23</f>
        <v>-5.8738793883026774E-2</v>
      </c>
      <c r="G23" s="61">
        <f t="shared" si="1"/>
        <v>14789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96">
        <v>6</v>
      </c>
      <c r="C25" s="92" t="s">
        <v>56</v>
      </c>
      <c r="D25" s="68">
        <v>2305.35</v>
      </c>
      <c r="E25" s="68">
        <v>7318.75</v>
      </c>
      <c r="F25" s="89">
        <f>(D25-E25)/E25</f>
        <v>-0.68500768573868487</v>
      </c>
      <c r="G25" s="68">
        <v>391</v>
      </c>
      <c r="H25" s="66">
        <v>47</v>
      </c>
      <c r="I25" s="66">
        <f>G25/H25</f>
        <v>8.3191489361702136</v>
      </c>
      <c r="J25" s="66">
        <v>10</v>
      </c>
      <c r="K25" s="66">
        <v>3</v>
      </c>
      <c r="L25" s="68">
        <v>25223.32</v>
      </c>
      <c r="M25" s="68">
        <v>4407</v>
      </c>
      <c r="N25" s="64">
        <v>44316</v>
      </c>
      <c r="O25" s="63" t="s">
        <v>57</v>
      </c>
      <c r="P25" s="60"/>
      <c r="R25" s="65"/>
      <c r="T25" s="60"/>
      <c r="U25" s="59"/>
      <c r="V25" s="59"/>
      <c r="W25" s="59"/>
      <c r="X25" s="59"/>
      <c r="Y25" s="60"/>
      <c r="Z25" s="59"/>
    </row>
    <row r="26" spans="1:26" ht="25.35" customHeight="1">
      <c r="A26" s="62">
        <v>12</v>
      </c>
      <c r="B26" s="96">
        <v>8</v>
      </c>
      <c r="C26" s="92" t="s">
        <v>44</v>
      </c>
      <c r="D26" s="68">
        <v>1824.77</v>
      </c>
      <c r="E26" s="68">
        <v>5391</v>
      </c>
      <c r="F26" s="89">
        <f>(D26-E26)/E26</f>
        <v>-0.66151548877759225</v>
      </c>
      <c r="G26" s="68">
        <v>299</v>
      </c>
      <c r="H26" s="66">
        <v>27</v>
      </c>
      <c r="I26" s="66">
        <f>G26/H26</f>
        <v>11.074074074074074</v>
      </c>
      <c r="J26" s="66">
        <v>9</v>
      </c>
      <c r="K26" s="66">
        <v>3</v>
      </c>
      <c r="L26" s="68">
        <v>21329.82</v>
      </c>
      <c r="M26" s="68">
        <v>3829</v>
      </c>
      <c r="N26" s="64">
        <v>44316</v>
      </c>
      <c r="O26" s="63" t="s">
        <v>43</v>
      </c>
      <c r="P26" s="60"/>
      <c r="R26" s="65"/>
      <c r="T26" s="60"/>
      <c r="U26" s="59"/>
      <c r="V26" s="59"/>
      <c r="W26" s="59"/>
      <c r="X26" s="59"/>
      <c r="Y26" s="60"/>
      <c r="Z26" s="59"/>
    </row>
    <row r="27" spans="1:26" ht="25.35" customHeight="1">
      <c r="A27" s="62">
        <v>13</v>
      </c>
      <c r="B27" s="96" t="s">
        <v>68</v>
      </c>
      <c r="C27" s="67" t="s">
        <v>99</v>
      </c>
      <c r="D27" s="68">
        <v>1575</v>
      </c>
      <c r="E27" s="66" t="s">
        <v>30</v>
      </c>
      <c r="F27" s="66" t="s">
        <v>30</v>
      </c>
      <c r="G27" s="68">
        <v>311</v>
      </c>
      <c r="H27" s="66" t="s">
        <v>30</v>
      </c>
      <c r="I27" s="66" t="s">
        <v>30</v>
      </c>
      <c r="J27" s="66" t="s">
        <v>30</v>
      </c>
      <c r="K27" s="66">
        <v>1</v>
      </c>
      <c r="L27" s="68">
        <v>1575</v>
      </c>
      <c r="M27" s="68">
        <v>311</v>
      </c>
      <c r="N27" s="64">
        <v>44330</v>
      </c>
      <c r="O27" s="63" t="s">
        <v>100</v>
      </c>
      <c r="P27" s="60"/>
      <c r="R27" s="65"/>
      <c r="T27" s="60"/>
      <c r="U27" s="59"/>
      <c r="V27" s="59"/>
      <c r="W27" s="59"/>
      <c r="X27" s="59"/>
      <c r="Y27" s="60"/>
      <c r="Z27" s="59"/>
    </row>
    <row r="28" spans="1:26" ht="25.35" customHeight="1">
      <c r="A28" s="62">
        <v>14</v>
      </c>
      <c r="B28" s="97">
        <v>10</v>
      </c>
      <c r="C28" s="46" t="s">
        <v>49</v>
      </c>
      <c r="D28" s="68">
        <v>1286.7</v>
      </c>
      <c r="E28" s="68">
        <v>4627.6099999999997</v>
      </c>
      <c r="F28" s="89">
        <f>(D28-E28)/E28</f>
        <v>-0.72195150412415909</v>
      </c>
      <c r="G28" s="68">
        <v>195</v>
      </c>
      <c r="H28" s="66">
        <v>24</v>
      </c>
      <c r="I28" s="66">
        <f>G28/H28</f>
        <v>8.125</v>
      </c>
      <c r="J28" s="66">
        <v>4</v>
      </c>
      <c r="K28" s="66">
        <v>3</v>
      </c>
      <c r="L28" s="68">
        <v>31277.08</v>
      </c>
      <c r="M28" s="68">
        <v>5240</v>
      </c>
      <c r="N28" s="64">
        <v>44316</v>
      </c>
      <c r="O28" s="63" t="s">
        <v>34</v>
      </c>
      <c r="P28" s="60"/>
      <c r="R28" s="65"/>
      <c r="T28" s="60"/>
      <c r="U28" s="59"/>
      <c r="V28" s="59"/>
      <c r="W28" s="59"/>
      <c r="X28" s="59"/>
      <c r="Y28" s="60"/>
      <c r="Z28" s="59"/>
    </row>
    <row r="29" spans="1:26" ht="24.6" customHeight="1">
      <c r="A29" s="62">
        <v>15</v>
      </c>
      <c r="B29" s="94">
        <v>9</v>
      </c>
      <c r="C29" s="88" t="s">
        <v>78</v>
      </c>
      <c r="D29" s="68">
        <v>1108.2</v>
      </c>
      <c r="E29" s="66">
        <v>5017.28</v>
      </c>
      <c r="F29" s="89">
        <f>(D29-E29)/E29</f>
        <v>-0.77912334970342501</v>
      </c>
      <c r="G29" s="68">
        <v>181</v>
      </c>
      <c r="H29" s="66">
        <v>41</v>
      </c>
      <c r="I29" s="66">
        <f>G29/H29</f>
        <v>4.4146341463414638</v>
      </c>
      <c r="J29" s="66">
        <v>9</v>
      </c>
      <c r="K29" s="66">
        <v>2</v>
      </c>
      <c r="L29" s="68">
        <v>6139</v>
      </c>
      <c r="M29" s="68">
        <v>974</v>
      </c>
      <c r="N29" s="64">
        <v>44323</v>
      </c>
      <c r="O29" s="63" t="s">
        <v>53</v>
      </c>
      <c r="P29" s="60"/>
      <c r="R29" s="65"/>
      <c r="T29" s="60"/>
      <c r="U29" s="59"/>
      <c r="V29" s="59"/>
      <c r="W29" s="60"/>
      <c r="X29" s="59"/>
      <c r="Y29" s="59"/>
      <c r="Z29" s="59"/>
    </row>
    <row r="30" spans="1:26" ht="25.35" customHeight="1">
      <c r="A30" s="62">
        <v>16</v>
      </c>
      <c r="B30" s="96">
        <v>12</v>
      </c>
      <c r="C30" s="46" t="s">
        <v>46</v>
      </c>
      <c r="D30" s="68">
        <v>945.3</v>
      </c>
      <c r="E30" s="68">
        <v>1372.45</v>
      </c>
      <c r="F30" s="89">
        <f>(D30-E30)/E30</f>
        <v>-0.31123173886116073</v>
      </c>
      <c r="G30" s="68">
        <v>184</v>
      </c>
      <c r="H30" s="66">
        <v>14</v>
      </c>
      <c r="I30" s="66">
        <f>G30/H30</f>
        <v>13.142857142857142</v>
      </c>
      <c r="J30" s="66">
        <v>3</v>
      </c>
      <c r="K30" s="66" t="s">
        <v>30</v>
      </c>
      <c r="L30" s="68">
        <v>114297.02</v>
      </c>
      <c r="M30" s="68">
        <v>23100</v>
      </c>
      <c r="N30" s="64">
        <v>44106</v>
      </c>
      <c r="O30" s="26" t="s">
        <v>43</v>
      </c>
      <c r="P30" s="60"/>
      <c r="R30" s="65"/>
      <c r="T30" s="60"/>
      <c r="U30" s="59"/>
      <c r="V30" s="59"/>
      <c r="W30" s="59"/>
      <c r="X30" s="59"/>
      <c r="Y30" s="60"/>
      <c r="Z30" s="59"/>
    </row>
    <row r="31" spans="1:26" ht="24.75" customHeight="1">
      <c r="A31" s="62">
        <v>17</v>
      </c>
      <c r="B31" s="62" t="s">
        <v>68</v>
      </c>
      <c r="C31" s="46" t="s">
        <v>87</v>
      </c>
      <c r="D31" s="68">
        <v>617</v>
      </c>
      <c r="E31" s="66" t="s">
        <v>30</v>
      </c>
      <c r="F31" s="66" t="s">
        <v>30</v>
      </c>
      <c r="G31" s="68">
        <v>126</v>
      </c>
      <c r="H31" s="66" t="s">
        <v>30</v>
      </c>
      <c r="I31" s="66" t="s">
        <v>30</v>
      </c>
      <c r="J31" s="66" t="s">
        <v>30</v>
      </c>
      <c r="K31" s="66">
        <v>1</v>
      </c>
      <c r="L31" s="68">
        <v>1455.32</v>
      </c>
      <c r="M31" s="68">
        <v>294</v>
      </c>
      <c r="N31" s="64">
        <v>44330</v>
      </c>
      <c r="O31" s="63" t="s">
        <v>60</v>
      </c>
      <c r="P31" s="78"/>
      <c r="R31" s="65"/>
      <c r="T31" s="60"/>
      <c r="U31" s="59"/>
      <c r="V31" s="59"/>
      <c r="W31" s="59"/>
      <c r="X31" s="59"/>
      <c r="Y31" s="60"/>
      <c r="Z31" s="59"/>
    </row>
    <row r="32" spans="1:26" ht="24.75" customHeight="1">
      <c r="A32" s="62">
        <v>18</v>
      </c>
      <c r="B32" s="97" t="s">
        <v>40</v>
      </c>
      <c r="C32" s="46" t="s">
        <v>92</v>
      </c>
      <c r="D32" s="68">
        <v>551.5</v>
      </c>
      <c r="E32" s="66" t="s">
        <v>30</v>
      </c>
      <c r="F32" s="66" t="s">
        <v>30</v>
      </c>
      <c r="G32" s="68">
        <v>94</v>
      </c>
      <c r="H32" s="66">
        <v>6</v>
      </c>
      <c r="I32" s="66">
        <f>G32/H32</f>
        <v>15.666666666666666</v>
      </c>
      <c r="J32" s="66">
        <v>6</v>
      </c>
      <c r="K32" s="66">
        <v>0</v>
      </c>
      <c r="L32" s="68">
        <v>551.5</v>
      </c>
      <c r="M32" s="68">
        <v>94</v>
      </c>
      <c r="N32" s="64" t="s">
        <v>41</v>
      </c>
      <c r="O32" s="63" t="s">
        <v>27</v>
      </c>
      <c r="P32" s="60"/>
      <c r="R32" s="65"/>
      <c r="T32" s="60"/>
      <c r="U32" s="59"/>
      <c r="V32" s="59"/>
      <c r="W32" s="59"/>
      <c r="X32" s="59"/>
      <c r="Y32" s="60"/>
      <c r="Z32" s="59"/>
    </row>
    <row r="33" spans="1:26" ht="24.75" customHeight="1">
      <c r="A33" s="62">
        <v>19</v>
      </c>
      <c r="B33" s="97" t="s">
        <v>40</v>
      </c>
      <c r="C33" s="46" t="s">
        <v>94</v>
      </c>
      <c r="D33" s="68">
        <v>311.95</v>
      </c>
      <c r="E33" s="66" t="s">
        <v>30</v>
      </c>
      <c r="F33" s="66" t="s">
        <v>30</v>
      </c>
      <c r="G33" s="68">
        <v>71</v>
      </c>
      <c r="H33" s="66">
        <v>6</v>
      </c>
      <c r="I33" s="66">
        <f>G33/H33</f>
        <v>11.833333333333334</v>
      </c>
      <c r="J33" s="66">
        <v>6</v>
      </c>
      <c r="K33" s="66">
        <v>0</v>
      </c>
      <c r="L33" s="68">
        <v>312</v>
      </c>
      <c r="M33" s="68">
        <v>71</v>
      </c>
      <c r="N33" s="64" t="s">
        <v>41</v>
      </c>
      <c r="O33" s="63" t="s">
        <v>32</v>
      </c>
      <c r="P33" s="60"/>
      <c r="R33" s="65"/>
      <c r="T33" s="60"/>
      <c r="U33" s="59"/>
      <c r="V33" s="59"/>
      <c r="W33" s="59"/>
      <c r="X33" s="59"/>
      <c r="Y33" s="60"/>
      <c r="Z33" s="59"/>
    </row>
    <row r="34" spans="1:26" ht="24.75" customHeight="1">
      <c r="A34" s="62">
        <v>20</v>
      </c>
      <c r="B34" s="94">
        <v>15</v>
      </c>
      <c r="C34" s="46" t="s">
        <v>79</v>
      </c>
      <c r="D34" s="68">
        <v>298</v>
      </c>
      <c r="E34" s="66">
        <v>863</v>
      </c>
      <c r="F34" s="89">
        <f>(D34-E34)/E34</f>
        <v>-0.65469293163383546</v>
      </c>
      <c r="G34" s="68">
        <v>58</v>
      </c>
      <c r="H34" s="69" t="s">
        <v>30</v>
      </c>
      <c r="I34" s="66" t="s">
        <v>30</v>
      </c>
      <c r="J34" s="66" t="s">
        <v>30</v>
      </c>
      <c r="K34" s="66">
        <v>2</v>
      </c>
      <c r="L34" s="68">
        <v>1530.5</v>
      </c>
      <c r="M34" s="68">
        <v>274</v>
      </c>
      <c r="N34" s="64">
        <v>44323</v>
      </c>
      <c r="O34" s="63" t="s">
        <v>60</v>
      </c>
      <c r="P34" s="60"/>
      <c r="R34" s="65"/>
      <c r="T34" s="60"/>
      <c r="U34" s="59"/>
      <c r="V34" s="59"/>
      <c r="W34" s="59"/>
      <c r="X34" s="59"/>
      <c r="Y34" s="59"/>
      <c r="Z34" s="60"/>
    </row>
    <row r="35" spans="1:26" ht="25.35" customHeight="1">
      <c r="A35" s="16"/>
      <c r="B35" s="16"/>
      <c r="C35" s="39" t="s">
        <v>86</v>
      </c>
      <c r="D35" s="61">
        <f ca="1">SUM(D23:D37)</f>
        <v>96795.33</v>
      </c>
      <c r="E35" s="61">
        <f ca="1">SUM(E23:E37)</f>
        <v>116135.33000000002</v>
      </c>
      <c r="F35" s="93">
        <f ca="1">(D35-E35)/E35</f>
        <v>-0.16652985788217944</v>
      </c>
      <c r="G35" s="61">
        <f ca="1">SUM(G23:G37)</f>
        <v>16753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97">
        <v>18</v>
      </c>
      <c r="C37" s="67" t="s">
        <v>47</v>
      </c>
      <c r="D37" s="68">
        <v>287.95</v>
      </c>
      <c r="E37" s="68">
        <v>514.6</v>
      </c>
      <c r="F37" s="89">
        <f>(D37-E37)/E37</f>
        <v>-0.44043917605907507</v>
      </c>
      <c r="G37" s="68">
        <v>54</v>
      </c>
      <c r="H37" s="66">
        <v>14</v>
      </c>
      <c r="I37" s="66">
        <f>G37/H37</f>
        <v>3.8571428571428572</v>
      </c>
      <c r="J37" s="66">
        <v>1</v>
      </c>
      <c r="K37" s="66" t="s">
        <v>30</v>
      </c>
      <c r="L37" s="68">
        <v>65833.22</v>
      </c>
      <c r="M37" s="68">
        <v>14157</v>
      </c>
      <c r="N37" s="64">
        <v>44113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4.75" customHeight="1">
      <c r="A38" s="62">
        <v>22</v>
      </c>
      <c r="B38" s="69" t="s">
        <v>30</v>
      </c>
      <c r="C38" s="46" t="s">
        <v>93</v>
      </c>
      <c r="D38" s="68">
        <v>260.60000000000002</v>
      </c>
      <c r="E38" s="66" t="s">
        <v>30</v>
      </c>
      <c r="F38" s="66" t="s">
        <v>30</v>
      </c>
      <c r="G38" s="68">
        <v>44</v>
      </c>
      <c r="H38" s="50">
        <v>11</v>
      </c>
      <c r="I38" s="66">
        <f>G38/H38</f>
        <v>4</v>
      </c>
      <c r="J38" s="66">
        <v>3</v>
      </c>
      <c r="K38" s="66" t="s">
        <v>30</v>
      </c>
      <c r="L38" s="68">
        <v>6176.62</v>
      </c>
      <c r="M38" s="68">
        <v>1178</v>
      </c>
      <c r="N38" s="64">
        <v>44134</v>
      </c>
      <c r="O38" s="63" t="s">
        <v>57</v>
      </c>
      <c r="P38" s="60"/>
      <c r="R38" s="65"/>
      <c r="T38" s="60"/>
      <c r="U38" s="59"/>
      <c r="V38" s="59"/>
      <c r="W38" s="59"/>
      <c r="X38" s="59"/>
      <c r="Y38" s="59"/>
      <c r="Z38" s="60"/>
    </row>
    <row r="39" spans="1:26" ht="24.75" customHeight="1">
      <c r="A39" s="62">
        <v>23</v>
      </c>
      <c r="B39" s="97">
        <v>23</v>
      </c>
      <c r="C39" s="46" t="s">
        <v>50</v>
      </c>
      <c r="D39" s="68">
        <v>242.7</v>
      </c>
      <c r="E39" s="68">
        <v>11.6</v>
      </c>
      <c r="F39" s="89">
        <f>(D39-E39)/E39</f>
        <v>19.922413793103448</v>
      </c>
      <c r="G39" s="68">
        <v>38</v>
      </c>
      <c r="H39" s="50">
        <v>10</v>
      </c>
      <c r="I39" s="66">
        <f>G39/H39</f>
        <v>3.8</v>
      </c>
      <c r="J39" s="66">
        <v>2</v>
      </c>
      <c r="K39" s="66" t="s">
        <v>30</v>
      </c>
      <c r="L39" s="68">
        <v>1429</v>
      </c>
      <c r="M39" s="68">
        <v>250</v>
      </c>
      <c r="N39" s="64">
        <v>44141</v>
      </c>
      <c r="O39" s="63" t="s">
        <v>33</v>
      </c>
      <c r="P39" s="78"/>
      <c r="R39" s="65"/>
      <c r="T39" s="60"/>
      <c r="U39" s="59"/>
      <c r="V39" s="59"/>
      <c r="W39" s="59"/>
      <c r="X39" s="59"/>
      <c r="Y39" s="59"/>
      <c r="Z39" s="60"/>
    </row>
    <row r="40" spans="1:26" ht="24.6" customHeight="1">
      <c r="A40" s="62">
        <v>24</v>
      </c>
      <c r="B40" s="97">
        <v>14</v>
      </c>
      <c r="C40" s="67" t="s">
        <v>42</v>
      </c>
      <c r="D40" s="68">
        <v>230</v>
      </c>
      <c r="E40" s="68">
        <v>1103</v>
      </c>
      <c r="F40" s="89">
        <f>(D40-E40)/E40</f>
        <v>-0.79147778785131462</v>
      </c>
      <c r="G40" s="68">
        <v>48</v>
      </c>
      <c r="H40" s="66" t="s">
        <v>30</v>
      </c>
      <c r="I40" s="66" t="s">
        <v>30</v>
      </c>
      <c r="J40" s="66">
        <v>2</v>
      </c>
      <c r="K40" s="66">
        <v>3</v>
      </c>
      <c r="L40" s="68">
        <v>6442</v>
      </c>
      <c r="M40" s="68">
        <v>1211</v>
      </c>
      <c r="N40" s="64">
        <v>44316</v>
      </c>
      <c r="O40" s="63" t="s">
        <v>31</v>
      </c>
      <c r="P40" s="60"/>
      <c r="R40" s="65"/>
      <c r="T40" s="60"/>
      <c r="U40" s="59"/>
      <c r="V40" s="59"/>
      <c r="W40" s="59"/>
      <c r="X40" s="59"/>
      <c r="Y40" s="59"/>
      <c r="Z40" s="60"/>
    </row>
    <row r="41" spans="1:26" ht="24.6" customHeight="1">
      <c r="A41" s="62">
        <v>25</v>
      </c>
      <c r="B41" s="97" t="s">
        <v>68</v>
      </c>
      <c r="C41" s="67" t="s">
        <v>102</v>
      </c>
      <c r="D41" s="68">
        <v>225</v>
      </c>
      <c r="E41" s="66" t="s">
        <v>30</v>
      </c>
      <c r="F41" s="66" t="s">
        <v>30</v>
      </c>
      <c r="G41" s="68">
        <v>38</v>
      </c>
      <c r="H41" s="66">
        <v>10</v>
      </c>
      <c r="I41" s="66">
        <f t="shared" ref="I41" si="3">G41/H41</f>
        <v>3.8</v>
      </c>
      <c r="J41" s="66">
        <v>2</v>
      </c>
      <c r="K41" s="66">
        <v>1</v>
      </c>
      <c r="L41" s="68">
        <v>225</v>
      </c>
      <c r="M41" s="68">
        <v>38</v>
      </c>
      <c r="N41" s="64">
        <v>44330</v>
      </c>
      <c r="O41" s="63" t="s">
        <v>101</v>
      </c>
      <c r="P41" s="60"/>
      <c r="R41" s="65"/>
      <c r="T41" s="60"/>
      <c r="U41" s="59"/>
      <c r="V41" s="59"/>
      <c r="W41" s="59"/>
      <c r="X41" s="59"/>
      <c r="Y41" s="59"/>
      <c r="Z41" s="60"/>
    </row>
    <row r="42" spans="1:26" ht="24.75" customHeight="1">
      <c r="A42" s="62">
        <v>26</v>
      </c>
      <c r="B42" s="62">
        <v>11</v>
      </c>
      <c r="C42" s="46" t="s">
        <v>59</v>
      </c>
      <c r="D42" s="68">
        <v>121</v>
      </c>
      <c r="E42" s="68">
        <v>313.8</v>
      </c>
      <c r="F42" s="89">
        <f t="shared" ref="F42" si="4">(D42-E42)/E42</f>
        <v>-0.61440407903123007</v>
      </c>
      <c r="G42" s="68">
        <v>21</v>
      </c>
      <c r="H42" s="66" t="s">
        <v>30</v>
      </c>
      <c r="I42" s="66" t="s">
        <v>30</v>
      </c>
      <c r="J42" s="66" t="s">
        <v>30</v>
      </c>
      <c r="K42" s="66">
        <v>2</v>
      </c>
      <c r="L42" s="68">
        <v>1822.2</v>
      </c>
      <c r="M42" s="68">
        <v>355</v>
      </c>
      <c r="N42" s="64">
        <v>44316</v>
      </c>
      <c r="O42" s="63" t="s">
        <v>60</v>
      </c>
      <c r="P42" s="78"/>
      <c r="R42" s="65"/>
      <c r="T42" s="60"/>
      <c r="U42" s="59"/>
      <c r="V42" s="59"/>
      <c r="W42" s="59"/>
      <c r="X42" s="59"/>
      <c r="Y42" s="59"/>
      <c r="Z42" s="60"/>
    </row>
    <row r="43" spans="1:26" ht="24.75" customHeight="1">
      <c r="A43" s="62">
        <v>27</v>
      </c>
      <c r="B43" s="96">
        <v>21</v>
      </c>
      <c r="C43" s="46" t="s">
        <v>66</v>
      </c>
      <c r="D43" s="68">
        <v>59</v>
      </c>
      <c r="E43" s="68">
        <v>24</v>
      </c>
      <c r="F43" s="89">
        <f>(D43-E43)/E43</f>
        <v>1.4583333333333333</v>
      </c>
      <c r="G43" s="68">
        <v>9</v>
      </c>
      <c r="H43" s="50">
        <v>2</v>
      </c>
      <c r="I43" s="66">
        <f>G43/H43</f>
        <v>4.5</v>
      </c>
      <c r="J43" s="66">
        <v>1</v>
      </c>
      <c r="K43" s="66" t="s">
        <v>30</v>
      </c>
      <c r="L43" s="68">
        <v>49138</v>
      </c>
      <c r="M43" s="68">
        <v>9159</v>
      </c>
      <c r="N43" s="64">
        <v>43805</v>
      </c>
      <c r="O43" s="63" t="s">
        <v>43</v>
      </c>
      <c r="P43" s="60"/>
      <c r="R43" s="65"/>
      <c r="T43" s="60"/>
      <c r="U43" s="59"/>
      <c r="V43" s="59"/>
      <c r="W43" s="59"/>
      <c r="X43" s="59"/>
      <c r="Y43" s="60"/>
      <c r="Z43" s="59"/>
    </row>
    <row r="44" spans="1:26" ht="25.35" customHeight="1">
      <c r="A44" s="16"/>
      <c r="B44" s="16"/>
      <c r="C44" s="39" t="s">
        <v>115</v>
      </c>
      <c r="D44" s="61">
        <f ca="1">SUM(D35:D43)</f>
        <v>97812.63</v>
      </c>
      <c r="E44" s="61">
        <f ca="1">SUM(E35:E43)</f>
        <v>117273.93000000002</v>
      </c>
      <c r="F44" s="93">
        <f ca="1">(D44-E44)/E44</f>
        <v>-0.16594736784211131</v>
      </c>
      <c r="G44" s="61">
        <f ca="1">SUM(G35:G43)</f>
        <v>16930</v>
      </c>
      <c r="H44" s="61"/>
      <c r="I44" s="19"/>
      <c r="J44" s="18"/>
      <c r="K44" s="20"/>
      <c r="L44" s="21"/>
      <c r="M44" s="25"/>
      <c r="N44" s="22"/>
      <c r="O44" s="26"/>
    </row>
    <row r="45" spans="1:26" ht="23.1" customHeight="1"/>
    <row r="46" spans="1:26" ht="17.25" customHeight="1"/>
    <row r="60" spans="16:18">
      <c r="R60" s="60"/>
    </row>
    <row r="63" spans="16:18">
      <c r="P63" s="60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CD319-CF35-4191-ABB8-059E3D74278D}">
  <dimension ref="A1:Z63"/>
  <sheetViews>
    <sheetView zoomScale="60" zoomScaleNormal="60" workbookViewId="0">
      <selection activeCell="L33" sqref="L33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4.85546875" style="58" customWidth="1"/>
    <col min="25" max="25" width="8.85546875" style="58"/>
    <col min="26" max="26" width="12" style="58" bestFit="1" customWidth="1"/>
    <col min="27" max="16384" width="8.85546875" style="58"/>
  </cols>
  <sheetData>
    <row r="1" spans="1:26" ht="19.5" customHeight="1">
      <c r="E1" s="2" t="s">
        <v>83</v>
      </c>
      <c r="F1" s="2"/>
      <c r="G1" s="2"/>
      <c r="H1" s="2"/>
      <c r="I1" s="2"/>
    </row>
    <row r="2" spans="1:26" ht="19.5" customHeight="1">
      <c r="E2" s="2" t="s">
        <v>84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1"/>
      <c r="B5" s="111"/>
      <c r="C5" s="114" t="s">
        <v>0</v>
      </c>
      <c r="D5" s="3"/>
      <c r="E5" s="3"/>
      <c r="F5" s="114" t="s">
        <v>3</v>
      </c>
      <c r="G5" s="3"/>
      <c r="H5" s="114" t="s">
        <v>5</v>
      </c>
      <c r="I5" s="114" t="s">
        <v>6</v>
      </c>
      <c r="J5" s="114" t="s">
        <v>7</v>
      </c>
      <c r="K5" s="114" t="s">
        <v>8</v>
      </c>
      <c r="L5" s="114" t="s">
        <v>10</v>
      </c>
      <c r="M5" s="114" t="s">
        <v>9</v>
      </c>
      <c r="N5" s="114" t="s">
        <v>11</v>
      </c>
      <c r="O5" s="114" t="s">
        <v>12</v>
      </c>
    </row>
    <row r="6" spans="1:26">
      <c r="A6" s="112"/>
      <c r="B6" s="112"/>
      <c r="C6" s="115"/>
      <c r="D6" s="4" t="s">
        <v>81</v>
      </c>
      <c r="E6" s="4" t="s">
        <v>63</v>
      </c>
      <c r="F6" s="115"/>
      <c r="G6" s="4" t="s">
        <v>81</v>
      </c>
      <c r="H6" s="115"/>
      <c r="I6" s="115"/>
      <c r="J6" s="115"/>
      <c r="K6" s="115"/>
      <c r="L6" s="115"/>
      <c r="M6" s="115"/>
      <c r="N6" s="115"/>
      <c r="O6" s="115"/>
    </row>
    <row r="7" spans="1:26">
      <c r="A7" s="112"/>
      <c r="B7" s="112"/>
      <c r="C7" s="115"/>
      <c r="D7" s="4" t="s">
        <v>1</v>
      </c>
      <c r="E7" s="4" t="s">
        <v>1</v>
      </c>
      <c r="F7" s="115"/>
      <c r="G7" s="4" t="s">
        <v>4</v>
      </c>
      <c r="H7" s="115"/>
      <c r="I7" s="115"/>
      <c r="J7" s="115"/>
      <c r="K7" s="115"/>
      <c r="L7" s="115"/>
      <c r="M7" s="115"/>
      <c r="N7" s="115"/>
      <c r="O7" s="115"/>
    </row>
    <row r="8" spans="1:26" ht="18" customHeight="1" thickBot="1">
      <c r="A8" s="113"/>
      <c r="B8" s="113"/>
      <c r="C8" s="116"/>
      <c r="D8" s="5" t="s">
        <v>2</v>
      </c>
      <c r="E8" s="5" t="s">
        <v>2</v>
      </c>
      <c r="F8" s="116"/>
      <c r="G8" s="6"/>
      <c r="H8" s="116"/>
      <c r="I8" s="116"/>
      <c r="J8" s="116"/>
      <c r="K8" s="116"/>
      <c r="L8" s="116"/>
      <c r="M8" s="116"/>
      <c r="N8" s="116"/>
      <c r="O8" s="116"/>
      <c r="R8" s="8"/>
    </row>
    <row r="9" spans="1:26" ht="15" customHeight="1">
      <c r="A9" s="111"/>
      <c r="B9" s="111"/>
      <c r="C9" s="114" t="s">
        <v>13</v>
      </c>
      <c r="D9" s="73"/>
      <c r="E9" s="73"/>
      <c r="F9" s="114" t="s">
        <v>15</v>
      </c>
      <c r="G9" s="73"/>
      <c r="H9" s="9" t="s">
        <v>18</v>
      </c>
      <c r="I9" s="11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14" t="s">
        <v>26</v>
      </c>
      <c r="R9" s="8"/>
    </row>
    <row r="10" spans="1:26" ht="19.5">
      <c r="A10" s="112"/>
      <c r="B10" s="112"/>
      <c r="C10" s="115"/>
      <c r="D10" s="74" t="s">
        <v>82</v>
      </c>
      <c r="E10" s="74" t="s">
        <v>64</v>
      </c>
      <c r="F10" s="115"/>
      <c r="G10" s="74" t="s">
        <v>82</v>
      </c>
      <c r="H10" s="4" t="s">
        <v>17</v>
      </c>
      <c r="I10" s="11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15"/>
      <c r="R10" s="8"/>
    </row>
    <row r="11" spans="1:26">
      <c r="A11" s="112"/>
      <c r="B11" s="112"/>
      <c r="C11" s="115"/>
      <c r="D11" s="74" t="s">
        <v>14</v>
      </c>
      <c r="E11" s="4" t="s">
        <v>14</v>
      </c>
      <c r="F11" s="115"/>
      <c r="G11" s="74" t="s">
        <v>16</v>
      </c>
      <c r="H11" s="6"/>
      <c r="I11" s="115"/>
      <c r="J11" s="6"/>
      <c r="K11" s="6"/>
      <c r="L11" s="12" t="s">
        <v>2</v>
      </c>
      <c r="M11" s="4" t="s">
        <v>17</v>
      </c>
      <c r="N11" s="6"/>
      <c r="O11" s="115"/>
      <c r="R11" s="60"/>
      <c r="T11" s="60"/>
      <c r="U11" s="59"/>
    </row>
    <row r="12" spans="1:26" ht="15.6" customHeight="1" thickBot="1">
      <c r="A12" s="112"/>
      <c r="B12" s="113"/>
      <c r="C12" s="116"/>
      <c r="D12" s="75"/>
      <c r="E12" s="5" t="s">
        <v>2</v>
      </c>
      <c r="F12" s="116"/>
      <c r="G12" s="75" t="s">
        <v>17</v>
      </c>
      <c r="H12" s="32"/>
      <c r="I12" s="116"/>
      <c r="J12" s="32"/>
      <c r="K12" s="32"/>
      <c r="L12" s="32"/>
      <c r="M12" s="32"/>
      <c r="N12" s="32"/>
      <c r="O12" s="116"/>
      <c r="R12" s="60"/>
      <c r="T12" s="60"/>
      <c r="U12" s="59"/>
      <c r="V12" s="59"/>
      <c r="W12" s="59"/>
      <c r="X12" s="33"/>
      <c r="Z12" s="8"/>
    </row>
    <row r="13" spans="1:26" ht="25.35" customHeight="1">
      <c r="A13" s="62">
        <v>1</v>
      </c>
      <c r="B13" s="49" t="s">
        <v>68</v>
      </c>
      <c r="C13" s="67" t="s">
        <v>73</v>
      </c>
      <c r="D13" s="68">
        <v>26387.62</v>
      </c>
      <c r="E13" s="66" t="s">
        <v>30</v>
      </c>
      <c r="F13" s="66" t="s">
        <v>30</v>
      </c>
      <c r="G13" s="68">
        <v>3758</v>
      </c>
      <c r="H13" s="50">
        <v>169</v>
      </c>
      <c r="I13" s="66">
        <f t="shared" ref="I13:I22" si="0">G13/H13</f>
        <v>22.236686390532544</v>
      </c>
      <c r="J13" s="66">
        <v>11</v>
      </c>
      <c r="K13" s="66">
        <v>1</v>
      </c>
      <c r="L13" s="68">
        <v>26387.62</v>
      </c>
      <c r="M13" s="68">
        <v>3758</v>
      </c>
      <c r="N13" s="64">
        <v>44323</v>
      </c>
      <c r="O13" s="84" t="s">
        <v>74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49" t="s">
        <v>68</v>
      </c>
      <c r="C14" s="46" t="s">
        <v>70</v>
      </c>
      <c r="D14" s="68">
        <v>20979.38</v>
      </c>
      <c r="E14" s="66" t="s">
        <v>30</v>
      </c>
      <c r="F14" s="66" t="s">
        <v>30</v>
      </c>
      <c r="G14" s="68">
        <v>4234</v>
      </c>
      <c r="H14" s="66">
        <v>271</v>
      </c>
      <c r="I14" s="66">
        <f t="shared" si="0"/>
        <v>15.623616236162361</v>
      </c>
      <c r="J14" s="66">
        <v>14</v>
      </c>
      <c r="K14" s="66">
        <v>1</v>
      </c>
      <c r="L14" s="68">
        <v>23274.36</v>
      </c>
      <c r="M14" s="68">
        <v>4713</v>
      </c>
      <c r="N14" s="64">
        <v>44323</v>
      </c>
      <c r="O14" s="63" t="s">
        <v>34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49" t="s">
        <v>68</v>
      </c>
      <c r="C15" s="46" t="s">
        <v>75</v>
      </c>
      <c r="D15" s="68">
        <v>13815.27</v>
      </c>
      <c r="E15" s="66" t="s">
        <v>30</v>
      </c>
      <c r="F15" s="66" t="s">
        <v>30</v>
      </c>
      <c r="G15" s="68">
        <v>2294</v>
      </c>
      <c r="H15" s="66">
        <v>236</v>
      </c>
      <c r="I15" s="66">
        <f t="shared" si="0"/>
        <v>9.7203389830508478</v>
      </c>
      <c r="J15" s="66">
        <v>12</v>
      </c>
      <c r="K15" s="66">
        <v>1</v>
      </c>
      <c r="L15" s="68">
        <v>13815.27</v>
      </c>
      <c r="M15" s="68">
        <v>2294</v>
      </c>
      <c r="N15" s="64">
        <v>44323</v>
      </c>
      <c r="O15" s="63" t="s">
        <v>34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51" t="s">
        <v>68</v>
      </c>
      <c r="C16" s="87" t="s">
        <v>76</v>
      </c>
      <c r="D16" s="68">
        <v>13640.8</v>
      </c>
      <c r="E16" s="66" t="s">
        <v>30</v>
      </c>
      <c r="F16" s="66" t="s">
        <v>30</v>
      </c>
      <c r="G16" s="68">
        <v>2341</v>
      </c>
      <c r="H16" s="66">
        <v>164</v>
      </c>
      <c r="I16" s="66">
        <f t="shared" si="0"/>
        <v>14.274390243902438</v>
      </c>
      <c r="J16" s="66">
        <v>15</v>
      </c>
      <c r="K16" s="66">
        <v>1</v>
      </c>
      <c r="L16" s="68">
        <v>13641</v>
      </c>
      <c r="M16" s="68">
        <v>2341</v>
      </c>
      <c r="N16" s="64">
        <v>44323</v>
      </c>
      <c r="O16" s="63" t="s">
        <v>32</v>
      </c>
      <c r="P16" s="60"/>
      <c r="R16" s="65"/>
      <c r="T16" s="60"/>
      <c r="U16" s="59"/>
      <c r="V16" s="59"/>
      <c r="W16" s="59"/>
      <c r="X16" s="60"/>
      <c r="Y16" s="59"/>
      <c r="Z16" s="59"/>
    </row>
    <row r="17" spans="1:26" ht="25.35" customHeight="1">
      <c r="A17" s="62">
        <v>5</v>
      </c>
      <c r="B17" s="91">
        <v>2</v>
      </c>
      <c r="C17" s="85" t="s">
        <v>52</v>
      </c>
      <c r="D17" s="68">
        <v>9379.77</v>
      </c>
      <c r="E17" s="68">
        <v>17447.91</v>
      </c>
      <c r="F17" s="89">
        <f>(D17-E17)/E17</f>
        <v>-0.46241297668316717</v>
      </c>
      <c r="G17" s="68">
        <v>1861</v>
      </c>
      <c r="H17" s="50">
        <v>190</v>
      </c>
      <c r="I17" s="66">
        <f t="shared" si="0"/>
        <v>9.7947368421052623</v>
      </c>
      <c r="J17" s="66">
        <v>13</v>
      </c>
      <c r="K17" s="66">
        <v>2</v>
      </c>
      <c r="L17" s="68">
        <v>29523</v>
      </c>
      <c r="M17" s="68">
        <v>6166</v>
      </c>
      <c r="N17" s="64">
        <v>44316</v>
      </c>
      <c r="O17" s="63" t="s">
        <v>32</v>
      </c>
      <c r="P17" s="60"/>
      <c r="R17" s="65"/>
      <c r="T17" s="60"/>
      <c r="U17" s="59"/>
      <c r="V17" s="59"/>
      <c r="W17" s="59"/>
      <c r="X17" s="60"/>
      <c r="Y17" s="59"/>
      <c r="Z17" s="59"/>
    </row>
    <row r="18" spans="1:26" ht="25.35" customHeight="1">
      <c r="A18" s="62">
        <v>6</v>
      </c>
      <c r="B18" s="91">
        <v>3</v>
      </c>
      <c r="C18" s="92" t="s">
        <v>56</v>
      </c>
      <c r="D18" s="68">
        <v>7318.75</v>
      </c>
      <c r="E18" s="68">
        <v>13449.17</v>
      </c>
      <c r="F18" s="89">
        <f>(D18-E18)/E18</f>
        <v>-0.45582143730802721</v>
      </c>
      <c r="G18" s="68">
        <v>1209</v>
      </c>
      <c r="H18" s="66">
        <v>123</v>
      </c>
      <c r="I18" s="66">
        <f t="shared" si="0"/>
        <v>9.8292682926829276</v>
      </c>
      <c r="J18" s="66">
        <v>14</v>
      </c>
      <c r="K18" s="66">
        <v>2</v>
      </c>
      <c r="L18" s="68">
        <v>22917.97</v>
      </c>
      <c r="M18" s="68">
        <v>4016</v>
      </c>
      <c r="N18" s="64">
        <v>44316</v>
      </c>
      <c r="O18" s="63" t="s">
        <v>57</v>
      </c>
      <c r="P18" s="60"/>
      <c r="R18" s="65"/>
      <c r="T18" s="60"/>
      <c r="U18" s="59"/>
      <c r="V18" s="59"/>
      <c r="W18" s="59"/>
      <c r="X18" s="60"/>
      <c r="Y18" s="59"/>
      <c r="Z18" s="59"/>
    </row>
    <row r="19" spans="1:26" ht="25.35" customHeight="1">
      <c r="A19" s="62">
        <v>7</v>
      </c>
      <c r="B19" s="51" t="s">
        <v>68</v>
      </c>
      <c r="C19" s="86" t="s">
        <v>77</v>
      </c>
      <c r="D19" s="68">
        <v>6827.8</v>
      </c>
      <c r="E19" s="66" t="s">
        <v>30</v>
      </c>
      <c r="F19" s="66" t="s">
        <v>30</v>
      </c>
      <c r="G19" s="68">
        <v>1072</v>
      </c>
      <c r="H19" s="66">
        <v>81</v>
      </c>
      <c r="I19" s="66">
        <f t="shared" si="0"/>
        <v>13.234567901234568</v>
      </c>
      <c r="J19" s="66">
        <v>8</v>
      </c>
      <c r="K19" s="66">
        <v>1</v>
      </c>
      <c r="L19" s="68">
        <v>6828</v>
      </c>
      <c r="M19" s="68">
        <v>1072</v>
      </c>
      <c r="N19" s="64">
        <v>44323</v>
      </c>
      <c r="O19" s="63" t="s">
        <v>33</v>
      </c>
      <c r="P19" s="60"/>
      <c r="R19" s="65"/>
      <c r="T19" s="60"/>
      <c r="U19" s="59"/>
      <c r="V19" s="59"/>
      <c r="W19" s="59"/>
      <c r="X19" s="60"/>
      <c r="Y19" s="59"/>
      <c r="Z19" s="59"/>
    </row>
    <row r="20" spans="1:26" ht="25.35" customHeight="1">
      <c r="A20" s="62">
        <v>8</v>
      </c>
      <c r="B20" s="62">
        <v>4</v>
      </c>
      <c r="C20" s="67" t="s">
        <v>44</v>
      </c>
      <c r="D20" s="68">
        <v>5391</v>
      </c>
      <c r="E20" s="68">
        <v>11893.35</v>
      </c>
      <c r="F20" s="89">
        <f>(D20-E20)/E20</f>
        <v>-0.5467214872176468</v>
      </c>
      <c r="G20" s="68">
        <v>924</v>
      </c>
      <c r="H20" s="66">
        <v>100</v>
      </c>
      <c r="I20" s="66">
        <f t="shared" si="0"/>
        <v>9.24</v>
      </c>
      <c r="J20" s="66">
        <v>14</v>
      </c>
      <c r="K20" s="66">
        <v>2</v>
      </c>
      <c r="L20" s="68">
        <v>19505.05</v>
      </c>
      <c r="M20" s="68">
        <v>3530</v>
      </c>
      <c r="N20" s="64">
        <v>44316</v>
      </c>
      <c r="O20" s="63" t="s">
        <v>43</v>
      </c>
      <c r="P20" s="60"/>
      <c r="R20" s="65"/>
      <c r="T20" s="60"/>
      <c r="U20" s="59"/>
      <c r="V20" s="59"/>
      <c r="W20" s="59"/>
      <c r="X20" s="60"/>
      <c r="Y20" s="59"/>
      <c r="Z20" s="59"/>
    </row>
    <row r="21" spans="1:26" ht="25.35" customHeight="1">
      <c r="A21" s="62">
        <v>9</v>
      </c>
      <c r="B21" s="51" t="s">
        <v>68</v>
      </c>
      <c r="C21" s="88" t="s">
        <v>78</v>
      </c>
      <c r="D21" s="68">
        <v>5017.28</v>
      </c>
      <c r="E21" s="66" t="s">
        <v>30</v>
      </c>
      <c r="F21" s="66" t="s">
        <v>30</v>
      </c>
      <c r="G21" s="68">
        <v>791</v>
      </c>
      <c r="H21" s="66">
        <v>120</v>
      </c>
      <c r="I21" s="66">
        <f t="shared" si="0"/>
        <v>6.5916666666666668</v>
      </c>
      <c r="J21" s="66">
        <v>11</v>
      </c>
      <c r="K21" s="66">
        <v>1</v>
      </c>
      <c r="L21" s="68">
        <v>5017</v>
      </c>
      <c r="M21" s="68">
        <v>791</v>
      </c>
      <c r="N21" s="64">
        <v>44323</v>
      </c>
      <c r="O21" s="26" t="s">
        <v>53</v>
      </c>
      <c r="P21" s="60"/>
      <c r="R21" s="65"/>
      <c r="T21" s="60"/>
      <c r="U21" s="59"/>
      <c r="V21" s="59"/>
      <c r="W21" s="59"/>
      <c r="X21" s="60"/>
      <c r="Y21" s="59"/>
      <c r="Z21" s="59"/>
    </row>
    <row r="22" spans="1:26" ht="24.75" customHeight="1">
      <c r="A22" s="62">
        <v>10</v>
      </c>
      <c r="B22" s="62">
        <v>1</v>
      </c>
      <c r="C22" s="46" t="s">
        <v>49</v>
      </c>
      <c r="D22" s="68">
        <v>4627.6099999999997</v>
      </c>
      <c r="E22" s="68">
        <v>20085.79</v>
      </c>
      <c r="F22" s="89">
        <f>(D22-E22)/E22</f>
        <v>-0.76960776748138859</v>
      </c>
      <c r="G22" s="68">
        <v>723</v>
      </c>
      <c r="H22" s="66">
        <v>127</v>
      </c>
      <c r="I22" s="66">
        <f t="shared" si="0"/>
        <v>5.6929133858267713</v>
      </c>
      <c r="J22" s="66">
        <v>8</v>
      </c>
      <c r="K22" s="66">
        <v>2</v>
      </c>
      <c r="L22" s="68">
        <v>29990.39</v>
      </c>
      <c r="M22" s="68">
        <v>5045</v>
      </c>
      <c r="N22" s="64">
        <v>44316</v>
      </c>
      <c r="O22" s="63" t="s">
        <v>34</v>
      </c>
      <c r="P22" s="60"/>
      <c r="R22" s="65"/>
      <c r="T22" s="60"/>
      <c r="U22" s="59"/>
      <c r="V22" s="59"/>
      <c r="W22" s="59"/>
      <c r="X22" s="60"/>
      <c r="Y22" s="59"/>
      <c r="Z22" s="59"/>
    </row>
    <row r="23" spans="1:26" ht="25.35" customHeight="1">
      <c r="A23" s="16"/>
      <c r="B23" s="16"/>
      <c r="C23" s="39" t="s">
        <v>29</v>
      </c>
      <c r="D23" s="61">
        <f>SUM(D13:D22)</f>
        <v>113385.28000000001</v>
      </c>
      <c r="E23" s="61">
        <f t="shared" ref="E23:G23" si="1">SUM(E13:E22)</f>
        <v>62876.22</v>
      </c>
      <c r="F23" s="93">
        <f>(D23-E23)/E23</f>
        <v>0.80330942286288853</v>
      </c>
      <c r="G23" s="61">
        <f t="shared" si="1"/>
        <v>19207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 t="s">
        <v>40</v>
      </c>
      <c r="C25" s="67" t="s">
        <v>80</v>
      </c>
      <c r="D25" s="68">
        <v>3435.14</v>
      </c>
      <c r="E25" s="66" t="s">
        <v>30</v>
      </c>
      <c r="F25" s="66" t="s">
        <v>30</v>
      </c>
      <c r="G25" s="68">
        <v>497</v>
      </c>
      <c r="H25" s="66">
        <v>12</v>
      </c>
      <c r="I25" s="66"/>
      <c r="J25" s="66">
        <v>8</v>
      </c>
      <c r="K25" s="66">
        <v>0</v>
      </c>
      <c r="L25" s="68">
        <v>3435.14</v>
      </c>
      <c r="M25" s="68">
        <v>497</v>
      </c>
      <c r="N25" s="64" t="s">
        <v>41</v>
      </c>
      <c r="O25" s="63" t="s">
        <v>27</v>
      </c>
      <c r="P25" s="60"/>
      <c r="R25" s="65"/>
      <c r="T25" s="60"/>
      <c r="U25" s="59"/>
      <c r="V25" s="59"/>
      <c r="W25" s="59"/>
      <c r="X25" s="59"/>
      <c r="Y25" s="59"/>
      <c r="Z25" s="60"/>
    </row>
    <row r="26" spans="1:26" ht="25.35" customHeight="1">
      <c r="A26" s="62">
        <v>12</v>
      </c>
      <c r="B26" s="62">
        <v>10</v>
      </c>
      <c r="C26" s="46" t="s">
        <v>46</v>
      </c>
      <c r="D26" s="68">
        <v>1372.45</v>
      </c>
      <c r="E26" s="68">
        <v>871.90000000000009</v>
      </c>
      <c r="F26" s="89">
        <f>(D26-E26)/E26</f>
        <v>0.57409106548916145</v>
      </c>
      <c r="G26" s="68">
        <v>263</v>
      </c>
      <c r="H26" s="66">
        <v>24</v>
      </c>
      <c r="I26" s="66">
        <f>G26/H26</f>
        <v>10.958333333333334</v>
      </c>
      <c r="J26" s="66">
        <v>3</v>
      </c>
      <c r="K26" s="66" t="s">
        <v>30</v>
      </c>
      <c r="L26" s="68">
        <v>113351.72</v>
      </c>
      <c r="M26" s="68">
        <v>22916</v>
      </c>
      <c r="N26" s="64">
        <v>44106</v>
      </c>
      <c r="O26" s="63" t="s">
        <v>43</v>
      </c>
      <c r="P26" s="60"/>
      <c r="R26" s="65"/>
      <c r="T26" s="60"/>
      <c r="U26" s="59"/>
      <c r="V26" s="59"/>
      <c r="W26" s="59"/>
      <c r="X26" s="59"/>
      <c r="Y26" s="59"/>
      <c r="Z26" s="60"/>
    </row>
    <row r="27" spans="1:26" ht="25.35" customHeight="1">
      <c r="A27" s="62">
        <v>13</v>
      </c>
      <c r="B27" s="62">
        <v>5</v>
      </c>
      <c r="C27" s="67" t="s">
        <v>51</v>
      </c>
      <c r="D27" s="68">
        <v>1251.6500000000001</v>
      </c>
      <c r="E27" s="68">
        <v>7347.1</v>
      </c>
      <c r="F27" s="89">
        <f>(D27-E27)/E27</f>
        <v>-0.82964026622749121</v>
      </c>
      <c r="G27" s="68">
        <v>198</v>
      </c>
      <c r="H27" s="50">
        <v>55</v>
      </c>
      <c r="I27" s="66">
        <f>G27/H27</f>
        <v>3.6</v>
      </c>
      <c r="J27" s="66">
        <v>9</v>
      </c>
      <c r="K27" s="66">
        <v>2</v>
      </c>
      <c r="L27" s="68">
        <v>9902</v>
      </c>
      <c r="M27" s="68">
        <v>1759</v>
      </c>
      <c r="N27" s="64">
        <v>44316</v>
      </c>
      <c r="O27" s="63" t="s">
        <v>53</v>
      </c>
      <c r="P27" s="60"/>
      <c r="R27" s="65"/>
      <c r="T27" s="60"/>
      <c r="U27" s="59"/>
      <c r="V27" s="59"/>
      <c r="W27" s="59"/>
      <c r="X27" s="59"/>
      <c r="Y27" s="59"/>
      <c r="Z27" s="60"/>
    </row>
    <row r="28" spans="1:26" ht="24.75" customHeight="1">
      <c r="A28" s="62">
        <v>14</v>
      </c>
      <c r="B28" s="62">
        <v>6</v>
      </c>
      <c r="C28" s="67" t="s">
        <v>42</v>
      </c>
      <c r="D28" s="68">
        <v>1103</v>
      </c>
      <c r="E28" s="68">
        <v>4514</v>
      </c>
      <c r="F28" s="89">
        <f>(D28-E28)/E28</f>
        <v>-0.75564909171466543</v>
      </c>
      <c r="G28" s="68">
        <v>193</v>
      </c>
      <c r="H28" s="66" t="s">
        <v>30</v>
      </c>
      <c r="I28" s="66" t="s">
        <v>30</v>
      </c>
      <c r="J28" s="66">
        <v>3</v>
      </c>
      <c r="K28" s="66">
        <v>2</v>
      </c>
      <c r="L28" s="68">
        <v>6203</v>
      </c>
      <c r="M28" s="68">
        <v>1161</v>
      </c>
      <c r="N28" s="64">
        <v>44316</v>
      </c>
      <c r="O28" s="63" t="s">
        <v>31</v>
      </c>
      <c r="P28" s="60"/>
      <c r="R28" s="65"/>
      <c r="T28" s="60"/>
      <c r="U28" s="59"/>
      <c r="V28" s="59"/>
      <c r="W28" s="59"/>
      <c r="X28" s="59"/>
      <c r="Y28" s="59"/>
      <c r="Z28" s="60"/>
    </row>
    <row r="29" spans="1:26" ht="24.75" customHeight="1">
      <c r="A29" s="62">
        <v>15</v>
      </c>
      <c r="B29" s="49" t="s">
        <v>68</v>
      </c>
      <c r="C29" s="46" t="s">
        <v>79</v>
      </c>
      <c r="D29" s="68">
        <v>863</v>
      </c>
      <c r="E29" s="66" t="s">
        <v>30</v>
      </c>
      <c r="F29" s="66" t="s">
        <v>30</v>
      </c>
      <c r="G29" s="68">
        <v>148</v>
      </c>
      <c r="H29" s="66" t="s">
        <v>30</v>
      </c>
      <c r="I29" s="66" t="s">
        <v>30</v>
      </c>
      <c r="J29" s="66" t="s">
        <v>30</v>
      </c>
      <c r="K29" s="66">
        <v>1</v>
      </c>
      <c r="L29" s="68">
        <v>1313.5</v>
      </c>
      <c r="M29" s="68">
        <v>234</v>
      </c>
      <c r="N29" s="64">
        <v>44323</v>
      </c>
      <c r="O29" s="63" t="s">
        <v>60</v>
      </c>
      <c r="P29" s="78" t="s">
        <v>71</v>
      </c>
      <c r="R29" s="65"/>
      <c r="T29" s="60"/>
      <c r="U29" s="59"/>
      <c r="V29" s="59"/>
      <c r="W29" s="59"/>
      <c r="X29" s="59"/>
      <c r="Y29" s="59"/>
      <c r="Z29" s="60"/>
    </row>
    <row r="30" spans="1:26" ht="25.35" customHeight="1">
      <c r="A30" s="62">
        <v>16</v>
      </c>
      <c r="B30" s="62" t="s">
        <v>40</v>
      </c>
      <c r="C30" s="46" t="s">
        <v>87</v>
      </c>
      <c r="D30" s="68">
        <v>838.32</v>
      </c>
      <c r="E30" s="66" t="s">
        <v>30</v>
      </c>
      <c r="F30" s="66" t="s">
        <v>30</v>
      </c>
      <c r="G30" s="68">
        <v>168</v>
      </c>
      <c r="H30" s="66" t="s">
        <v>30</v>
      </c>
      <c r="I30" s="66" t="s">
        <v>30</v>
      </c>
      <c r="J30" s="66" t="s">
        <v>30</v>
      </c>
      <c r="K30" s="66">
        <v>0</v>
      </c>
      <c r="L30" s="68">
        <v>838.32</v>
      </c>
      <c r="M30" s="68">
        <v>168</v>
      </c>
      <c r="N30" s="64" t="s">
        <v>41</v>
      </c>
      <c r="O30" s="26" t="s">
        <v>60</v>
      </c>
      <c r="P30" s="60"/>
      <c r="R30" s="65"/>
      <c r="T30" s="60"/>
      <c r="U30" s="59"/>
      <c r="V30" s="59"/>
      <c r="W30" s="60"/>
      <c r="X30" s="59"/>
      <c r="Y30" s="59"/>
      <c r="Z30" s="59"/>
    </row>
    <row r="31" spans="1:26" ht="24.75" customHeight="1">
      <c r="A31" s="62">
        <v>17</v>
      </c>
      <c r="B31" s="62">
        <v>7</v>
      </c>
      <c r="C31" s="46" t="s">
        <v>48</v>
      </c>
      <c r="D31" s="68">
        <v>736.74</v>
      </c>
      <c r="E31" s="68">
        <v>3736.41</v>
      </c>
      <c r="F31" s="89">
        <f t="shared" ref="F31:F35" si="2">(D31-E31)/E31</f>
        <v>-0.80282142484363339</v>
      </c>
      <c r="G31" s="68">
        <v>122</v>
      </c>
      <c r="H31" s="66">
        <v>26</v>
      </c>
      <c r="I31" s="66">
        <f>G31/H31</f>
        <v>4.6923076923076925</v>
      </c>
      <c r="J31" s="66">
        <v>4</v>
      </c>
      <c r="K31" s="66">
        <v>2</v>
      </c>
      <c r="L31" s="68">
        <v>5328.7</v>
      </c>
      <c r="M31" s="68">
        <v>1016</v>
      </c>
      <c r="N31" s="64">
        <v>44316</v>
      </c>
      <c r="O31" s="63" t="s">
        <v>34</v>
      </c>
      <c r="P31" s="60"/>
      <c r="R31" s="65"/>
      <c r="T31" s="60"/>
      <c r="U31" s="59"/>
      <c r="V31" s="59"/>
      <c r="W31" s="59"/>
      <c r="X31" s="59"/>
      <c r="Y31" s="59"/>
      <c r="Z31" s="60"/>
    </row>
    <row r="32" spans="1:26" ht="24.6" customHeight="1">
      <c r="A32" s="62">
        <v>18</v>
      </c>
      <c r="B32" s="62">
        <v>9</v>
      </c>
      <c r="C32" s="67" t="s">
        <v>47</v>
      </c>
      <c r="D32" s="68">
        <v>514.6</v>
      </c>
      <c r="E32" s="68">
        <v>1121.7</v>
      </c>
      <c r="F32" s="89">
        <f t="shared" si="2"/>
        <v>-0.54123205848266021</v>
      </c>
      <c r="G32" s="68">
        <v>102</v>
      </c>
      <c r="H32" s="66">
        <v>16</v>
      </c>
      <c r="I32" s="66">
        <f>G32/H32</f>
        <v>6.375</v>
      </c>
      <c r="J32" s="66">
        <v>2</v>
      </c>
      <c r="K32" s="66" t="s">
        <v>30</v>
      </c>
      <c r="L32" s="68">
        <v>65545.27</v>
      </c>
      <c r="M32" s="68">
        <v>14103</v>
      </c>
      <c r="N32" s="64">
        <v>44113</v>
      </c>
      <c r="O32" s="63" t="s">
        <v>27</v>
      </c>
      <c r="P32" s="60"/>
      <c r="R32" s="65"/>
      <c r="T32" s="60"/>
      <c r="U32" s="59"/>
      <c r="V32" s="59"/>
      <c r="W32" s="59"/>
      <c r="X32" s="59"/>
      <c r="Y32" s="59"/>
      <c r="Z32" s="60"/>
    </row>
    <row r="33" spans="1:26" ht="24.75" customHeight="1">
      <c r="A33" s="62">
        <v>19</v>
      </c>
      <c r="B33" s="62">
        <v>11</v>
      </c>
      <c r="C33" s="46" t="s">
        <v>59</v>
      </c>
      <c r="D33" s="68">
        <v>313.8</v>
      </c>
      <c r="E33" s="68">
        <v>518.5</v>
      </c>
      <c r="F33" s="89">
        <f t="shared" si="2"/>
        <v>-0.39479267116682737</v>
      </c>
      <c r="G33" s="68">
        <v>45</v>
      </c>
      <c r="H33" s="66" t="s">
        <v>30</v>
      </c>
      <c r="I33" s="66" t="s">
        <v>30</v>
      </c>
      <c r="J33" s="66" t="s">
        <v>30</v>
      </c>
      <c r="K33" s="66">
        <v>2</v>
      </c>
      <c r="L33" s="68">
        <v>1701.2</v>
      </c>
      <c r="M33" s="68">
        <v>334</v>
      </c>
      <c r="N33" s="64">
        <v>44316</v>
      </c>
      <c r="O33" s="63" t="s">
        <v>60</v>
      </c>
      <c r="P33" s="78"/>
      <c r="R33" s="65"/>
      <c r="T33" s="60"/>
      <c r="U33" s="59"/>
      <c r="V33" s="59"/>
      <c r="W33" s="59"/>
      <c r="X33" s="59"/>
      <c r="Y33" s="59"/>
      <c r="Z33" s="60"/>
    </row>
    <row r="34" spans="1:26" ht="24.75" customHeight="1">
      <c r="A34" s="62">
        <v>20</v>
      </c>
      <c r="B34" s="90">
        <v>16</v>
      </c>
      <c r="C34" s="46" t="s">
        <v>69</v>
      </c>
      <c r="D34" s="68">
        <v>26</v>
      </c>
      <c r="E34" s="66">
        <v>26</v>
      </c>
      <c r="F34" s="89">
        <f t="shared" si="2"/>
        <v>0</v>
      </c>
      <c r="G34" s="68">
        <v>4</v>
      </c>
      <c r="H34" s="50">
        <v>1</v>
      </c>
      <c r="I34" s="66">
        <f>G34/H34</f>
        <v>4</v>
      </c>
      <c r="J34" s="66">
        <v>1</v>
      </c>
      <c r="K34" s="66" t="s">
        <v>30</v>
      </c>
      <c r="L34" s="68">
        <v>2973</v>
      </c>
      <c r="M34" s="68">
        <v>592</v>
      </c>
      <c r="N34" s="64">
        <v>44132</v>
      </c>
      <c r="O34" s="63" t="s">
        <v>60</v>
      </c>
      <c r="P34" s="60"/>
      <c r="R34" s="65"/>
      <c r="T34" s="60"/>
      <c r="U34" s="59"/>
      <c r="V34" s="59"/>
      <c r="W34" s="59"/>
      <c r="X34" s="60"/>
      <c r="Y34" s="59"/>
      <c r="Z34" s="59"/>
    </row>
    <row r="35" spans="1:26" ht="25.35" customHeight="1">
      <c r="A35" s="16"/>
      <c r="B35" s="16"/>
      <c r="C35" s="39" t="s">
        <v>86</v>
      </c>
      <c r="D35" s="61">
        <f>SUM(D23:D34)</f>
        <v>123839.98000000003</v>
      </c>
      <c r="E35" s="61">
        <f t="shared" ref="E35:G35" si="3">SUM(E23:E34)</f>
        <v>81011.83</v>
      </c>
      <c r="F35" s="93">
        <f t="shared" si="2"/>
        <v>0.52866538133998486</v>
      </c>
      <c r="G35" s="61">
        <f t="shared" si="3"/>
        <v>20947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75" customHeight="1">
      <c r="A37" s="62">
        <v>21</v>
      </c>
      <c r="B37" s="62">
        <v>15</v>
      </c>
      <c r="C37" s="46" t="s">
        <v>66</v>
      </c>
      <c r="D37" s="68">
        <v>24</v>
      </c>
      <c r="E37" s="68">
        <v>42</v>
      </c>
      <c r="F37" s="89">
        <f>(D37-E37)/E37</f>
        <v>-0.42857142857142855</v>
      </c>
      <c r="G37" s="68">
        <v>4</v>
      </c>
      <c r="H37" s="76">
        <v>1</v>
      </c>
      <c r="I37" s="66">
        <f>G37/H37</f>
        <v>4</v>
      </c>
      <c r="J37" s="66">
        <v>1</v>
      </c>
      <c r="K37" s="66" t="s">
        <v>30</v>
      </c>
      <c r="L37" s="68">
        <v>49079</v>
      </c>
      <c r="M37" s="68">
        <v>9150</v>
      </c>
      <c r="N37" s="64">
        <v>43805</v>
      </c>
      <c r="O37" s="63" t="s">
        <v>43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4.75" customHeight="1">
      <c r="A38" s="62">
        <v>22</v>
      </c>
      <c r="B38" s="69" t="s">
        <v>30</v>
      </c>
      <c r="C38" s="46" t="s">
        <v>85</v>
      </c>
      <c r="D38" s="68">
        <v>14</v>
      </c>
      <c r="E38" s="66" t="s">
        <v>30</v>
      </c>
      <c r="F38" s="66" t="s">
        <v>30</v>
      </c>
      <c r="G38" s="68">
        <v>2</v>
      </c>
      <c r="H38" s="69">
        <v>1</v>
      </c>
      <c r="I38" s="66">
        <f>G38/H38</f>
        <v>2</v>
      </c>
      <c r="J38" s="66">
        <v>1</v>
      </c>
      <c r="K38" s="66" t="s">
        <v>30</v>
      </c>
      <c r="L38" s="68">
        <v>12451</v>
      </c>
      <c r="M38" s="68">
        <v>2299</v>
      </c>
      <c r="N38" s="64">
        <v>44106</v>
      </c>
      <c r="O38" s="63" t="s">
        <v>60</v>
      </c>
      <c r="P38" s="60"/>
      <c r="R38" s="65"/>
      <c r="T38" s="60"/>
      <c r="U38" s="59"/>
      <c r="V38" s="59"/>
      <c r="W38" s="59"/>
      <c r="X38" s="59"/>
      <c r="Y38" s="59"/>
      <c r="Z38" s="60"/>
    </row>
    <row r="39" spans="1:26" ht="24.75" customHeight="1">
      <c r="A39" s="62">
        <v>23</v>
      </c>
      <c r="B39" s="91">
        <v>13</v>
      </c>
      <c r="C39" s="46" t="s">
        <v>50</v>
      </c>
      <c r="D39" s="68">
        <v>11.6</v>
      </c>
      <c r="E39" s="68">
        <v>294.39999999999998</v>
      </c>
      <c r="F39" s="89">
        <f>(D39-E39)/E39</f>
        <v>-0.96059782608695643</v>
      </c>
      <c r="G39" s="68">
        <v>1</v>
      </c>
      <c r="H39" s="50">
        <v>2</v>
      </c>
      <c r="I39" s="66">
        <f>G39/H39</f>
        <v>0.5</v>
      </c>
      <c r="J39" s="66">
        <v>2</v>
      </c>
      <c r="K39" s="66" t="s">
        <v>30</v>
      </c>
      <c r="L39" s="68">
        <v>1186</v>
      </c>
      <c r="M39" s="68">
        <v>212</v>
      </c>
      <c r="N39" s="64">
        <v>44141</v>
      </c>
      <c r="O39" s="63" t="s">
        <v>33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16"/>
      <c r="B40" s="16"/>
      <c r="C40" s="39" t="s">
        <v>88</v>
      </c>
      <c r="D40" s="61">
        <f>SUM(D35:D39)</f>
        <v>123889.58000000003</v>
      </c>
      <c r="E40" s="61">
        <f t="shared" ref="E40:G40" si="4">SUM(E35:E39)</f>
        <v>81348.23</v>
      </c>
      <c r="F40" s="93">
        <f>(D40-E40)/E40</f>
        <v>0.52295360329290552</v>
      </c>
      <c r="G40" s="61">
        <f t="shared" si="4"/>
        <v>20954</v>
      </c>
      <c r="H40" s="61"/>
      <c r="I40" s="19"/>
      <c r="J40" s="18"/>
      <c r="K40" s="20"/>
      <c r="L40" s="21"/>
      <c r="M40" s="25"/>
      <c r="N40" s="22"/>
      <c r="O40" s="26"/>
    </row>
    <row r="41" spans="1:26" ht="23.1" customHeight="1"/>
    <row r="42" spans="1:26" ht="17.25" customHeight="1"/>
    <row r="56" spans="16:18">
      <c r="R56" s="60"/>
    </row>
    <row r="59" spans="16:18">
      <c r="P59" s="60"/>
    </row>
    <row r="63" spans="16:18" ht="12" customHeight="1"/>
  </sheetData>
  <sortState xmlns:xlrd2="http://schemas.microsoft.com/office/spreadsheetml/2017/richdata2" ref="B13:P39">
    <sortCondition descending="1" ref="D13:D3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6"/>
  <sheetViews>
    <sheetView zoomScale="60" zoomScaleNormal="60" workbookViewId="0">
      <selection activeCell="D25" sqref="D25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4.85546875" style="58" customWidth="1"/>
    <col min="25" max="25" width="12" style="58" bestFit="1" customWidth="1"/>
    <col min="26" max="16384" width="8.85546875" style="58"/>
  </cols>
  <sheetData>
    <row r="1" spans="1:26" ht="19.5" customHeight="1">
      <c r="E1" s="2" t="s">
        <v>61</v>
      </c>
      <c r="F1" s="2"/>
      <c r="G1" s="2"/>
      <c r="H1" s="2"/>
      <c r="I1" s="2"/>
    </row>
    <row r="2" spans="1:26" ht="19.5" customHeight="1">
      <c r="E2" s="2" t="s">
        <v>62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1"/>
      <c r="B5" s="111"/>
      <c r="C5" s="114" t="s">
        <v>0</v>
      </c>
      <c r="D5" s="3"/>
      <c r="E5" s="3"/>
      <c r="F5" s="114" t="s">
        <v>3</v>
      </c>
      <c r="G5" s="3"/>
      <c r="H5" s="114" t="s">
        <v>5</v>
      </c>
      <c r="I5" s="114" t="s">
        <v>6</v>
      </c>
      <c r="J5" s="114" t="s">
        <v>7</v>
      </c>
      <c r="K5" s="114" t="s">
        <v>8</v>
      </c>
      <c r="L5" s="114" t="s">
        <v>10</v>
      </c>
      <c r="M5" s="114" t="s">
        <v>9</v>
      </c>
      <c r="N5" s="114" t="s">
        <v>11</v>
      </c>
      <c r="O5" s="114" t="s">
        <v>12</v>
      </c>
    </row>
    <row r="6" spans="1:26">
      <c r="A6" s="112"/>
      <c r="B6" s="112"/>
      <c r="C6" s="115"/>
      <c r="D6" s="4" t="s">
        <v>63</v>
      </c>
      <c r="E6" s="4" t="s">
        <v>54</v>
      </c>
      <c r="F6" s="115"/>
      <c r="G6" s="4" t="s">
        <v>63</v>
      </c>
      <c r="H6" s="115"/>
      <c r="I6" s="115"/>
      <c r="J6" s="115"/>
      <c r="K6" s="115"/>
      <c r="L6" s="115"/>
      <c r="M6" s="115"/>
      <c r="N6" s="115"/>
      <c r="O6" s="115"/>
    </row>
    <row r="7" spans="1:26">
      <c r="A7" s="112"/>
      <c r="B7" s="112"/>
      <c r="C7" s="115"/>
      <c r="D7" s="4" t="s">
        <v>1</v>
      </c>
      <c r="E7" s="4" t="s">
        <v>1</v>
      </c>
      <c r="F7" s="115"/>
      <c r="G7" s="4" t="s">
        <v>4</v>
      </c>
      <c r="H7" s="115"/>
      <c r="I7" s="115"/>
      <c r="J7" s="115"/>
      <c r="K7" s="115"/>
      <c r="L7" s="115"/>
      <c r="M7" s="115"/>
      <c r="N7" s="115"/>
      <c r="O7" s="115"/>
    </row>
    <row r="8" spans="1:26" ht="18" customHeight="1" thickBot="1">
      <c r="A8" s="113"/>
      <c r="B8" s="113"/>
      <c r="C8" s="116"/>
      <c r="D8" s="5" t="s">
        <v>2</v>
      </c>
      <c r="E8" s="5" t="s">
        <v>2</v>
      </c>
      <c r="F8" s="116"/>
      <c r="G8" s="6"/>
      <c r="H8" s="116"/>
      <c r="I8" s="116"/>
      <c r="J8" s="116"/>
      <c r="K8" s="116"/>
      <c r="L8" s="116"/>
      <c r="M8" s="116"/>
      <c r="N8" s="116"/>
      <c r="O8" s="116"/>
      <c r="R8" s="8"/>
    </row>
    <row r="9" spans="1:26" ht="15" customHeight="1">
      <c r="A9" s="111"/>
      <c r="B9" s="111"/>
      <c r="C9" s="114" t="s">
        <v>13</v>
      </c>
      <c r="D9" s="70"/>
      <c r="E9" s="70"/>
      <c r="F9" s="114" t="s">
        <v>15</v>
      </c>
      <c r="G9" s="70"/>
      <c r="H9" s="9" t="s">
        <v>18</v>
      </c>
      <c r="I9" s="11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14" t="s">
        <v>26</v>
      </c>
      <c r="R9" s="8"/>
    </row>
    <row r="10" spans="1:26" ht="19.5">
      <c r="A10" s="112"/>
      <c r="B10" s="112"/>
      <c r="C10" s="115"/>
      <c r="D10" s="71" t="s">
        <v>64</v>
      </c>
      <c r="E10" s="71" t="s">
        <v>55</v>
      </c>
      <c r="F10" s="115"/>
      <c r="G10" s="71" t="s">
        <v>64</v>
      </c>
      <c r="H10" s="4" t="s">
        <v>17</v>
      </c>
      <c r="I10" s="11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15"/>
      <c r="R10" s="8"/>
    </row>
    <row r="11" spans="1:26">
      <c r="A11" s="112"/>
      <c r="B11" s="112"/>
      <c r="C11" s="115"/>
      <c r="D11" s="71" t="s">
        <v>14</v>
      </c>
      <c r="E11" s="4" t="s">
        <v>14</v>
      </c>
      <c r="F11" s="115"/>
      <c r="G11" s="71" t="s">
        <v>16</v>
      </c>
      <c r="H11" s="6"/>
      <c r="I11" s="115"/>
      <c r="J11" s="6"/>
      <c r="K11" s="6"/>
      <c r="L11" s="12" t="s">
        <v>2</v>
      </c>
      <c r="M11" s="4" t="s">
        <v>17</v>
      </c>
      <c r="N11" s="6"/>
      <c r="O11" s="115"/>
      <c r="R11" s="60"/>
      <c r="T11" s="60"/>
      <c r="U11" s="59"/>
    </row>
    <row r="12" spans="1:26" ht="15.6" customHeight="1" thickBot="1">
      <c r="A12" s="112"/>
      <c r="B12" s="113"/>
      <c r="C12" s="116"/>
      <c r="D12" s="72"/>
      <c r="E12" s="5" t="s">
        <v>2</v>
      </c>
      <c r="F12" s="116"/>
      <c r="G12" s="72" t="s">
        <v>17</v>
      </c>
      <c r="H12" s="32"/>
      <c r="I12" s="116"/>
      <c r="J12" s="32"/>
      <c r="K12" s="32"/>
      <c r="L12" s="32"/>
      <c r="M12" s="32"/>
      <c r="N12" s="32"/>
      <c r="O12" s="116"/>
      <c r="R12" s="60"/>
      <c r="T12" s="60"/>
      <c r="U12" s="59"/>
      <c r="V12" s="59"/>
      <c r="W12" s="59"/>
      <c r="X12" s="33"/>
      <c r="Y12" s="8"/>
    </row>
    <row r="13" spans="1:26" ht="25.35" customHeight="1">
      <c r="A13" s="62">
        <v>1</v>
      </c>
      <c r="B13" s="51" t="s">
        <v>68</v>
      </c>
      <c r="C13" s="46" t="s">
        <v>49</v>
      </c>
      <c r="D13" s="68">
        <v>20085.79</v>
      </c>
      <c r="E13" s="68">
        <v>5276.98</v>
      </c>
      <c r="F13" s="77">
        <f>(D13-E13)/E13</f>
        <v>2.8063039844759698</v>
      </c>
      <c r="G13" s="68">
        <v>2951</v>
      </c>
      <c r="H13" s="66">
        <v>271</v>
      </c>
      <c r="I13" s="66">
        <f t="shared" ref="I13" si="0">G13/H13</f>
        <v>10.889298892988929</v>
      </c>
      <c r="J13" s="66">
        <v>11</v>
      </c>
      <c r="K13" s="66">
        <v>1</v>
      </c>
      <c r="L13" s="68">
        <v>25362.78</v>
      </c>
      <c r="M13" s="68">
        <v>4322</v>
      </c>
      <c r="N13" s="64">
        <v>44316</v>
      </c>
      <c r="O13" s="63" t="s">
        <v>34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49" t="s">
        <v>68</v>
      </c>
      <c r="C14" s="46" t="s">
        <v>52</v>
      </c>
      <c r="D14" s="68">
        <v>17447.91</v>
      </c>
      <c r="E14" s="68">
        <v>2695.05</v>
      </c>
      <c r="F14" s="77">
        <f t="shared" ref="F14:F33" si="1">(D14-E14)/E14</f>
        <v>5.4740579952134469</v>
      </c>
      <c r="G14" s="68">
        <v>3471</v>
      </c>
      <c r="H14" s="50">
        <v>308</v>
      </c>
      <c r="I14" s="66">
        <f>G14/H14</f>
        <v>11.269480519480519</v>
      </c>
      <c r="J14" s="66">
        <v>15</v>
      </c>
      <c r="K14" s="66">
        <v>1</v>
      </c>
      <c r="L14" s="68">
        <v>20143</v>
      </c>
      <c r="M14" s="68">
        <v>4305</v>
      </c>
      <c r="N14" s="64">
        <v>44316</v>
      </c>
      <c r="O14" s="63" t="s">
        <v>32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49" t="s">
        <v>68</v>
      </c>
      <c r="C15" s="67" t="s">
        <v>56</v>
      </c>
      <c r="D15" s="68">
        <v>13449.17</v>
      </c>
      <c r="E15" s="68">
        <v>2150.0500000000002</v>
      </c>
      <c r="F15" s="77">
        <f t="shared" si="1"/>
        <v>5.2552824352922016</v>
      </c>
      <c r="G15" s="68">
        <v>2192</v>
      </c>
      <c r="H15" s="66">
        <v>156</v>
      </c>
      <c r="I15" s="66">
        <f>G15/H15</f>
        <v>14.051282051282051</v>
      </c>
      <c r="J15" s="66">
        <v>15</v>
      </c>
      <c r="K15" s="66">
        <v>1</v>
      </c>
      <c r="L15" s="68">
        <v>15599.22</v>
      </c>
      <c r="M15" s="68">
        <v>2807</v>
      </c>
      <c r="N15" s="64">
        <v>44316</v>
      </c>
      <c r="O15" s="63" t="s">
        <v>57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49" t="s">
        <v>68</v>
      </c>
      <c r="C16" s="67" t="s">
        <v>44</v>
      </c>
      <c r="D16" s="68">
        <v>11893.35</v>
      </c>
      <c r="E16" s="68">
        <v>2180.6999999999998</v>
      </c>
      <c r="F16" s="77">
        <f t="shared" si="1"/>
        <v>4.4539138808639436</v>
      </c>
      <c r="G16" s="68">
        <v>1958</v>
      </c>
      <c r="H16" s="66">
        <v>163</v>
      </c>
      <c r="I16" s="66">
        <f>G16/H16</f>
        <v>12.012269938650308</v>
      </c>
      <c r="J16" s="66">
        <v>14</v>
      </c>
      <c r="K16" s="66">
        <v>1</v>
      </c>
      <c r="L16" s="68">
        <v>14114.050000000001</v>
      </c>
      <c r="M16" s="68">
        <v>2606</v>
      </c>
      <c r="N16" s="64">
        <v>44316</v>
      </c>
      <c r="O16" s="63" t="s">
        <v>43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51" t="s">
        <v>68</v>
      </c>
      <c r="C17" s="67" t="s">
        <v>51</v>
      </c>
      <c r="D17" s="68">
        <v>7347.1</v>
      </c>
      <c r="E17" s="68">
        <v>1303.1500000000001</v>
      </c>
      <c r="F17" s="77">
        <f t="shared" si="1"/>
        <v>4.6379541879292487</v>
      </c>
      <c r="G17" s="68">
        <v>1185</v>
      </c>
      <c r="H17" s="50">
        <v>152</v>
      </c>
      <c r="I17" s="66">
        <f>G17/H17</f>
        <v>7.7960526315789478</v>
      </c>
      <c r="J17" s="66">
        <v>13</v>
      </c>
      <c r="K17" s="66">
        <v>1</v>
      </c>
      <c r="L17" s="68">
        <v>8650</v>
      </c>
      <c r="M17" s="68">
        <v>1561</v>
      </c>
      <c r="N17" s="64">
        <v>44316</v>
      </c>
      <c r="O17" s="63" t="s">
        <v>53</v>
      </c>
      <c r="P17" s="60"/>
      <c r="R17" s="65"/>
      <c r="T17" s="60"/>
      <c r="U17" s="59"/>
      <c r="V17" s="59"/>
      <c r="W17" s="59"/>
      <c r="X17" s="59"/>
      <c r="Y17" s="60"/>
      <c r="Z17" s="59"/>
    </row>
    <row r="18" spans="1:26" ht="24.75" customHeight="1">
      <c r="A18" s="62">
        <v>6</v>
      </c>
      <c r="B18" s="51" t="s">
        <v>68</v>
      </c>
      <c r="C18" s="67" t="s">
        <v>42</v>
      </c>
      <c r="D18" s="68">
        <v>4514</v>
      </c>
      <c r="E18" s="68">
        <v>585</v>
      </c>
      <c r="F18" s="77">
        <f t="shared" si="1"/>
        <v>6.7162393162393164</v>
      </c>
      <c r="G18" s="68">
        <v>772</v>
      </c>
      <c r="H18" s="66" t="s">
        <v>30</v>
      </c>
      <c r="I18" s="66" t="s">
        <v>30</v>
      </c>
      <c r="J18" s="66">
        <v>9</v>
      </c>
      <c r="K18" s="66">
        <v>1</v>
      </c>
      <c r="L18" s="68">
        <v>5100</v>
      </c>
      <c r="M18" s="68">
        <v>968</v>
      </c>
      <c r="N18" s="64">
        <v>44316</v>
      </c>
      <c r="O18" s="63" t="s">
        <v>31</v>
      </c>
      <c r="P18" s="60"/>
      <c r="R18" s="65"/>
      <c r="T18" s="60"/>
      <c r="U18" s="59"/>
      <c r="V18" s="59"/>
      <c r="W18" s="59"/>
      <c r="X18" s="59"/>
      <c r="Y18" s="60"/>
      <c r="Z18" s="59"/>
    </row>
    <row r="19" spans="1:26" ht="24.75" customHeight="1">
      <c r="A19" s="62">
        <v>7</v>
      </c>
      <c r="B19" s="51" t="s">
        <v>68</v>
      </c>
      <c r="C19" s="46" t="s">
        <v>48</v>
      </c>
      <c r="D19" s="68">
        <v>3736.41</v>
      </c>
      <c r="E19" s="68">
        <v>855.55</v>
      </c>
      <c r="F19" s="77">
        <f t="shared" si="1"/>
        <v>3.367260826369002</v>
      </c>
      <c r="G19" s="68">
        <v>623</v>
      </c>
      <c r="H19" s="66">
        <v>149</v>
      </c>
      <c r="I19" s="66">
        <f>G19/H19</f>
        <v>4.1812080536912752</v>
      </c>
      <c r="J19" s="66">
        <v>10</v>
      </c>
      <c r="K19" s="66">
        <v>1</v>
      </c>
      <c r="L19" s="68">
        <v>4591.96</v>
      </c>
      <c r="M19" s="68">
        <v>894</v>
      </c>
      <c r="N19" s="64">
        <v>44316</v>
      </c>
      <c r="O19" s="63" t="s">
        <v>34</v>
      </c>
      <c r="P19" s="60"/>
      <c r="R19" s="65"/>
      <c r="T19" s="60"/>
      <c r="U19" s="59"/>
      <c r="V19" s="59"/>
      <c r="W19" s="59"/>
      <c r="X19" s="59"/>
      <c r="Y19" s="60"/>
      <c r="Z19" s="59"/>
    </row>
    <row r="20" spans="1:26" ht="24.75" customHeight="1">
      <c r="A20" s="62">
        <v>8</v>
      </c>
      <c r="B20" s="51" t="s">
        <v>40</v>
      </c>
      <c r="C20" s="46" t="s">
        <v>70</v>
      </c>
      <c r="D20" s="68">
        <v>2294.9899999999998</v>
      </c>
      <c r="E20" s="66" t="s">
        <v>30</v>
      </c>
      <c r="F20" s="66" t="s">
        <v>30</v>
      </c>
      <c r="G20" s="68">
        <v>479</v>
      </c>
      <c r="H20" s="66">
        <v>17</v>
      </c>
      <c r="I20" s="66">
        <f>G20/H20</f>
        <v>28.176470588235293</v>
      </c>
      <c r="J20" s="66">
        <v>5</v>
      </c>
      <c r="K20" s="66">
        <v>0</v>
      </c>
      <c r="L20" s="68">
        <v>2294.9899999999998</v>
      </c>
      <c r="M20" s="68">
        <v>479</v>
      </c>
      <c r="N20" s="64" t="s">
        <v>41</v>
      </c>
      <c r="O20" s="63" t="s">
        <v>34</v>
      </c>
      <c r="P20" s="60"/>
      <c r="R20" s="65"/>
      <c r="T20" s="60"/>
      <c r="U20" s="59"/>
      <c r="V20" s="59"/>
      <c r="W20" s="59"/>
      <c r="X20" s="59"/>
      <c r="Y20" s="60"/>
      <c r="Z20" s="59"/>
    </row>
    <row r="21" spans="1:26" ht="24.75" customHeight="1">
      <c r="A21" s="62">
        <v>9</v>
      </c>
      <c r="B21" s="69" t="s">
        <v>30</v>
      </c>
      <c r="C21" s="67" t="s">
        <v>47</v>
      </c>
      <c r="D21" s="68">
        <v>1121.7</v>
      </c>
      <c r="E21" s="68">
        <v>92.3</v>
      </c>
      <c r="F21" s="77">
        <f t="shared" si="1"/>
        <v>11.15276273022752</v>
      </c>
      <c r="G21" s="68">
        <v>220</v>
      </c>
      <c r="H21" s="66">
        <v>21</v>
      </c>
      <c r="I21" s="66">
        <f>G21/H21</f>
        <v>10.476190476190476</v>
      </c>
      <c r="J21" s="66">
        <v>3</v>
      </c>
      <c r="K21" s="66" t="s">
        <v>30</v>
      </c>
      <c r="L21" s="68">
        <v>65030.67</v>
      </c>
      <c r="M21" s="68">
        <v>14001</v>
      </c>
      <c r="N21" s="64">
        <v>44113</v>
      </c>
      <c r="O21" s="63" t="s">
        <v>27</v>
      </c>
      <c r="P21" s="60"/>
      <c r="R21" s="65"/>
      <c r="T21" s="60"/>
      <c r="U21" s="59"/>
      <c r="V21" s="59"/>
      <c r="W21" s="59"/>
      <c r="X21" s="59"/>
      <c r="Y21" s="60"/>
      <c r="Z21" s="59"/>
    </row>
    <row r="22" spans="1:26" ht="24.75" customHeight="1">
      <c r="A22" s="62">
        <v>10</v>
      </c>
      <c r="B22" s="66" t="s">
        <v>30</v>
      </c>
      <c r="C22" s="46" t="s">
        <v>46</v>
      </c>
      <c r="D22" s="68">
        <v>871.90000000000009</v>
      </c>
      <c r="E22" s="68">
        <v>83.75</v>
      </c>
      <c r="F22" s="77">
        <f t="shared" si="1"/>
        <v>9.4107462686567178</v>
      </c>
      <c r="G22" s="68">
        <v>174</v>
      </c>
      <c r="H22" s="66">
        <v>22</v>
      </c>
      <c r="I22" s="66">
        <f>G22/H22</f>
        <v>7.9090909090909092</v>
      </c>
      <c r="J22" s="66">
        <v>3</v>
      </c>
      <c r="K22" s="66" t="s">
        <v>30</v>
      </c>
      <c r="L22" s="68">
        <v>111979.27</v>
      </c>
      <c r="M22" s="68">
        <v>22653</v>
      </c>
      <c r="N22" s="64">
        <v>44106</v>
      </c>
      <c r="O22" s="63" t="s">
        <v>43</v>
      </c>
      <c r="P22" s="60"/>
      <c r="R22" s="65"/>
      <c r="T22" s="60"/>
      <c r="U22" s="59"/>
      <c r="V22" s="59"/>
      <c r="W22" s="59"/>
      <c r="X22" s="59"/>
      <c r="Y22" s="60"/>
      <c r="Z22" s="59"/>
    </row>
    <row r="23" spans="1:26" ht="25.35" customHeight="1">
      <c r="A23" s="16"/>
      <c r="B23" s="16"/>
      <c r="C23" s="39" t="s">
        <v>29</v>
      </c>
      <c r="D23" s="61">
        <f>SUM(D13:D22)</f>
        <v>82762.319999999992</v>
      </c>
      <c r="E23" s="79">
        <f>SUM(E13:E22)</f>
        <v>15222.529999999997</v>
      </c>
      <c r="F23" s="80">
        <f t="shared" si="1"/>
        <v>4.4368308027640611</v>
      </c>
      <c r="G23" s="61">
        <f>SUM(G13:G22)</f>
        <v>14025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4.75" customHeight="1">
      <c r="A25" s="62">
        <v>11</v>
      </c>
      <c r="B25" s="49" t="s">
        <v>68</v>
      </c>
      <c r="C25" s="46" t="s">
        <v>59</v>
      </c>
      <c r="D25" s="68">
        <v>519</v>
      </c>
      <c r="E25" s="68">
        <v>868.9</v>
      </c>
      <c r="F25" s="77">
        <f t="shared" si="1"/>
        <v>-0.40269306019104611</v>
      </c>
      <c r="G25" s="68">
        <v>108</v>
      </c>
      <c r="H25" s="66" t="s">
        <v>30</v>
      </c>
      <c r="I25" s="66" t="s">
        <v>30</v>
      </c>
      <c r="J25" s="66">
        <v>5</v>
      </c>
      <c r="K25" s="66">
        <v>1</v>
      </c>
      <c r="L25" s="68">
        <v>1387.4</v>
      </c>
      <c r="M25" s="68">
        <v>289</v>
      </c>
      <c r="N25" s="64">
        <v>44316</v>
      </c>
      <c r="O25" s="63" t="s">
        <v>60</v>
      </c>
      <c r="P25" s="78" t="s">
        <v>71</v>
      </c>
      <c r="R25" s="65"/>
      <c r="T25" s="60"/>
      <c r="U25" s="59"/>
      <c r="V25" s="59"/>
      <c r="W25" s="59"/>
      <c r="X25" s="59"/>
      <c r="Y25" s="60"/>
      <c r="Z25" s="59"/>
    </row>
    <row r="26" spans="1:26" ht="24.75" customHeight="1">
      <c r="A26" s="62">
        <v>12</v>
      </c>
      <c r="B26" s="66" t="s">
        <v>30</v>
      </c>
      <c r="C26" s="46" t="s">
        <v>45</v>
      </c>
      <c r="D26" s="68">
        <v>456.5</v>
      </c>
      <c r="E26" s="68">
        <v>155.15</v>
      </c>
      <c r="F26" s="77">
        <f t="shared" si="1"/>
        <v>1.9423138897840799</v>
      </c>
      <c r="G26" s="68">
        <v>77</v>
      </c>
      <c r="H26" s="69">
        <v>5</v>
      </c>
      <c r="I26" s="66">
        <f t="shared" ref="I26:I32" si="2">G26/H26</f>
        <v>15.4</v>
      </c>
      <c r="J26" s="66">
        <v>2</v>
      </c>
      <c r="K26" s="66" t="s">
        <v>30</v>
      </c>
      <c r="L26" s="68">
        <v>2231.04</v>
      </c>
      <c r="M26" s="68">
        <v>366</v>
      </c>
      <c r="N26" s="64">
        <v>44141</v>
      </c>
      <c r="O26" s="63" t="s">
        <v>43</v>
      </c>
      <c r="P26" s="60"/>
      <c r="R26" s="65"/>
      <c r="T26" s="60"/>
      <c r="U26" s="59"/>
      <c r="V26" s="59"/>
      <c r="W26" s="59"/>
      <c r="X26" s="59"/>
      <c r="Y26" s="60"/>
      <c r="Z26" s="59"/>
    </row>
    <row r="27" spans="1:26" ht="24.75" customHeight="1">
      <c r="A27" s="62">
        <v>13</v>
      </c>
      <c r="B27" s="69" t="s">
        <v>30</v>
      </c>
      <c r="C27" s="46" t="s">
        <v>50</v>
      </c>
      <c r="D27" s="68">
        <v>294.39999999999998</v>
      </c>
      <c r="E27" s="68">
        <v>142.30000000000001</v>
      </c>
      <c r="F27" s="77">
        <f t="shared" si="1"/>
        <v>1.0688685874912154</v>
      </c>
      <c r="G27" s="68">
        <v>48</v>
      </c>
      <c r="H27" s="76">
        <v>7</v>
      </c>
      <c r="I27" s="66">
        <f t="shared" si="2"/>
        <v>6.8571428571428568</v>
      </c>
      <c r="J27" s="66">
        <v>1</v>
      </c>
      <c r="K27" s="66" t="s">
        <v>30</v>
      </c>
      <c r="L27" s="68">
        <v>1175</v>
      </c>
      <c r="M27" s="68">
        <v>210</v>
      </c>
      <c r="N27" s="64">
        <v>44141</v>
      </c>
      <c r="O27" s="63" t="s">
        <v>33</v>
      </c>
      <c r="P27" s="60"/>
      <c r="R27" s="65"/>
      <c r="T27" s="60"/>
      <c r="U27" s="59"/>
      <c r="V27" s="59"/>
      <c r="W27" s="59"/>
      <c r="X27" s="59"/>
      <c r="Y27" s="60"/>
      <c r="Z27" s="59"/>
    </row>
    <row r="28" spans="1:26" ht="24.6" customHeight="1">
      <c r="A28" s="62">
        <v>14</v>
      </c>
      <c r="B28" s="66" t="s">
        <v>30</v>
      </c>
      <c r="C28" s="67" t="s">
        <v>67</v>
      </c>
      <c r="D28" s="68">
        <v>121</v>
      </c>
      <c r="E28" s="66" t="s">
        <v>30</v>
      </c>
      <c r="F28" s="66" t="s">
        <v>30</v>
      </c>
      <c r="G28" s="68">
        <v>15</v>
      </c>
      <c r="H28" s="69">
        <v>1</v>
      </c>
      <c r="I28" s="66">
        <f t="shared" si="2"/>
        <v>15</v>
      </c>
      <c r="J28" s="66">
        <v>1</v>
      </c>
      <c r="K28" s="66" t="s">
        <v>30</v>
      </c>
      <c r="L28" s="68">
        <v>129390</v>
      </c>
      <c r="M28" s="68">
        <v>22299</v>
      </c>
      <c r="N28" s="64">
        <v>43868</v>
      </c>
      <c r="O28" s="63" t="s">
        <v>33</v>
      </c>
      <c r="P28" s="60"/>
      <c r="R28" s="65"/>
      <c r="T28" s="60"/>
      <c r="U28" s="59"/>
      <c r="V28" s="59"/>
      <c r="W28" s="59"/>
      <c r="X28" s="59"/>
      <c r="Y28" s="60"/>
      <c r="Z28" s="59"/>
    </row>
    <row r="29" spans="1:26" ht="24.75" customHeight="1">
      <c r="A29" s="62">
        <v>15</v>
      </c>
      <c r="B29" s="69" t="s">
        <v>30</v>
      </c>
      <c r="C29" s="46" t="s">
        <v>66</v>
      </c>
      <c r="D29" s="68">
        <v>42</v>
      </c>
      <c r="E29" s="66" t="s">
        <v>30</v>
      </c>
      <c r="F29" s="66" t="s">
        <v>30</v>
      </c>
      <c r="G29" s="68">
        <v>6</v>
      </c>
      <c r="H29" s="76">
        <v>2</v>
      </c>
      <c r="I29" s="66">
        <f t="shared" si="2"/>
        <v>3</v>
      </c>
      <c r="J29" s="66">
        <v>1</v>
      </c>
      <c r="K29" s="66" t="s">
        <v>30</v>
      </c>
      <c r="L29" s="68">
        <v>49055</v>
      </c>
      <c r="M29" s="68">
        <v>9146</v>
      </c>
      <c r="N29" s="64">
        <v>43805</v>
      </c>
      <c r="O29" s="63" t="s">
        <v>43</v>
      </c>
      <c r="P29" s="60"/>
      <c r="R29" s="65"/>
      <c r="T29" s="60"/>
      <c r="U29" s="59"/>
      <c r="V29" s="59"/>
      <c r="W29" s="59"/>
      <c r="X29" s="59"/>
      <c r="Y29" s="60"/>
      <c r="Z29" s="59"/>
    </row>
    <row r="30" spans="1:26" ht="24.75" customHeight="1">
      <c r="A30" s="62">
        <v>16</v>
      </c>
      <c r="B30" s="66" t="s">
        <v>30</v>
      </c>
      <c r="C30" s="46" t="s">
        <v>69</v>
      </c>
      <c r="D30" s="68">
        <v>26</v>
      </c>
      <c r="E30" s="66" t="s">
        <v>30</v>
      </c>
      <c r="F30" s="66" t="s">
        <v>30</v>
      </c>
      <c r="G30" s="68">
        <v>4</v>
      </c>
      <c r="H30" s="76">
        <v>1</v>
      </c>
      <c r="I30" s="66">
        <f t="shared" si="2"/>
        <v>4</v>
      </c>
      <c r="J30" s="66">
        <v>1</v>
      </c>
      <c r="K30" s="66" t="s">
        <v>30</v>
      </c>
      <c r="L30" s="68">
        <v>2947</v>
      </c>
      <c r="M30" s="68">
        <v>588</v>
      </c>
      <c r="N30" s="64">
        <v>44132</v>
      </c>
      <c r="O30" s="63" t="s">
        <v>60</v>
      </c>
      <c r="P30" s="60"/>
      <c r="R30" s="65"/>
      <c r="T30" s="60"/>
      <c r="U30" s="59"/>
      <c r="V30" s="59"/>
      <c r="W30" s="59"/>
      <c r="X30" s="59"/>
      <c r="Y30" s="60"/>
      <c r="Z30" s="59"/>
    </row>
    <row r="31" spans="1:26" ht="24.75" customHeight="1">
      <c r="A31" s="62">
        <v>17</v>
      </c>
      <c r="B31" s="66" t="s">
        <v>30</v>
      </c>
      <c r="C31" s="46" t="s">
        <v>65</v>
      </c>
      <c r="D31" s="68">
        <v>21</v>
      </c>
      <c r="E31" s="66" t="s">
        <v>30</v>
      </c>
      <c r="F31" s="66" t="s">
        <v>30</v>
      </c>
      <c r="G31" s="68">
        <v>3</v>
      </c>
      <c r="H31" s="76">
        <v>1</v>
      </c>
      <c r="I31" s="66">
        <f t="shared" si="2"/>
        <v>3</v>
      </c>
      <c r="J31" s="66">
        <v>1</v>
      </c>
      <c r="K31" s="66" t="s">
        <v>30</v>
      </c>
      <c r="L31" s="68">
        <v>12548</v>
      </c>
      <c r="M31" s="68">
        <v>2405</v>
      </c>
      <c r="N31" s="64">
        <v>44120</v>
      </c>
      <c r="O31" s="63" t="s">
        <v>43</v>
      </c>
      <c r="P31" s="60"/>
      <c r="R31" s="65"/>
      <c r="T31" s="60"/>
      <c r="U31" s="59"/>
      <c r="V31" s="59"/>
      <c r="W31" s="59"/>
      <c r="X31" s="59"/>
      <c r="Y31" s="60"/>
      <c r="Z31" s="59"/>
    </row>
    <row r="32" spans="1:26" ht="24.75" customHeight="1">
      <c r="A32" s="62">
        <v>18</v>
      </c>
      <c r="B32" s="69" t="s">
        <v>30</v>
      </c>
      <c r="C32" s="67" t="s">
        <v>39</v>
      </c>
      <c r="D32" s="68">
        <v>18</v>
      </c>
      <c r="E32" s="68">
        <v>48</v>
      </c>
      <c r="F32" s="77">
        <f t="shared" si="1"/>
        <v>-0.625</v>
      </c>
      <c r="G32" s="68">
        <v>5</v>
      </c>
      <c r="H32" s="69">
        <v>1</v>
      </c>
      <c r="I32" s="66">
        <f t="shared" si="2"/>
        <v>5</v>
      </c>
      <c r="J32" s="66">
        <v>1</v>
      </c>
      <c r="K32" s="66" t="s">
        <v>30</v>
      </c>
      <c r="L32" s="68">
        <v>13451</v>
      </c>
      <c r="M32" s="68">
        <v>3213</v>
      </c>
      <c r="N32" s="64">
        <v>44127</v>
      </c>
      <c r="O32" s="63" t="s">
        <v>31</v>
      </c>
      <c r="P32" s="60"/>
      <c r="R32" s="65"/>
      <c r="T32" s="60"/>
      <c r="U32" s="59"/>
      <c r="V32" s="59"/>
      <c r="W32" s="59"/>
      <c r="X32" s="59"/>
      <c r="Y32" s="60"/>
      <c r="Z32" s="59"/>
    </row>
    <row r="33" spans="1:15" ht="25.35" customHeight="1">
      <c r="A33" s="16"/>
      <c r="B33" s="16"/>
      <c r="C33" s="39" t="s">
        <v>72</v>
      </c>
      <c r="D33" s="61">
        <f>SUM(D23:D32)</f>
        <v>84260.219999999987</v>
      </c>
      <c r="E33" s="79">
        <f>SUM(E23:E32)</f>
        <v>16436.879999999997</v>
      </c>
      <c r="F33" s="80">
        <f t="shared" si="1"/>
        <v>4.1262903908771014</v>
      </c>
      <c r="G33" s="61">
        <f>SUM(G23:G32)</f>
        <v>14291</v>
      </c>
      <c r="H33" s="61"/>
      <c r="I33" s="19"/>
      <c r="J33" s="18"/>
      <c r="K33" s="20"/>
      <c r="L33" s="21"/>
      <c r="M33" s="25"/>
      <c r="N33" s="22"/>
      <c r="O33" s="26"/>
    </row>
    <row r="34" spans="1:15" ht="23.1" customHeight="1"/>
    <row r="35" spans="1:15" ht="17.25" customHeight="1"/>
    <row r="49" spans="16:18">
      <c r="R49" s="60"/>
    </row>
    <row r="52" spans="16:18">
      <c r="P52" s="60"/>
    </row>
    <row r="56" spans="16:18" ht="12" customHeight="1"/>
  </sheetData>
  <sortState xmlns:xlrd2="http://schemas.microsoft.com/office/spreadsheetml/2017/richdata2" ref="B14:P32">
    <sortCondition descending="1" ref="D14:D3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1"/>
  <sheetViews>
    <sheetView zoomScale="60" zoomScaleNormal="60" workbookViewId="0">
      <selection activeCell="D27" sqref="D2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3.7109375" style="1" customWidth="1"/>
    <col min="25" max="25" width="12" style="1" bestFit="1" customWidth="1"/>
    <col min="26" max="16384" width="8.85546875" style="1"/>
  </cols>
  <sheetData>
    <row r="1" spans="1:26" ht="19.5" customHeight="1">
      <c r="E1" s="2" t="s">
        <v>36</v>
      </c>
      <c r="F1" s="2"/>
      <c r="G1" s="2"/>
      <c r="H1" s="2"/>
      <c r="I1" s="2"/>
    </row>
    <row r="2" spans="1:26" ht="19.5" customHeight="1">
      <c r="E2" s="2" t="s">
        <v>35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11"/>
      <c r="B5" s="111"/>
      <c r="C5" s="114" t="s">
        <v>0</v>
      </c>
      <c r="D5" s="3"/>
      <c r="E5" s="3"/>
      <c r="F5" s="114" t="s">
        <v>3</v>
      </c>
      <c r="G5" s="3"/>
      <c r="H5" s="114" t="s">
        <v>5</v>
      </c>
      <c r="I5" s="114" t="s">
        <v>6</v>
      </c>
      <c r="J5" s="114" t="s">
        <v>7</v>
      </c>
      <c r="K5" s="114" t="s">
        <v>8</v>
      </c>
      <c r="L5" s="114" t="s">
        <v>10</v>
      </c>
      <c r="M5" s="114" t="s">
        <v>9</v>
      </c>
      <c r="N5" s="114" t="s">
        <v>11</v>
      </c>
      <c r="O5" s="114" t="s">
        <v>12</v>
      </c>
    </row>
    <row r="6" spans="1:26">
      <c r="A6" s="112"/>
      <c r="B6" s="112"/>
      <c r="C6" s="115"/>
      <c r="D6" s="4" t="s">
        <v>54</v>
      </c>
      <c r="E6" s="4" t="s">
        <v>37</v>
      </c>
      <c r="F6" s="115"/>
      <c r="G6" s="4" t="s">
        <v>54</v>
      </c>
      <c r="H6" s="115"/>
      <c r="I6" s="115"/>
      <c r="J6" s="115"/>
      <c r="K6" s="115"/>
      <c r="L6" s="115"/>
      <c r="M6" s="115"/>
      <c r="N6" s="115"/>
      <c r="O6" s="115"/>
    </row>
    <row r="7" spans="1:26">
      <c r="A7" s="112"/>
      <c r="B7" s="112"/>
      <c r="C7" s="115"/>
      <c r="D7" s="4" t="s">
        <v>1</v>
      </c>
      <c r="E7" s="4" t="s">
        <v>1</v>
      </c>
      <c r="F7" s="115"/>
      <c r="G7" s="4" t="s">
        <v>4</v>
      </c>
      <c r="H7" s="115"/>
      <c r="I7" s="115"/>
      <c r="J7" s="115"/>
      <c r="K7" s="115"/>
      <c r="L7" s="115"/>
      <c r="M7" s="115"/>
      <c r="N7" s="115"/>
      <c r="O7" s="115"/>
    </row>
    <row r="8" spans="1:26" ht="18" customHeight="1" thickBot="1">
      <c r="A8" s="113"/>
      <c r="B8" s="113"/>
      <c r="C8" s="116"/>
      <c r="D8" s="5" t="s">
        <v>2</v>
      </c>
      <c r="E8" s="5" t="s">
        <v>2</v>
      </c>
      <c r="F8" s="116"/>
      <c r="G8" s="6"/>
      <c r="H8" s="116"/>
      <c r="I8" s="116"/>
      <c r="J8" s="116"/>
      <c r="K8" s="116"/>
      <c r="L8" s="116"/>
      <c r="M8" s="116"/>
      <c r="N8" s="116"/>
      <c r="O8" s="116"/>
      <c r="R8" s="8"/>
    </row>
    <row r="9" spans="1:26" ht="15" customHeight="1">
      <c r="A9" s="111"/>
      <c r="B9" s="111"/>
      <c r="C9" s="114" t="s">
        <v>13</v>
      </c>
      <c r="D9" s="29"/>
      <c r="E9" s="29"/>
      <c r="F9" s="114" t="s">
        <v>15</v>
      </c>
      <c r="G9" s="29"/>
      <c r="H9" s="9" t="s">
        <v>18</v>
      </c>
      <c r="I9" s="11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14" t="s">
        <v>26</v>
      </c>
      <c r="R9" s="8"/>
    </row>
    <row r="10" spans="1:26" ht="19.5">
      <c r="A10" s="112"/>
      <c r="B10" s="112"/>
      <c r="C10" s="115"/>
      <c r="D10" s="44" t="s">
        <v>55</v>
      </c>
      <c r="E10" s="47" t="s">
        <v>38</v>
      </c>
      <c r="F10" s="115"/>
      <c r="G10" s="48" t="s">
        <v>55</v>
      </c>
      <c r="H10" s="4" t="s">
        <v>17</v>
      </c>
      <c r="I10" s="11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15"/>
      <c r="R10" s="8"/>
    </row>
    <row r="11" spans="1:26">
      <c r="A11" s="112"/>
      <c r="B11" s="112"/>
      <c r="C11" s="115"/>
      <c r="D11" s="30" t="s">
        <v>14</v>
      </c>
      <c r="E11" s="4" t="s">
        <v>14</v>
      </c>
      <c r="F11" s="115"/>
      <c r="G11" s="30" t="s">
        <v>16</v>
      </c>
      <c r="H11" s="6"/>
      <c r="I11" s="115"/>
      <c r="J11" s="6"/>
      <c r="K11" s="6"/>
      <c r="L11" s="12" t="s">
        <v>2</v>
      </c>
      <c r="M11" s="4" t="s">
        <v>17</v>
      </c>
      <c r="N11" s="6"/>
      <c r="O11" s="115"/>
      <c r="R11" s="11"/>
      <c r="T11" s="11"/>
      <c r="U11" s="7"/>
    </row>
    <row r="12" spans="1:26" ht="15.6" customHeight="1" thickBot="1">
      <c r="A12" s="112"/>
      <c r="B12" s="113"/>
      <c r="C12" s="116"/>
      <c r="D12" s="31"/>
      <c r="E12" s="5" t="s">
        <v>2</v>
      </c>
      <c r="F12" s="116"/>
      <c r="G12" s="31" t="s">
        <v>17</v>
      </c>
      <c r="H12" s="32"/>
      <c r="I12" s="116"/>
      <c r="J12" s="32"/>
      <c r="K12" s="32"/>
      <c r="L12" s="32"/>
      <c r="M12" s="32"/>
      <c r="N12" s="32"/>
      <c r="O12" s="116"/>
      <c r="R12" s="36"/>
      <c r="S12" s="34"/>
      <c r="T12" s="36"/>
      <c r="U12" s="35"/>
      <c r="V12" s="35"/>
      <c r="W12" s="33"/>
      <c r="X12" s="35"/>
      <c r="Y12" s="8"/>
    </row>
    <row r="13" spans="1:26" s="34" customFormat="1" ht="25.35" customHeight="1">
      <c r="A13" s="37">
        <v>1</v>
      </c>
      <c r="B13" s="51" t="s">
        <v>40</v>
      </c>
      <c r="C13" s="46" t="s">
        <v>49</v>
      </c>
      <c r="D13" s="45">
        <v>5276.98</v>
      </c>
      <c r="E13" s="43" t="s">
        <v>30</v>
      </c>
      <c r="F13" s="43" t="s">
        <v>30</v>
      </c>
      <c r="G13" s="45">
        <v>1371</v>
      </c>
      <c r="H13" s="43">
        <v>39</v>
      </c>
      <c r="I13" s="43">
        <f t="shared" ref="I13:I19" si="0">G13/H13</f>
        <v>35.153846153846153</v>
      </c>
      <c r="J13" s="43">
        <v>6</v>
      </c>
      <c r="K13" s="43">
        <v>0</v>
      </c>
      <c r="L13" s="45">
        <v>5276.98</v>
      </c>
      <c r="M13" s="45">
        <v>1371</v>
      </c>
      <c r="N13" s="41" t="s">
        <v>41</v>
      </c>
      <c r="O13" s="38" t="s">
        <v>34</v>
      </c>
      <c r="P13" s="36"/>
      <c r="R13" s="42"/>
      <c r="T13" s="36"/>
      <c r="U13" s="35"/>
      <c r="V13" s="35"/>
      <c r="W13" s="35"/>
      <c r="X13" s="35"/>
      <c r="Y13" s="36"/>
      <c r="Z13" s="35"/>
    </row>
    <row r="14" spans="1:26" s="34" customFormat="1" ht="25.35" customHeight="1">
      <c r="A14" s="37">
        <v>2</v>
      </c>
      <c r="B14" s="49" t="s">
        <v>40</v>
      </c>
      <c r="C14" s="46" t="s">
        <v>52</v>
      </c>
      <c r="D14" s="45">
        <v>2695.05</v>
      </c>
      <c r="E14" s="43" t="s">
        <v>30</v>
      </c>
      <c r="F14" s="43" t="s">
        <v>30</v>
      </c>
      <c r="G14" s="45">
        <v>834</v>
      </c>
      <c r="H14" s="50">
        <v>39</v>
      </c>
      <c r="I14" s="43">
        <f t="shared" si="0"/>
        <v>21.384615384615383</v>
      </c>
      <c r="J14" s="43">
        <v>8</v>
      </c>
      <c r="K14" s="66">
        <v>0</v>
      </c>
      <c r="L14" s="45">
        <v>2695</v>
      </c>
      <c r="M14" s="45">
        <v>834</v>
      </c>
      <c r="N14" s="52" t="s">
        <v>41</v>
      </c>
      <c r="O14" s="38" t="s">
        <v>32</v>
      </c>
      <c r="P14" s="36"/>
      <c r="R14" s="42"/>
      <c r="T14" s="36"/>
      <c r="U14" s="35"/>
      <c r="V14" s="35"/>
      <c r="W14" s="35"/>
      <c r="X14" s="35"/>
      <c r="Y14" s="36"/>
      <c r="Z14" s="35"/>
    </row>
    <row r="15" spans="1:26" s="34" customFormat="1" ht="25.35" customHeight="1">
      <c r="A15" s="37">
        <v>3</v>
      </c>
      <c r="B15" s="49" t="s">
        <v>40</v>
      </c>
      <c r="C15" s="53" t="s">
        <v>44</v>
      </c>
      <c r="D15" s="57">
        <v>2180.6999999999998</v>
      </c>
      <c r="E15" s="43" t="s">
        <v>30</v>
      </c>
      <c r="F15" s="43" t="s">
        <v>30</v>
      </c>
      <c r="G15" s="57">
        <v>642</v>
      </c>
      <c r="H15" s="43">
        <v>24</v>
      </c>
      <c r="I15" s="56">
        <f t="shared" si="0"/>
        <v>26.75</v>
      </c>
      <c r="J15" s="43">
        <v>7</v>
      </c>
      <c r="K15" s="66">
        <v>0</v>
      </c>
      <c r="L15" s="57">
        <v>2180.6999999999998</v>
      </c>
      <c r="M15" s="57">
        <v>642</v>
      </c>
      <c r="N15" s="52" t="s">
        <v>41</v>
      </c>
      <c r="O15" s="54" t="s">
        <v>43</v>
      </c>
      <c r="P15" s="36"/>
      <c r="R15" s="42"/>
      <c r="T15" s="36"/>
      <c r="U15" s="35"/>
      <c r="V15" s="35"/>
      <c r="W15" s="35"/>
      <c r="X15" s="35"/>
      <c r="Y15" s="36"/>
      <c r="Z15" s="35"/>
    </row>
    <row r="16" spans="1:26" s="58" customFormat="1" ht="25.35" customHeight="1">
      <c r="A16" s="62">
        <v>4</v>
      </c>
      <c r="B16" s="49" t="s">
        <v>40</v>
      </c>
      <c r="C16" s="67" t="s">
        <v>56</v>
      </c>
      <c r="D16" s="68">
        <v>2150.0500000000002</v>
      </c>
      <c r="E16" s="66" t="s">
        <v>30</v>
      </c>
      <c r="F16" s="66" t="s">
        <v>30</v>
      </c>
      <c r="G16" s="68">
        <v>615</v>
      </c>
      <c r="H16" s="66">
        <v>26</v>
      </c>
      <c r="I16" s="66">
        <f t="shared" si="0"/>
        <v>23.653846153846153</v>
      </c>
      <c r="J16" s="66">
        <v>8</v>
      </c>
      <c r="K16" s="66">
        <v>0</v>
      </c>
      <c r="L16" s="68">
        <v>2150.0500000000002</v>
      </c>
      <c r="M16" s="68">
        <v>615</v>
      </c>
      <c r="N16" s="64" t="s">
        <v>41</v>
      </c>
      <c r="O16" s="63" t="s">
        <v>57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s="34" customFormat="1" ht="25.35" customHeight="1">
      <c r="A17" s="62">
        <v>5</v>
      </c>
      <c r="B17" s="51" t="s">
        <v>40</v>
      </c>
      <c r="C17" s="67" t="s">
        <v>51</v>
      </c>
      <c r="D17" s="57">
        <v>1303.1500000000001</v>
      </c>
      <c r="E17" s="43" t="s">
        <v>30</v>
      </c>
      <c r="F17" s="43" t="s">
        <v>30</v>
      </c>
      <c r="G17" s="57">
        <v>376</v>
      </c>
      <c r="H17" s="50">
        <v>20</v>
      </c>
      <c r="I17" s="56">
        <f t="shared" si="0"/>
        <v>18.8</v>
      </c>
      <c r="J17" s="43">
        <v>6</v>
      </c>
      <c r="K17" s="66">
        <v>0</v>
      </c>
      <c r="L17" s="57">
        <v>1303</v>
      </c>
      <c r="M17" s="57">
        <v>376</v>
      </c>
      <c r="N17" s="41" t="s">
        <v>41</v>
      </c>
      <c r="O17" s="54" t="s">
        <v>53</v>
      </c>
      <c r="P17" s="36"/>
      <c r="R17" s="42"/>
      <c r="T17" s="36"/>
      <c r="U17" s="35"/>
      <c r="V17" s="35"/>
      <c r="W17" s="35"/>
      <c r="X17" s="35"/>
      <c r="Y17" s="36"/>
      <c r="Z17" s="35"/>
    </row>
    <row r="18" spans="1:26" s="58" customFormat="1" ht="24.75" customHeight="1">
      <c r="A18" s="62">
        <v>6</v>
      </c>
      <c r="B18" s="51" t="s">
        <v>40</v>
      </c>
      <c r="C18" s="46" t="s">
        <v>59</v>
      </c>
      <c r="D18" s="68">
        <v>868.9</v>
      </c>
      <c r="E18" s="66" t="s">
        <v>30</v>
      </c>
      <c r="F18" s="66" t="s">
        <v>30</v>
      </c>
      <c r="G18" s="68">
        <v>181</v>
      </c>
      <c r="H18" s="66" t="s">
        <v>30</v>
      </c>
      <c r="I18" s="66" t="s">
        <v>30</v>
      </c>
      <c r="J18" s="66">
        <v>5</v>
      </c>
      <c r="K18" s="66">
        <v>0</v>
      </c>
      <c r="L18" s="68">
        <v>868.9</v>
      </c>
      <c r="M18" s="68">
        <v>181</v>
      </c>
      <c r="N18" s="64" t="s">
        <v>41</v>
      </c>
      <c r="O18" s="63" t="s">
        <v>60</v>
      </c>
      <c r="P18" s="60"/>
      <c r="R18" s="65"/>
      <c r="T18" s="60"/>
      <c r="U18" s="59"/>
      <c r="V18" s="59"/>
      <c r="W18" s="59"/>
      <c r="X18" s="59"/>
      <c r="Y18" s="60"/>
      <c r="Z18" s="59"/>
    </row>
    <row r="19" spans="1:26" s="34" customFormat="1" ht="24.75" customHeight="1">
      <c r="A19" s="62">
        <v>7</v>
      </c>
      <c r="B19" s="51" t="s">
        <v>40</v>
      </c>
      <c r="C19" s="46" t="s">
        <v>48</v>
      </c>
      <c r="D19" s="57">
        <v>855.55</v>
      </c>
      <c r="E19" s="43" t="s">
        <v>30</v>
      </c>
      <c r="F19" s="43" t="s">
        <v>30</v>
      </c>
      <c r="G19" s="57">
        <v>271</v>
      </c>
      <c r="H19" s="43">
        <v>26</v>
      </c>
      <c r="I19" s="43">
        <f t="shared" si="0"/>
        <v>10.423076923076923</v>
      </c>
      <c r="J19" s="43">
        <v>6</v>
      </c>
      <c r="K19" s="66">
        <v>0</v>
      </c>
      <c r="L19" s="57">
        <v>855.55</v>
      </c>
      <c r="M19" s="57">
        <v>271</v>
      </c>
      <c r="N19" s="41" t="s">
        <v>41</v>
      </c>
      <c r="O19" s="54" t="s">
        <v>34</v>
      </c>
      <c r="P19" s="36"/>
      <c r="R19" s="42"/>
      <c r="T19" s="36"/>
      <c r="U19" s="35"/>
      <c r="V19" s="35"/>
      <c r="W19" s="35"/>
      <c r="X19" s="35"/>
      <c r="Y19" s="36"/>
      <c r="Z19" s="35"/>
    </row>
    <row r="20" spans="1:26" s="34" customFormat="1" ht="24.75" customHeight="1">
      <c r="A20" s="62">
        <v>8</v>
      </c>
      <c r="B20" s="49" t="s">
        <v>40</v>
      </c>
      <c r="C20" s="67" t="s">
        <v>42</v>
      </c>
      <c r="D20" s="68">
        <v>585</v>
      </c>
      <c r="E20" s="43" t="s">
        <v>30</v>
      </c>
      <c r="F20" s="43" t="s">
        <v>30</v>
      </c>
      <c r="G20" s="68">
        <v>196</v>
      </c>
      <c r="H20" s="43" t="s">
        <v>30</v>
      </c>
      <c r="I20" s="43" t="s">
        <v>30</v>
      </c>
      <c r="J20" s="43">
        <v>5</v>
      </c>
      <c r="K20" s="66">
        <v>0</v>
      </c>
      <c r="L20" s="68">
        <v>585</v>
      </c>
      <c r="M20" s="68">
        <v>196</v>
      </c>
      <c r="N20" s="55" t="s">
        <v>41</v>
      </c>
      <c r="O20" s="63" t="s">
        <v>31</v>
      </c>
      <c r="P20" s="36"/>
      <c r="R20" s="42"/>
      <c r="T20" s="36"/>
      <c r="U20" s="35"/>
      <c r="V20" s="35"/>
      <c r="W20" s="35"/>
      <c r="X20" s="35"/>
      <c r="Y20" s="36"/>
      <c r="Z20" s="35"/>
    </row>
    <row r="21" spans="1:26" s="34" customFormat="1" ht="24.75" customHeight="1">
      <c r="A21" s="62">
        <v>9</v>
      </c>
      <c r="B21" s="69" t="s">
        <v>30</v>
      </c>
      <c r="C21" s="46" t="s">
        <v>45</v>
      </c>
      <c r="D21" s="68">
        <v>155.15</v>
      </c>
      <c r="E21" s="43" t="s">
        <v>30</v>
      </c>
      <c r="F21" s="43" t="s">
        <v>30</v>
      </c>
      <c r="G21" s="68">
        <v>26</v>
      </c>
      <c r="H21" s="43">
        <v>2</v>
      </c>
      <c r="I21" s="43">
        <f>G21/H21</f>
        <v>13</v>
      </c>
      <c r="J21" s="43">
        <v>1</v>
      </c>
      <c r="K21" s="43" t="s">
        <v>30</v>
      </c>
      <c r="L21" s="68">
        <v>1774.54</v>
      </c>
      <c r="M21" s="68">
        <v>289</v>
      </c>
      <c r="N21" s="55">
        <v>44141</v>
      </c>
      <c r="O21" s="63" t="s">
        <v>43</v>
      </c>
      <c r="P21" s="36"/>
      <c r="R21" s="42"/>
      <c r="T21" s="36"/>
      <c r="U21" s="35"/>
      <c r="V21" s="35"/>
      <c r="W21" s="35"/>
      <c r="X21" s="35"/>
      <c r="Y21" s="36"/>
      <c r="Z21" s="35"/>
    </row>
    <row r="22" spans="1:26" s="34" customFormat="1" ht="24.75" customHeight="1">
      <c r="A22" s="62">
        <v>10</v>
      </c>
      <c r="B22" s="56" t="s">
        <v>30</v>
      </c>
      <c r="C22" s="46" t="s">
        <v>50</v>
      </c>
      <c r="D22" s="68">
        <v>142.30000000000001</v>
      </c>
      <c r="E22" s="43" t="s">
        <v>30</v>
      </c>
      <c r="F22" s="43" t="s">
        <v>30</v>
      </c>
      <c r="G22" s="68">
        <v>25</v>
      </c>
      <c r="H22" s="50">
        <v>4</v>
      </c>
      <c r="I22" s="43">
        <f>G22/H22</f>
        <v>6.25</v>
      </c>
      <c r="J22" s="43">
        <v>2</v>
      </c>
      <c r="K22" s="66" t="s">
        <v>30</v>
      </c>
      <c r="L22" s="68">
        <v>880</v>
      </c>
      <c r="M22" s="68">
        <v>162</v>
      </c>
      <c r="N22" s="41">
        <v>44141</v>
      </c>
      <c r="O22" s="63" t="s">
        <v>33</v>
      </c>
      <c r="P22" s="36"/>
      <c r="R22" s="42"/>
      <c r="T22" s="36"/>
      <c r="U22" s="35"/>
      <c r="V22" s="35"/>
      <c r="W22" s="35"/>
      <c r="X22" s="35"/>
      <c r="Y22" s="36"/>
      <c r="Z22" s="35"/>
    </row>
    <row r="23" spans="1:26" s="34" customFormat="1" ht="25.35" customHeight="1">
      <c r="A23" s="16"/>
      <c r="B23" s="16"/>
      <c r="C23" s="39" t="s">
        <v>29</v>
      </c>
      <c r="D23" s="40">
        <f>SUM(D13:D22)</f>
        <v>16212.829999999996</v>
      </c>
      <c r="E23" s="66" t="s">
        <v>30</v>
      </c>
      <c r="F23" s="66" t="s">
        <v>30</v>
      </c>
      <c r="G23" s="61">
        <f t="shared" ref="G23" si="1">SUM(G13:G22)</f>
        <v>4537</v>
      </c>
      <c r="H23" s="40"/>
      <c r="I23" s="19"/>
      <c r="J23" s="18"/>
      <c r="K23" s="20"/>
      <c r="L23" s="21"/>
      <c r="M23" s="25"/>
      <c r="N23" s="22"/>
      <c r="O23" s="26"/>
      <c r="P23" s="36"/>
      <c r="R23" s="36"/>
    </row>
    <row r="24" spans="1:26" s="34" customFormat="1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s="34" customFormat="1" ht="24.75" customHeight="1">
      <c r="A25" s="62">
        <v>11</v>
      </c>
      <c r="B25" s="66" t="s">
        <v>30</v>
      </c>
      <c r="C25" s="67" t="s">
        <v>47</v>
      </c>
      <c r="D25" s="68">
        <v>92.3</v>
      </c>
      <c r="E25" s="43" t="s">
        <v>30</v>
      </c>
      <c r="F25" s="43" t="s">
        <v>30</v>
      </c>
      <c r="G25" s="68">
        <v>34</v>
      </c>
      <c r="H25" s="69">
        <v>11</v>
      </c>
      <c r="I25" s="43">
        <f>G25/H25</f>
        <v>3.0909090909090908</v>
      </c>
      <c r="J25" s="43">
        <v>2</v>
      </c>
      <c r="K25" s="43" t="s">
        <v>30</v>
      </c>
      <c r="L25" s="68">
        <v>63908.97</v>
      </c>
      <c r="M25" s="68">
        <v>13781</v>
      </c>
      <c r="N25" s="41">
        <v>44113</v>
      </c>
      <c r="O25" s="63" t="s">
        <v>27</v>
      </c>
      <c r="P25" s="36"/>
      <c r="R25" s="42"/>
      <c r="T25" s="36"/>
      <c r="U25" s="35"/>
      <c r="V25" s="35"/>
      <c r="W25" s="35"/>
      <c r="X25" s="35"/>
      <c r="Y25" s="36"/>
      <c r="Z25" s="35"/>
    </row>
    <row r="26" spans="1:26" s="34" customFormat="1" ht="24.75" customHeight="1">
      <c r="A26" s="62">
        <v>11</v>
      </c>
      <c r="B26" s="69" t="s">
        <v>30</v>
      </c>
      <c r="C26" s="46" t="s">
        <v>46</v>
      </c>
      <c r="D26" s="68">
        <v>83.75</v>
      </c>
      <c r="E26" s="43" t="s">
        <v>30</v>
      </c>
      <c r="F26" s="43" t="s">
        <v>30</v>
      </c>
      <c r="G26" s="68">
        <v>17</v>
      </c>
      <c r="H26" s="69">
        <v>4</v>
      </c>
      <c r="I26" s="43">
        <f>G26/H26</f>
        <v>4.25</v>
      </c>
      <c r="J26" s="43">
        <v>1</v>
      </c>
      <c r="K26" s="43" t="s">
        <v>30</v>
      </c>
      <c r="L26" s="68">
        <v>111107.37</v>
      </c>
      <c r="M26" s="68">
        <v>22479</v>
      </c>
      <c r="N26" s="64">
        <v>44106</v>
      </c>
      <c r="O26" s="63" t="s">
        <v>43</v>
      </c>
      <c r="P26" s="36"/>
      <c r="R26" s="42"/>
      <c r="T26" s="36"/>
      <c r="U26" s="35"/>
      <c r="V26" s="35"/>
      <c r="W26" s="35"/>
      <c r="X26" s="35"/>
      <c r="Y26" s="36"/>
      <c r="Z26" s="35"/>
    </row>
    <row r="27" spans="1:26" s="34" customFormat="1" ht="24.75" customHeight="1">
      <c r="A27" s="62">
        <v>12</v>
      </c>
      <c r="B27" s="69" t="s">
        <v>30</v>
      </c>
      <c r="C27" s="67" t="s">
        <v>39</v>
      </c>
      <c r="D27" s="68">
        <v>48</v>
      </c>
      <c r="E27" s="43" t="s">
        <v>30</v>
      </c>
      <c r="F27" s="43" t="s">
        <v>30</v>
      </c>
      <c r="G27" s="68">
        <v>20</v>
      </c>
      <c r="H27" s="69" t="s">
        <v>30</v>
      </c>
      <c r="I27" s="43" t="s">
        <v>30</v>
      </c>
      <c r="J27" s="43">
        <v>1</v>
      </c>
      <c r="K27" s="43" t="s">
        <v>30</v>
      </c>
      <c r="L27" s="68">
        <v>13433</v>
      </c>
      <c r="M27" s="68">
        <v>2308</v>
      </c>
      <c r="N27" s="64">
        <v>44127</v>
      </c>
      <c r="O27" s="63" t="s">
        <v>31</v>
      </c>
      <c r="P27" s="36"/>
      <c r="R27" s="42"/>
      <c r="T27" s="36"/>
      <c r="U27" s="35"/>
      <c r="V27" s="35"/>
      <c r="W27" s="35"/>
      <c r="X27" s="35"/>
      <c r="Y27" s="36"/>
      <c r="Z27" s="35"/>
    </row>
    <row r="28" spans="1:26" ht="25.35" customHeight="1">
      <c r="A28" s="16"/>
      <c r="B28" s="16"/>
      <c r="C28" s="39" t="s">
        <v>58</v>
      </c>
      <c r="D28" s="17">
        <f>SUM(D23:D27)</f>
        <v>16436.879999999997</v>
      </c>
      <c r="E28" s="66" t="s">
        <v>30</v>
      </c>
      <c r="F28" s="66" t="s">
        <v>30</v>
      </c>
      <c r="G28" s="61">
        <f t="shared" ref="G28" si="2">SUM(G23:G27)</f>
        <v>4608</v>
      </c>
      <c r="H28" s="17"/>
      <c r="I28" s="19"/>
      <c r="J28" s="18"/>
      <c r="K28" s="20"/>
      <c r="L28" s="21"/>
      <c r="M28" s="25"/>
      <c r="N28" s="22"/>
      <c r="O28" s="26"/>
      <c r="Q28" s="34"/>
      <c r="R28" s="34"/>
      <c r="S28" s="34"/>
      <c r="T28" s="34"/>
      <c r="U28" s="34"/>
      <c r="W28" s="34"/>
    </row>
    <row r="29" spans="1:26" ht="23.1" customHeight="1">
      <c r="V29" s="34"/>
    </row>
    <row r="30" spans="1:26" ht="17.25" customHeight="1">
      <c r="P30" s="34"/>
      <c r="Y30" s="34"/>
    </row>
    <row r="44" spans="16:18">
      <c r="R44" s="11"/>
    </row>
    <row r="47" spans="16:18">
      <c r="P47" s="11"/>
    </row>
    <row r="51" ht="12" customHeight="1"/>
  </sheetData>
  <sortState xmlns:xlrd2="http://schemas.microsoft.com/office/spreadsheetml/2017/richdata2" ref="B13:O27">
    <sortCondition descending="1" ref="D13:D27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EA2D6C-D3E2-4802-95F0-36A1F7851935}">
  <ds:schemaRefs>
    <ds:schemaRef ds:uri="2e073065-020e-4dce-99c7-95e5c43123bb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05.28-06.03</vt:lpstr>
      <vt:lpstr>05.21-05.27</vt:lpstr>
      <vt:lpstr>05.14-05.20</vt:lpstr>
      <vt:lpstr>05.07-05.13</vt:lpstr>
      <vt:lpstr>04.30-05.06</vt:lpstr>
      <vt:lpstr>04.28-29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Bulytė Justė</cp:lastModifiedBy>
  <cp:lastPrinted>2016-09-19T08:07:15Z</cp:lastPrinted>
  <dcterms:created xsi:type="dcterms:W3CDTF">2014-10-03T07:40:56Z</dcterms:created>
  <dcterms:modified xsi:type="dcterms:W3CDTF">2021-06-04T13:24:15Z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