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8_{22D571F0-5D0A-473B-A64C-B4AE2D604B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5.21-05.27" sheetId="5" r:id="rId1"/>
    <sheet name="05.14-05.20" sheetId="4" r:id="rId2"/>
    <sheet name="05.07-05.13" sheetId="3" r:id="rId3"/>
    <sheet name="04.30-05.06" sheetId="2" r:id="rId4"/>
    <sheet name="04.28-29" sheetId="1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5" l="1"/>
  <c r="E44" i="5"/>
  <c r="G44" i="5"/>
  <c r="D44" i="5"/>
  <c r="F35" i="5"/>
  <c r="E35" i="5"/>
  <c r="G35" i="5"/>
  <c r="D35" i="5"/>
  <c r="F23" i="5"/>
  <c r="E23" i="5"/>
  <c r="G23" i="5"/>
  <c r="D23" i="5"/>
  <c r="I19" i="5"/>
  <c r="I38" i="5"/>
  <c r="I34" i="5"/>
  <c r="I22" i="5" l="1"/>
  <c r="I20" i="5"/>
  <c r="I15" i="5"/>
  <c r="I13" i="5"/>
  <c r="F17" i="5" l="1"/>
  <c r="F26" i="5"/>
  <c r="F28" i="5"/>
  <c r="F25" i="5"/>
  <c r="F29" i="5"/>
  <c r="F33" i="5"/>
  <c r="F27" i="5"/>
  <c r="F30" i="5"/>
  <c r="F31" i="5"/>
  <c r="F40" i="5"/>
  <c r="F32" i="5"/>
  <c r="F43" i="5"/>
  <c r="F37" i="5"/>
  <c r="F39" i="5"/>
  <c r="F42" i="5"/>
  <c r="F41" i="5"/>
  <c r="F14" i="5"/>
  <c r="I41" i="5"/>
  <c r="I39" i="5"/>
  <c r="I37" i="5"/>
  <c r="I43" i="5"/>
  <c r="I40" i="5"/>
  <c r="I31" i="5"/>
  <c r="I27" i="5"/>
  <c r="I33" i="5"/>
  <c r="I29" i="5"/>
  <c r="I25" i="5"/>
  <c r="I28" i="5"/>
  <c r="I26" i="5"/>
  <c r="I17" i="5"/>
  <c r="I18" i="5"/>
  <c r="F18" i="5"/>
  <c r="I14" i="5"/>
  <c r="I40" i="4" l="1"/>
  <c r="E43" i="4"/>
  <c r="D43" i="4"/>
  <c r="F43" i="4"/>
  <c r="G43" i="4"/>
  <c r="F35" i="4"/>
  <c r="E35" i="4"/>
  <c r="G35" i="4"/>
  <c r="D35" i="4"/>
  <c r="E23" i="4"/>
  <c r="D23" i="4"/>
  <c r="G23" i="4"/>
  <c r="F23" i="4"/>
  <c r="I33" i="4"/>
  <c r="I37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39" i="4"/>
  <c r="F41" i="4"/>
  <c r="F34" i="4"/>
  <c r="F42" i="4"/>
  <c r="I38" i="4"/>
  <c r="F38" i="4"/>
  <c r="I42" i="4"/>
  <c r="I34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F33" i="2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</calcChain>
</file>

<file path=xl/sharedStrings.xml><?xml version="1.0" encoding="utf-8"?>
<sst xmlns="http://schemas.openxmlformats.org/spreadsheetml/2006/main" count="705" uniqueCount="117">
  <si>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</si>
  <si>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</si>
  <si>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</si>
  <si>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</si>
  <si>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</si>
  <si>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</si>
  <si>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</si>
  <si>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</si>
  <si>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</si>
  <si>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</si>
  <si>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</si>
  <si>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</si>
  <si>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</si>
  <si>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</si>
  <si>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</si>
  <si>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</si>
  <si>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</si>
  <si>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</si>
  <si>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</si>
  <si>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</si>
  <si>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</si>
  <si>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</si>
  <si>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</si>
  <si>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</si>
  <si>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</si>
  <si>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</si>
  <si>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</si>
  <si>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</si>
  <si>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</si>
  <si>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</si>
  <si>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</si>
  <si>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</si>
  <si>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</si>
  <si>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</si>
  <si>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</si>
  <si>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</si>
  <si>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</si>
  <si>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</si>
  <si>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</si>
  <si>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</si>
  <si>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</si>
  <si>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</si>
  <si>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</si>
  <si>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</si>
  <si>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</si>
  <si>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</si>
  <si>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</si>
  <si>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</si>
  <si>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</si>
  <si>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</si>
  <si>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</si>
  <si>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</si>
  <si>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</si>
  <si>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</si>
  <si>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</si>
  <si>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</si>
  <si>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</si>
  <si>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</si>
  <si>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</si>
  <si>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</si>
  <si>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</si>
  <si>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</si>
  <si>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</si>
  <si>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</si>
  <si>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</si>
  <si>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</si>
  <si>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</si>
  <si>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</si>
  <si>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</si>
  <si>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</si>
  <si>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</si>
  <si>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</si>
  <si>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</si>
  <si>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</si>
  <si>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</si>
  <si>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</si>
  <si>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</si>
  <si>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</si>
  <si>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</si>
  <si>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</si>
  <si>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</si>
  <si>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</si>
  <si>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</si>
  <si>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</si>
  <si>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</si>
  <si>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</si>
  <si>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</si>
  <si>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</si>
  <si>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</si>
  <si>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</si>
  <si>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</si>
  <si>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</si>
  <si>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</si>
  <si>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</si>
  <si>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</si>
  <si>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</si>
  <si>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</si>
  <si>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</si>
  <si>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</si>
  <si>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</si>
  <si>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</si>
  <si>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</si>
  <si>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</si>
  <si>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Total (26)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</si>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</sst>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1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67"/>
  <sheetViews>
    <sheetView tabSelected="1" zoomScale="60" zoomScaleNormal="60" workbookViewId="0">
      <selection activeCell="F44" sqref="F4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106</v>
      </c>
      <c r="F1" s="2"/>
      <c r="G1" s="2"/>
      <c r="H1" s="2"/>
      <c r="I1" s="2"/>
    </row>
    <row r="2" spans="1:26" ht="19.5" customHeight="1">
      <c r="E2" s="2" t="s">
        <v>107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8"/>
      <c r="B6" s="108"/>
      <c r="C6" s="105"/>
      <c r="D6" s="4" t="s">
        <v>104</v>
      </c>
      <c r="E6" s="4" t="s">
        <v>95</v>
      </c>
      <c r="F6" s="105"/>
      <c r="G6" s="4" t="s">
        <v>104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8"/>
      <c r="B7" s="108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9"/>
      <c r="B8" s="109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7"/>
      <c r="B9" s="107"/>
      <c r="C9" s="104" t="s">
        <v>13</v>
      </c>
      <c r="D9" s="101"/>
      <c r="E9" s="101"/>
      <c r="F9" s="104" t="s">
        <v>15</v>
      </c>
      <c r="G9" s="101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</row>
    <row r="10" spans="1:26" ht="21.6">
      <c r="A10" s="108"/>
      <c r="B10" s="108"/>
      <c r="C10" s="105"/>
      <c r="D10" s="102" t="s">
        <v>105</v>
      </c>
      <c r="E10" s="102" t="s">
        <v>96</v>
      </c>
      <c r="F10" s="105"/>
      <c r="G10" s="102" t="s">
        <v>105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</row>
    <row r="11" spans="1:26">
      <c r="A11" s="108"/>
      <c r="B11" s="108"/>
      <c r="C11" s="105"/>
      <c r="D11" s="102" t="s">
        <v>14</v>
      </c>
      <c r="E11" s="4" t="s">
        <v>14</v>
      </c>
      <c r="F11" s="105"/>
      <c r="G11" s="102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60"/>
      <c r="T11" s="60"/>
      <c r="U11" s="59"/>
    </row>
    <row r="12" spans="1:26" ht="15.6" customHeight="1" thickBot="1">
      <c r="A12" s="108"/>
      <c r="B12" s="109"/>
      <c r="C12" s="106"/>
      <c r="D12" s="103"/>
      <c r="E12" s="5" t="s">
        <v>2</v>
      </c>
      <c r="F12" s="106"/>
      <c r="G12" s="103" t="s">
        <v>17</v>
      </c>
      <c r="H12" s="32"/>
      <c r="I12" s="106"/>
      <c r="J12" s="32"/>
      <c r="K12" s="32"/>
      <c r="L12" s="32"/>
      <c r="M12" s="32"/>
      <c r="N12" s="32"/>
      <c r="O12" s="10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108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109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113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115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110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111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 t="shared" ref="E23:G23" si="0">SUM(E13:E22)</f>
        <v>50714.090000000004</v>
      </c>
      <c r="F23" s="93">
        <f t="shared" ref="F19:F23" si="1">(D23-E23)/E23</f>
        <v>0.70407001288990878</v>
      </c>
      <c r="G23" s="61">
        <f t="shared" si="0"/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>(D26-E26)/E26</f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>(D27-E27)/E27</f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>(D28-E28)/E28</f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>(D29-E29)/E29</f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>(D30-E30)/E30</f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97">
        <v>11</v>
      </c>
      <c r="C31" s="67" t="s">
        <v>56</v>
      </c>
      <c r="D31" s="68">
        <v>1378.1</v>
      </c>
      <c r="E31" s="68">
        <v>2305.35</v>
      </c>
      <c r="F31" s="89">
        <f>(D31-E31)/E31</f>
        <v>-0.40221658316524606</v>
      </c>
      <c r="G31" s="68">
        <v>271</v>
      </c>
      <c r="H31" s="66">
        <v>26</v>
      </c>
      <c r="I31" s="66">
        <f>G31/H31</f>
        <v>10.423076923076923</v>
      </c>
      <c r="J31" s="66">
        <v>6</v>
      </c>
      <c r="K31" s="66">
        <v>4</v>
      </c>
      <c r="L31" s="68">
        <v>26601.42</v>
      </c>
      <c r="M31" s="68">
        <v>4678</v>
      </c>
      <c r="N31" s="64">
        <v>44316</v>
      </c>
      <c r="O31" s="63" t="s">
        <v>57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13</v>
      </c>
      <c r="C32" s="67" t="s">
        <v>99</v>
      </c>
      <c r="D32" s="68">
        <v>870</v>
      </c>
      <c r="E32" s="66">
        <v>1575</v>
      </c>
      <c r="F32" s="89">
        <f>(D32-E32)/E32</f>
        <v>-0.44761904761904764</v>
      </c>
      <c r="G32" s="68">
        <v>163</v>
      </c>
      <c r="H32" s="66" t="s">
        <v>30</v>
      </c>
      <c r="I32" s="66" t="s">
        <v>30</v>
      </c>
      <c r="J32" s="66">
        <v>2</v>
      </c>
      <c r="K32" s="66">
        <v>2</v>
      </c>
      <c r="L32" s="68">
        <v>2445</v>
      </c>
      <c r="M32" s="68">
        <v>474</v>
      </c>
      <c r="N32" s="64">
        <v>44330</v>
      </c>
      <c r="O32" s="26" t="s">
        <v>100</v>
      </c>
      <c r="P32" s="60"/>
      <c r="R32" s="65"/>
      <c r="T32" s="60"/>
      <c r="U32" s="59"/>
      <c r="V32" s="59"/>
      <c r="W32" s="60"/>
      <c r="X32" s="59"/>
      <c r="Y32" s="59"/>
      <c r="Z32" s="59"/>
    </row>
    <row r="33" spans="1:26" ht="25.35" customHeight="1">
      <c r="A33" s="62">
        <v>19</v>
      </c>
      <c r="B33" s="91">
        <v>8</v>
      </c>
      <c r="C33" s="85" t="s">
        <v>90</v>
      </c>
      <c r="D33" s="68">
        <v>702.38</v>
      </c>
      <c r="E33" s="66">
        <v>4175.37</v>
      </c>
      <c r="F33" s="89">
        <f>(D33-E33)/E33</f>
        <v>-0.83178017756510203</v>
      </c>
      <c r="G33" s="68">
        <v>124</v>
      </c>
      <c r="H33" s="66">
        <v>31</v>
      </c>
      <c r="I33" s="66">
        <f>G33/H33</f>
        <v>4</v>
      </c>
      <c r="J33" s="66">
        <v>7</v>
      </c>
      <c r="K33" s="66">
        <v>2</v>
      </c>
      <c r="L33" s="68">
        <v>4877.75</v>
      </c>
      <c r="M33" s="68">
        <v>839</v>
      </c>
      <c r="N33" s="64">
        <v>44330</v>
      </c>
      <c r="O33" s="63" t="s">
        <v>27</v>
      </c>
      <c r="P33" s="60"/>
      <c r="R33" s="65"/>
      <c r="T33" s="60"/>
      <c r="U33" s="59"/>
      <c r="V33" s="59"/>
      <c r="W33" s="59"/>
      <c r="X33" s="60"/>
      <c r="Y33" s="59"/>
      <c r="Z33" s="59"/>
    </row>
    <row r="34" spans="1:26" ht="25.35" customHeight="1">
      <c r="A34" s="62">
        <v>20</v>
      </c>
      <c r="B34" s="91" t="s">
        <v>40</v>
      </c>
      <c r="C34" s="85" t="s">
        <v>112</v>
      </c>
      <c r="D34" s="68">
        <v>390.2</v>
      </c>
      <c r="E34" s="66" t="s">
        <v>30</v>
      </c>
      <c r="F34" s="66" t="s">
        <v>30</v>
      </c>
      <c r="G34" s="68">
        <v>67</v>
      </c>
      <c r="H34" s="66">
        <v>6</v>
      </c>
      <c r="I34" s="66">
        <f>G34/H34</f>
        <v>11.166666666666666</v>
      </c>
      <c r="J34" s="66">
        <v>6</v>
      </c>
      <c r="K34" s="66">
        <v>0</v>
      </c>
      <c r="L34" s="68">
        <v>390.2</v>
      </c>
      <c r="M34" s="68">
        <v>67</v>
      </c>
      <c r="N34" s="64" t="s">
        <v>41</v>
      </c>
      <c r="O34" s="63" t="s">
        <v>27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105182.50000000001</v>
      </c>
      <c r="E35" s="61">
        <f t="shared" ref="E35:G35" si="2">SUM(E23:E34)</f>
        <v>89563.96</v>
      </c>
      <c r="F35" s="93">
        <f t="shared" ref="F34:F35" si="3">(D35-E35)/E35</f>
        <v>0.17438420543263169</v>
      </c>
      <c r="G35" s="61">
        <f t="shared" si="2"/>
        <v>18336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6">
        <v>16</v>
      </c>
      <c r="C37" s="85" t="s">
        <v>46</v>
      </c>
      <c r="D37" s="68">
        <v>314.7</v>
      </c>
      <c r="E37" s="68">
        <v>945.3</v>
      </c>
      <c r="F37" s="89">
        <f>(D37-E37)/E37</f>
        <v>-0.66708981275785462</v>
      </c>
      <c r="G37" s="68">
        <v>57</v>
      </c>
      <c r="H37" s="66">
        <v>8</v>
      </c>
      <c r="I37" s="66">
        <f>G37/H37</f>
        <v>7.125</v>
      </c>
      <c r="J37" s="66">
        <v>2</v>
      </c>
      <c r="K37" s="66" t="s">
        <v>30</v>
      </c>
      <c r="L37" s="68">
        <v>114611.72</v>
      </c>
      <c r="M37" s="68">
        <v>23157</v>
      </c>
      <c r="N37" s="64">
        <v>44106</v>
      </c>
      <c r="O37" s="63" t="s">
        <v>43</v>
      </c>
      <c r="P37" s="60"/>
      <c r="R37" s="65"/>
      <c r="T37" s="60"/>
      <c r="U37" s="59"/>
      <c r="V37" s="59"/>
      <c r="W37" s="59"/>
      <c r="X37" s="60"/>
      <c r="Y37" s="59"/>
      <c r="Z37" s="59"/>
    </row>
    <row r="38" spans="1:26" ht="25.35" customHeight="1">
      <c r="A38" s="62">
        <v>22</v>
      </c>
      <c r="B38" s="91" t="s">
        <v>40</v>
      </c>
      <c r="C38" s="46" t="s">
        <v>114</v>
      </c>
      <c r="D38" s="68">
        <v>312.10000000000002</v>
      </c>
      <c r="E38" s="66" t="s">
        <v>30</v>
      </c>
      <c r="F38" s="66" t="s">
        <v>30</v>
      </c>
      <c r="G38" s="68">
        <v>55</v>
      </c>
      <c r="H38" s="66">
        <v>7</v>
      </c>
      <c r="I38" s="66">
        <f>G38/H38</f>
        <v>7.8571428571428568</v>
      </c>
      <c r="J38" s="66">
        <v>6</v>
      </c>
      <c r="K38" s="66">
        <v>0</v>
      </c>
      <c r="L38" s="68">
        <v>312</v>
      </c>
      <c r="M38" s="68">
        <v>55</v>
      </c>
      <c r="N38" s="64" t="s">
        <v>41</v>
      </c>
      <c r="O38" s="63" t="s">
        <v>32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4.6" customHeight="1">
      <c r="A39" s="62">
        <v>23</v>
      </c>
      <c r="B39" s="97">
        <v>20</v>
      </c>
      <c r="C39" s="67" t="s">
        <v>47</v>
      </c>
      <c r="D39" s="68">
        <v>214.55</v>
      </c>
      <c r="E39" s="68">
        <v>287.95</v>
      </c>
      <c r="F39" s="89">
        <f>(D39-E39)/E39</f>
        <v>-0.25490536551484627</v>
      </c>
      <c r="G39" s="68">
        <v>41</v>
      </c>
      <c r="H39" s="66">
        <v>7</v>
      </c>
      <c r="I39" s="66">
        <f>G39/H39</f>
        <v>5.8571428571428568</v>
      </c>
      <c r="J39" s="66">
        <v>1</v>
      </c>
      <c r="K39" s="66" t="s">
        <v>30</v>
      </c>
      <c r="L39" s="68">
        <v>66047.77</v>
      </c>
      <c r="M39" s="68">
        <v>14198</v>
      </c>
      <c r="N39" s="64">
        <v>44113</v>
      </c>
      <c r="O39" s="63" t="s">
        <v>27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96">
        <v>12</v>
      </c>
      <c r="C40" s="67" t="s">
        <v>44</v>
      </c>
      <c r="D40" s="68">
        <v>146.5</v>
      </c>
      <c r="E40" s="68">
        <v>1824.77</v>
      </c>
      <c r="F40" s="89">
        <f>(D40-E40)/E40</f>
        <v>-0.91971590940228087</v>
      </c>
      <c r="G40" s="68">
        <v>29</v>
      </c>
      <c r="H40" s="66">
        <v>4</v>
      </c>
      <c r="I40" s="66">
        <f>G40/H40</f>
        <v>7.25</v>
      </c>
      <c r="J40" s="66">
        <v>2</v>
      </c>
      <c r="K40" s="66">
        <v>4</v>
      </c>
      <c r="L40" s="68">
        <v>21476.32</v>
      </c>
      <c r="M40" s="68">
        <v>3858</v>
      </c>
      <c r="N40" s="64">
        <v>44316</v>
      </c>
      <c r="O40" s="26" t="s">
        <v>43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7">
        <v>24</v>
      </c>
      <c r="C41" s="67" t="s">
        <v>102</v>
      </c>
      <c r="D41" s="68">
        <v>41.5</v>
      </c>
      <c r="E41" s="66">
        <v>225</v>
      </c>
      <c r="F41" s="89">
        <f>(D41-E41)/E41</f>
        <v>-0.81555555555555559</v>
      </c>
      <c r="G41" s="68">
        <v>11</v>
      </c>
      <c r="H41" s="66">
        <v>4</v>
      </c>
      <c r="I41" s="66">
        <f>G41/H41</f>
        <v>2.75</v>
      </c>
      <c r="J41" s="66">
        <v>2</v>
      </c>
      <c r="K41" s="66">
        <v>2</v>
      </c>
      <c r="L41" s="68">
        <v>266.5</v>
      </c>
      <c r="M41" s="68">
        <v>49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6" customHeight="1">
      <c r="A42" s="62">
        <v>26</v>
      </c>
      <c r="B42" s="97">
        <v>23</v>
      </c>
      <c r="C42" s="67" t="s">
        <v>42</v>
      </c>
      <c r="D42" s="68">
        <v>12</v>
      </c>
      <c r="E42" s="68">
        <v>230</v>
      </c>
      <c r="F42" s="89">
        <f>(D42-E42)/E42</f>
        <v>-0.94782608695652171</v>
      </c>
      <c r="G42" s="68">
        <v>3</v>
      </c>
      <c r="H42" s="66" t="s">
        <v>30</v>
      </c>
      <c r="I42" s="66" t="s">
        <v>30</v>
      </c>
      <c r="J42" s="66">
        <v>1</v>
      </c>
      <c r="K42" s="66">
        <v>4</v>
      </c>
      <c r="L42" s="68">
        <v>6454</v>
      </c>
      <c r="M42" s="68">
        <v>1214</v>
      </c>
      <c r="N42" s="64">
        <v>44316</v>
      </c>
      <c r="O42" s="63" t="s">
        <v>31</v>
      </c>
      <c r="P42" s="60"/>
      <c r="R42" s="65"/>
      <c r="T42" s="60"/>
      <c r="U42" s="59"/>
      <c r="V42" s="59"/>
      <c r="W42" s="59"/>
      <c r="X42" s="59"/>
      <c r="Y42" s="59"/>
      <c r="Z42" s="60"/>
    </row>
    <row r="43" spans="1:26" ht="24.6" customHeight="1">
      <c r="A43" s="62">
        <v>27</v>
      </c>
      <c r="B43" s="94">
        <v>15</v>
      </c>
      <c r="C43" s="88" t="s">
        <v>78</v>
      </c>
      <c r="D43" s="68">
        <v>11.1</v>
      </c>
      <c r="E43" s="66">
        <v>1108.2</v>
      </c>
      <c r="F43" s="89">
        <f>(D43-E43)/E43</f>
        <v>-0.98998375744450473</v>
      </c>
      <c r="G43" s="68">
        <v>2</v>
      </c>
      <c r="H43" s="66">
        <v>1</v>
      </c>
      <c r="I43" s="66">
        <f>G43/H43</f>
        <v>2</v>
      </c>
      <c r="J43" s="66">
        <v>1</v>
      </c>
      <c r="K43" s="66">
        <v>3</v>
      </c>
      <c r="L43" s="68">
        <v>6162</v>
      </c>
      <c r="M43" s="68">
        <v>978</v>
      </c>
      <c r="N43" s="64">
        <v>44323</v>
      </c>
      <c r="O43" s="63" t="s">
        <v>53</v>
      </c>
      <c r="P43" s="60"/>
      <c r="R43" s="65"/>
      <c r="T43" s="60"/>
      <c r="U43" s="59"/>
      <c r="V43" s="59"/>
      <c r="W43" s="59"/>
      <c r="X43" s="59"/>
      <c r="Y43" s="59"/>
      <c r="Z43" s="60"/>
    </row>
    <row r="44" spans="1:26" ht="25.35" customHeight="1">
      <c r="A44" s="16"/>
      <c r="B44" s="16"/>
      <c r="C44" s="39" t="s">
        <v>116</v>
      </c>
      <c r="D44" s="61">
        <f>SUM(D35:D43)</f>
        <v>106234.95000000003</v>
      </c>
      <c r="E44" s="61">
        <f t="shared" ref="E44:G44" si="4">SUM(E35:E43)</f>
        <v>94185.180000000008</v>
      </c>
      <c r="F44" s="93">
        <f>(D44-E44)/E44</f>
        <v>0.127937006650091</v>
      </c>
      <c r="G44" s="61">
        <f t="shared" si="4"/>
        <v>18534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6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8"/>
      <c r="B6" s="108"/>
      <c r="C6" s="105"/>
      <c r="D6" s="4" t="s">
        <v>95</v>
      </c>
      <c r="E6" s="4" t="s">
        <v>81</v>
      </c>
      <c r="F6" s="105"/>
      <c r="G6" s="4" t="s">
        <v>95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8"/>
      <c r="B7" s="108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9"/>
      <c r="B8" s="109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7"/>
      <c r="B9" s="107"/>
      <c r="C9" s="104" t="s">
        <v>13</v>
      </c>
      <c r="D9" s="81"/>
      <c r="E9" s="81"/>
      <c r="F9" s="104" t="s">
        <v>15</v>
      </c>
      <c r="G9" s="81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</row>
    <row r="10" spans="1:26">
      <c r="A10" s="108"/>
      <c r="B10" s="108"/>
      <c r="C10" s="105"/>
      <c r="D10" s="82" t="s">
        <v>96</v>
      </c>
      <c r="E10" s="82" t="s">
        <v>82</v>
      </c>
      <c r="F10" s="105"/>
      <c r="G10" s="82" t="s">
        <v>96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</row>
    <row r="11" spans="1:26">
      <c r="A11" s="108"/>
      <c r="B11" s="108"/>
      <c r="C11" s="105"/>
      <c r="D11" s="82" t="s">
        <v>14</v>
      </c>
      <c r="E11" s="4" t="s">
        <v>14</v>
      </c>
      <c r="F11" s="105"/>
      <c r="G11" s="82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60"/>
      <c r="T11" s="60"/>
      <c r="U11" s="59"/>
    </row>
    <row r="12" spans="1:26" ht="15.6" customHeight="1" thickBot="1">
      <c r="A12" s="108"/>
      <c r="B12" s="109"/>
      <c r="C12" s="106"/>
      <c r="D12" s="83"/>
      <c r="E12" s="5" t="s">
        <v>2</v>
      </c>
      <c r="F12" s="106"/>
      <c r="G12" s="83" t="s">
        <v>17</v>
      </c>
      <c r="H12" s="32"/>
      <c r="I12" s="106"/>
      <c r="J12" s="32"/>
      <c r="K12" s="32"/>
      <c r="L12" s="32"/>
      <c r="M12" s="32"/>
      <c r="N12" s="32"/>
      <c r="O12" s="10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1">SUM(E13:E22)</f>
        <v>91030.640000000014</v>
      </c>
      <c r="F23" s="93">
        <f t="shared" ref="F23" si="2">(D23-E23)/E23</f>
        <v>-5.8738793883026774E-2</v>
      </c>
      <c r="G23" s="61">
        <f t="shared" si="1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 t="s">
        <v>71</v>
      </c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5.35" customHeight="1">
      <c r="A34" s="62">
        <v>20</v>
      </c>
      <c r="B34" s="97">
        <v>18</v>
      </c>
      <c r="C34" s="67" t="s">
        <v>47</v>
      </c>
      <c r="D34" s="68">
        <v>287.95</v>
      </c>
      <c r="E34" s="68">
        <v>514.6</v>
      </c>
      <c r="F34" s="89">
        <f>(D34-E34)/E34</f>
        <v>-0.44043917605907507</v>
      </c>
      <c r="G34" s="68">
        <v>54</v>
      </c>
      <c r="H34" s="66">
        <v>14</v>
      </c>
      <c r="I34" s="66">
        <f>G34/H34</f>
        <v>3.8571428571428572</v>
      </c>
      <c r="J34" s="66">
        <v>1</v>
      </c>
      <c r="K34" s="66" t="s">
        <v>30</v>
      </c>
      <c r="L34" s="68">
        <v>65833.22</v>
      </c>
      <c r="M34" s="68">
        <v>14157</v>
      </c>
      <c r="N34" s="64">
        <v>44113</v>
      </c>
      <c r="O34" s="63" t="s">
        <v>27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96497.33</v>
      </c>
      <c r="E35" s="61">
        <f t="shared" ref="E35:G35" si="3">SUM(E23:E34)</f>
        <v>115272.33000000002</v>
      </c>
      <c r="F35" s="93">
        <f>(D35-E35)/E35</f>
        <v>-0.16287516700668767</v>
      </c>
      <c r="G35" s="61">
        <f t="shared" si="3"/>
        <v>16695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9" t="s">
        <v>30</v>
      </c>
      <c r="C37" s="46" t="s">
        <v>93</v>
      </c>
      <c r="D37" s="68">
        <v>260.60000000000002</v>
      </c>
      <c r="E37" s="66" t="s">
        <v>30</v>
      </c>
      <c r="F37" s="66" t="s">
        <v>30</v>
      </c>
      <c r="G37" s="68">
        <v>44</v>
      </c>
      <c r="H37" s="50">
        <v>11</v>
      </c>
      <c r="I37" s="66">
        <f>G37/H37</f>
        <v>4</v>
      </c>
      <c r="J37" s="66">
        <v>3</v>
      </c>
      <c r="K37" s="66" t="s">
        <v>30</v>
      </c>
      <c r="L37" s="68">
        <v>6176.62</v>
      </c>
      <c r="M37" s="68">
        <v>1178</v>
      </c>
      <c r="N37" s="64">
        <v>44134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97">
        <v>23</v>
      </c>
      <c r="C38" s="46" t="s">
        <v>50</v>
      </c>
      <c r="D38" s="68">
        <v>242.7</v>
      </c>
      <c r="E38" s="68">
        <v>11.6</v>
      </c>
      <c r="F38" s="89">
        <f>(D38-E38)/E38</f>
        <v>19.922413793103448</v>
      </c>
      <c r="G38" s="68">
        <v>38</v>
      </c>
      <c r="H38" s="50">
        <v>10</v>
      </c>
      <c r="I38" s="66">
        <f>G38/H38</f>
        <v>3.8</v>
      </c>
      <c r="J38" s="66">
        <v>2</v>
      </c>
      <c r="K38" s="66" t="s">
        <v>30</v>
      </c>
      <c r="L38" s="68">
        <v>1429</v>
      </c>
      <c r="M38" s="68">
        <v>250</v>
      </c>
      <c r="N38" s="64">
        <v>44141</v>
      </c>
      <c r="O38" s="63" t="s">
        <v>33</v>
      </c>
      <c r="P38" s="78"/>
      <c r="R38" s="65"/>
      <c r="T38" s="60"/>
      <c r="U38" s="59"/>
      <c r="V38" s="59"/>
      <c r="W38" s="59"/>
      <c r="X38" s="59"/>
      <c r="Y38" s="59"/>
      <c r="Z38" s="60"/>
    </row>
    <row r="39" spans="1:26" ht="24.6" customHeight="1">
      <c r="A39" s="62">
        <v>23</v>
      </c>
      <c r="B39" s="97">
        <v>14</v>
      </c>
      <c r="C39" s="67" t="s">
        <v>42</v>
      </c>
      <c r="D39" s="68">
        <v>230</v>
      </c>
      <c r="E39" s="68">
        <v>1103</v>
      </c>
      <c r="F39" s="89">
        <f>(D39-E39)/E39</f>
        <v>-0.79147778785131462</v>
      </c>
      <c r="G39" s="68">
        <v>48</v>
      </c>
      <c r="H39" s="66" t="s">
        <v>30</v>
      </c>
      <c r="I39" s="66" t="s">
        <v>30</v>
      </c>
      <c r="J39" s="66">
        <v>2</v>
      </c>
      <c r="K39" s="66">
        <v>3</v>
      </c>
      <c r="L39" s="68">
        <v>6442</v>
      </c>
      <c r="M39" s="68">
        <v>1211</v>
      </c>
      <c r="N39" s="64">
        <v>44316</v>
      </c>
      <c r="O39" s="63" t="s">
        <v>31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 t="s">
        <v>68</v>
      </c>
      <c r="C40" s="67" t="s">
        <v>102</v>
      </c>
      <c r="D40" s="68">
        <v>225</v>
      </c>
      <c r="E40" s="66" t="s">
        <v>30</v>
      </c>
      <c r="F40" s="66" t="s">
        <v>30</v>
      </c>
      <c r="G40" s="68">
        <v>38</v>
      </c>
      <c r="H40" s="66">
        <v>10</v>
      </c>
      <c r="I40" s="66">
        <f t="shared" ref="I40" si="4">G40/H40</f>
        <v>3.8</v>
      </c>
      <c r="J40" s="66">
        <v>2</v>
      </c>
      <c r="K40" s="66">
        <v>1</v>
      </c>
      <c r="L40" s="68">
        <v>225</v>
      </c>
      <c r="M40" s="68">
        <v>38</v>
      </c>
      <c r="N40" s="64">
        <v>44330</v>
      </c>
      <c r="O40" s="63" t="s">
        <v>101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75" customHeight="1">
      <c r="A41" s="62">
        <v>25</v>
      </c>
      <c r="B41" s="94">
        <v>15</v>
      </c>
      <c r="C41" s="46" t="s">
        <v>79</v>
      </c>
      <c r="D41" s="68">
        <v>217</v>
      </c>
      <c r="E41" s="66">
        <v>863</v>
      </c>
      <c r="F41" s="89">
        <f>(D41-E41)/E41</f>
        <v>-0.74855156431054459</v>
      </c>
      <c r="G41" s="68">
        <v>40</v>
      </c>
      <c r="H41" s="69" t="s">
        <v>30</v>
      </c>
      <c r="I41" s="66" t="s">
        <v>30</v>
      </c>
      <c r="J41" s="66" t="s">
        <v>30</v>
      </c>
      <c r="K41" s="66">
        <v>2</v>
      </c>
      <c r="L41" s="68">
        <v>1530.5</v>
      </c>
      <c r="M41" s="68">
        <v>274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96">
        <v>21</v>
      </c>
      <c r="C42" s="46" t="s">
        <v>66</v>
      </c>
      <c r="D42" s="68">
        <v>59</v>
      </c>
      <c r="E42" s="68">
        <v>24</v>
      </c>
      <c r="F42" s="89">
        <f>(D42-E42)/E42</f>
        <v>1.4583333333333333</v>
      </c>
      <c r="G42" s="68">
        <v>9</v>
      </c>
      <c r="H42" s="50">
        <v>2</v>
      </c>
      <c r="I42" s="66">
        <f>G42/H42</f>
        <v>4.5</v>
      </c>
      <c r="J42" s="66">
        <v>1</v>
      </c>
      <c r="K42" s="66" t="s">
        <v>30</v>
      </c>
      <c r="L42" s="68">
        <v>49138</v>
      </c>
      <c r="M42" s="68">
        <v>9159</v>
      </c>
      <c r="N42" s="64">
        <v>43805</v>
      </c>
      <c r="O42" s="63" t="s">
        <v>43</v>
      </c>
      <c r="P42" s="60"/>
      <c r="R42" s="65"/>
      <c r="T42" s="60"/>
      <c r="U42" s="59"/>
      <c r="V42" s="59"/>
      <c r="W42" s="59"/>
      <c r="X42" s="59"/>
      <c r="Y42" s="60"/>
      <c r="Z42" s="59"/>
    </row>
    <row r="43" spans="1:26" ht="25.35" customHeight="1">
      <c r="A43" s="16"/>
      <c r="B43" s="16"/>
      <c r="C43" s="39" t="s">
        <v>103</v>
      </c>
      <c r="D43" s="61">
        <f>SUM(D35:D42)</f>
        <v>97731.63</v>
      </c>
      <c r="E43" s="61">
        <f t="shared" ref="E43:G43" si="5">SUM(E35:E42)</f>
        <v>117273.93000000002</v>
      </c>
      <c r="F43" s="93">
        <f>(D43-E43)/E43</f>
        <v>-0.16663805843293572</v>
      </c>
      <c r="G43" s="61">
        <f t="shared" si="5"/>
        <v>16912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9" spans="16:18">
      <c r="R59" s="60"/>
    </row>
    <row r="62" spans="16:18">
      <c r="P62" s="60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P29" sqref="P2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8"/>
      <c r="B6" s="108"/>
      <c r="C6" s="105"/>
      <c r="D6" s="4" t="s">
        <v>81</v>
      </c>
      <c r="E6" s="4" t="s">
        <v>63</v>
      </c>
      <c r="F6" s="105"/>
      <c r="G6" s="4" t="s">
        <v>81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8"/>
      <c r="B7" s="108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9"/>
      <c r="B8" s="109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7"/>
      <c r="B9" s="107"/>
      <c r="C9" s="104" t="s">
        <v>13</v>
      </c>
      <c r="D9" s="73"/>
      <c r="E9" s="73"/>
      <c r="F9" s="104" t="s">
        <v>15</v>
      </c>
      <c r="G9" s="73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</row>
    <row r="10" spans="1:26" ht="21.6">
      <c r="A10" s="108"/>
      <c r="B10" s="108"/>
      <c r="C10" s="105"/>
      <c r="D10" s="74" t="s">
        <v>82</v>
      </c>
      <c r="E10" s="74" t="s">
        <v>64</v>
      </c>
      <c r="F10" s="105"/>
      <c r="G10" s="74" t="s">
        <v>82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</row>
    <row r="11" spans="1:26">
      <c r="A11" s="108"/>
      <c r="B11" s="108"/>
      <c r="C11" s="105"/>
      <c r="D11" s="74" t="s">
        <v>14</v>
      </c>
      <c r="E11" s="4" t="s">
        <v>14</v>
      </c>
      <c r="F11" s="105"/>
      <c r="G11" s="74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60"/>
      <c r="T11" s="60"/>
      <c r="U11" s="59"/>
    </row>
    <row r="12" spans="1:26" ht="15.6" customHeight="1" thickBot="1">
      <c r="A12" s="108"/>
      <c r="B12" s="109"/>
      <c r="C12" s="106"/>
      <c r="D12" s="75"/>
      <c r="E12" s="5" t="s">
        <v>2</v>
      </c>
      <c r="F12" s="106"/>
      <c r="G12" s="75" t="s">
        <v>17</v>
      </c>
      <c r="H12" s="32"/>
      <c r="I12" s="106"/>
      <c r="J12" s="32"/>
      <c r="K12" s="32"/>
      <c r="L12" s="32"/>
      <c r="M12" s="32"/>
      <c r="N12" s="32"/>
      <c r="O12" s="10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N20" sqref="N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8"/>
      <c r="B6" s="108"/>
      <c r="C6" s="105"/>
      <c r="D6" s="4" t="s">
        <v>63</v>
      </c>
      <c r="E6" s="4" t="s">
        <v>54</v>
      </c>
      <c r="F6" s="105"/>
      <c r="G6" s="4" t="s">
        <v>63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8"/>
      <c r="B7" s="108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9"/>
      <c r="B8" s="109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7"/>
      <c r="B9" s="107"/>
      <c r="C9" s="104" t="s">
        <v>13</v>
      </c>
      <c r="D9" s="70"/>
      <c r="E9" s="70"/>
      <c r="F9" s="104" t="s">
        <v>15</v>
      </c>
      <c r="G9" s="70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</row>
    <row r="10" spans="1:26" ht="21.6">
      <c r="A10" s="108"/>
      <c r="B10" s="108"/>
      <c r="C10" s="105"/>
      <c r="D10" s="71" t="s">
        <v>64</v>
      </c>
      <c r="E10" s="71" t="s">
        <v>55</v>
      </c>
      <c r="F10" s="105"/>
      <c r="G10" s="71" t="s">
        <v>64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</row>
    <row r="11" spans="1:26">
      <c r="A11" s="108"/>
      <c r="B11" s="108"/>
      <c r="C11" s="105"/>
      <c r="D11" s="71" t="s">
        <v>14</v>
      </c>
      <c r="E11" s="4" t="s">
        <v>14</v>
      </c>
      <c r="F11" s="105"/>
      <c r="G11" s="71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60"/>
      <c r="T11" s="60"/>
      <c r="U11" s="59"/>
    </row>
    <row r="12" spans="1:26" ht="15.6" customHeight="1" thickBot="1">
      <c r="A12" s="108"/>
      <c r="B12" s="109"/>
      <c r="C12" s="106"/>
      <c r="D12" s="72"/>
      <c r="E12" s="5" t="s">
        <v>2</v>
      </c>
      <c r="F12" s="106"/>
      <c r="G12" s="72" t="s">
        <v>17</v>
      </c>
      <c r="H12" s="32"/>
      <c r="I12" s="106"/>
      <c r="J12" s="32"/>
      <c r="K12" s="32"/>
      <c r="L12" s="32"/>
      <c r="M12" s="32"/>
      <c r="N12" s="32"/>
      <c r="O12" s="106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518.5</v>
      </c>
      <c r="E25" s="68">
        <v>868.9</v>
      </c>
      <c r="F25" s="77">
        <f t="shared" si="1"/>
        <v>-0.40326850040280815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84259.719999999987</v>
      </c>
      <c r="E33" s="79">
        <f>SUM(E23:E32)</f>
        <v>16436.879999999997</v>
      </c>
      <c r="F33" s="80">
        <f t="shared" si="1"/>
        <v>4.1262599714787722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04" t="s">
        <v>0</v>
      </c>
      <c r="D5" s="3"/>
      <c r="E5" s="3"/>
      <c r="F5" s="104" t="s">
        <v>3</v>
      </c>
      <c r="G5" s="3"/>
      <c r="H5" s="104" t="s">
        <v>5</v>
      </c>
      <c r="I5" s="104" t="s">
        <v>6</v>
      </c>
      <c r="J5" s="104" t="s">
        <v>7</v>
      </c>
      <c r="K5" s="104" t="s">
        <v>8</v>
      </c>
      <c r="L5" s="104" t="s">
        <v>10</v>
      </c>
      <c r="M5" s="104" t="s">
        <v>9</v>
      </c>
      <c r="N5" s="104" t="s">
        <v>11</v>
      </c>
      <c r="O5" s="104" t="s">
        <v>12</v>
      </c>
    </row>
    <row r="6" spans="1:26">
      <c r="A6" s="108"/>
      <c r="B6" s="108"/>
      <c r="C6" s="105"/>
      <c r="D6" s="4" t="s">
        <v>54</v>
      </c>
      <c r="E6" s="4" t="s">
        <v>37</v>
      </c>
      <c r="F6" s="105"/>
      <c r="G6" s="4" t="s">
        <v>54</v>
      </c>
      <c r="H6" s="105"/>
      <c r="I6" s="105"/>
      <c r="J6" s="105"/>
      <c r="K6" s="105"/>
      <c r="L6" s="105"/>
      <c r="M6" s="105"/>
      <c r="N6" s="105"/>
      <c r="O6" s="105"/>
    </row>
    <row r="7" spans="1:26">
      <c r="A7" s="108"/>
      <c r="B7" s="108"/>
      <c r="C7" s="105"/>
      <c r="D7" s="4" t="s">
        <v>1</v>
      </c>
      <c r="E7" s="4" t="s">
        <v>1</v>
      </c>
      <c r="F7" s="105"/>
      <c r="G7" s="4" t="s">
        <v>4</v>
      </c>
      <c r="H7" s="105"/>
      <c r="I7" s="105"/>
      <c r="J7" s="105"/>
      <c r="K7" s="105"/>
      <c r="L7" s="105"/>
      <c r="M7" s="105"/>
      <c r="N7" s="105"/>
      <c r="O7" s="105"/>
    </row>
    <row r="8" spans="1:26" ht="18" customHeight="1" thickBot="1">
      <c r="A8" s="109"/>
      <c r="B8" s="109"/>
      <c r="C8" s="106"/>
      <c r="D8" s="5" t="s">
        <v>2</v>
      </c>
      <c r="E8" s="5" t="s">
        <v>2</v>
      </c>
      <c r="F8" s="106"/>
      <c r="G8" s="6"/>
      <c r="H8" s="106"/>
      <c r="I8" s="106"/>
      <c r="J8" s="106"/>
      <c r="K8" s="106"/>
      <c r="L8" s="106"/>
      <c r="M8" s="106"/>
      <c r="N8" s="106"/>
      <c r="O8" s="106"/>
      <c r="R8" s="8"/>
    </row>
    <row r="9" spans="1:26" ht="15" customHeight="1">
      <c r="A9" s="107"/>
      <c r="B9" s="107"/>
      <c r="C9" s="104" t="s">
        <v>13</v>
      </c>
      <c r="D9" s="29"/>
      <c r="E9" s="29"/>
      <c r="F9" s="104" t="s">
        <v>15</v>
      </c>
      <c r="G9" s="29"/>
      <c r="H9" s="9" t="s">
        <v>18</v>
      </c>
      <c r="I9" s="10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04" t="s">
        <v>26</v>
      </c>
      <c r="R9" s="8"/>
    </row>
    <row r="10" spans="1:26" ht="21.6">
      <c r="A10" s="108"/>
      <c r="B10" s="108"/>
      <c r="C10" s="105"/>
      <c r="D10" s="44" t="s">
        <v>55</v>
      </c>
      <c r="E10" s="47" t="s">
        <v>38</v>
      </c>
      <c r="F10" s="105"/>
      <c r="G10" s="48" t="s">
        <v>55</v>
      </c>
      <c r="H10" s="4" t="s">
        <v>17</v>
      </c>
      <c r="I10" s="10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05"/>
      <c r="R10" s="8"/>
    </row>
    <row r="11" spans="1:26">
      <c r="A11" s="108"/>
      <c r="B11" s="108"/>
      <c r="C11" s="105"/>
      <c r="D11" s="30" t="s">
        <v>14</v>
      </c>
      <c r="E11" s="4" t="s">
        <v>14</v>
      </c>
      <c r="F11" s="105"/>
      <c r="G11" s="30" t="s">
        <v>16</v>
      </c>
      <c r="H11" s="6"/>
      <c r="I11" s="105"/>
      <c r="J11" s="6"/>
      <c r="K11" s="6"/>
      <c r="L11" s="12" t="s">
        <v>2</v>
      </c>
      <c r="M11" s="4" t="s">
        <v>17</v>
      </c>
      <c r="N11" s="6"/>
      <c r="O11" s="105"/>
      <c r="R11" s="11"/>
      <c r="T11" s="11"/>
      <c r="U11" s="7"/>
    </row>
    <row r="12" spans="1:26" ht="15.6" customHeight="1" thickBot="1">
      <c r="A12" s="108"/>
      <c r="B12" s="109"/>
      <c r="C12" s="106"/>
      <c r="D12" s="31"/>
      <c r="E12" s="5" t="s">
        <v>2</v>
      </c>
      <c r="F12" s="106"/>
      <c r="G12" s="31" t="s">
        <v>17</v>
      </c>
      <c r="H12" s="32"/>
      <c r="I12" s="106"/>
      <c r="J12" s="32"/>
      <c r="K12" s="32"/>
      <c r="L12" s="32"/>
      <c r="M12" s="32"/>
      <c r="N12" s="32"/>
      <c r="O12" s="106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2021-05-28T13:05:23Z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