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"/>
    </mc:Choice>
  </mc:AlternateContent>
  <xr:revisionPtr revIDLastSave="0" documentId="13_ncr:1_{3B56323C-6483-4668-810C-41D032EDE7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6.11-06.17" sheetId="8" r:id="rId1"/>
    <sheet name="06.04-06.10" sheetId="7" r:id="rId2"/>
    <sheet name="05.28-06.03" sheetId="6" r:id="rId3"/>
    <sheet name="05.21-05.27" sheetId="5" r:id="rId4"/>
    <sheet name="05.14-05.20" sheetId="4" r:id="rId5"/>
    <sheet name="05.07-05.13" sheetId="3" r:id="rId6"/>
    <sheet name="04.30-05.06" sheetId="2" r:id="rId7"/>
    <sheet name="04.28-29" sheetId="1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8" l="1"/>
  <c r="F35" i="8" s="1"/>
  <c r="E51" i="8"/>
  <c r="G51" i="8"/>
  <c r="E47" i="8"/>
  <c r="G47" i="8"/>
  <c r="D47" i="8"/>
  <c r="F47" i="8" s="1"/>
  <c r="E35" i="8"/>
  <c r="G35" i="8"/>
  <c r="I40" i="8"/>
  <c r="D51" i="8" l="1"/>
  <c r="F51" i="8" s="1"/>
  <c r="I42" i="8" l="1"/>
  <c r="I33" i="8"/>
  <c r="I30" i="8"/>
  <c r="I19" i="8"/>
  <c r="I14" i="8"/>
  <c r="M41" i="7"/>
  <c r="L41" i="7"/>
  <c r="I46" i="8"/>
  <c r="I49" i="8"/>
  <c r="F17" i="8"/>
  <c r="F18" i="8"/>
  <c r="F20" i="8"/>
  <c r="F26" i="8"/>
  <c r="F38" i="8"/>
  <c r="F22" i="8"/>
  <c r="F21" i="8"/>
  <c r="F29" i="8"/>
  <c r="F25" i="8"/>
  <c r="F27" i="8"/>
  <c r="F37" i="8"/>
  <c r="F28" i="8"/>
  <c r="F31" i="8"/>
  <c r="F39" i="8"/>
  <c r="F32" i="8"/>
  <c r="F44" i="8"/>
  <c r="F41" i="8"/>
  <c r="F50" i="8"/>
  <c r="F34" i="8"/>
  <c r="F45" i="8"/>
  <c r="F43" i="8"/>
  <c r="F13" i="8"/>
  <c r="F15" i="8"/>
  <c r="F16" i="8"/>
  <c r="I43" i="8"/>
  <c r="I45" i="8"/>
  <c r="I34" i="8"/>
  <c r="I50" i="8"/>
  <c r="I44" i="8"/>
  <c r="I32" i="8"/>
  <c r="I39" i="8"/>
  <c r="I31" i="8"/>
  <c r="I28" i="8"/>
  <c r="I37" i="8"/>
  <c r="I27" i="8"/>
  <c r="I29" i="8"/>
  <c r="G23" i="8"/>
  <c r="E23" i="8"/>
  <c r="D23" i="8"/>
  <c r="I21" i="8"/>
  <c r="I22" i="8"/>
  <c r="I38" i="8"/>
  <c r="I26" i="8"/>
  <c r="I20" i="8"/>
  <c r="I18" i="8"/>
  <c r="I17" i="8"/>
  <c r="I16" i="8"/>
  <c r="I15" i="8"/>
  <c r="I13" i="8"/>
  <c r="F23" i="8" l="1"/>
  <c r="I61" i="7"/>
  <c r="I53" i="7"/>
  <c r="I62" i="7" l="1"/>
  <c r="E23" i="7"/>
  <c r="G23" i="7"/>
  <c r="G35" i="7" s="1"/>
  <c r="G47" i="7" s="1"/>
  <c r="G59" i="7" s="1"/>
  <c r="G63" i="7" s="1"/>
  <c r="D23" i="7"/>
  <c r="D35" i="7" s="1"/>
  <c r="I51" i="7"/>
  <c r="I49" i="7"/>
  <c r="F23" i="7" l="1"/>
  <c r="D47" i="7"/>
  <c r="D59" i="7" s="1"/>
  <c r="D63" i="7" l="1"/>
  <c r="I58" i="7"/>
  <c r="I25" i="7"/>
  <c r="I46" i="7"/>
  <c r="I26" i="7"/>
  <c r="I40" i="7"/>
  <c r="I20" i="7"/>
  <c r="I19" i="7"/>
  <c r="I14" i="7"/>
  <c r="I13" i="7"/>
  <c r="F17" i="7" l="1"/>
  <c r="F18" i="7"/>
  <c r="F21" i="7"/>
  <c r="F22" i="7"/>
  <c r="F27" i="7"/>
  <c r="F28" i="7"/>
  <c r="F37" i="7"/>
  <c r="F43" i="7"/>
  <c r="F34" i="7"/>
  <c r="F29" i="7"/>
  <c r="F45" i="7"/>
  <c r="F31" i="7"/>
  <c r="F33" i="7"/>
  <c r="F57" i="7"/>
  <c r="F41" i="7"/>
  <c r="F52" i="7"/>
  <c r="F32" i="7"/>
  <c r="F44" i="7"/>
  <c r="F55" i="7"/>
  <c r="F30" i="7"/>
  <c r="F50" i="7"/>
  <c r="F38" i="7"/>
  <c r="F54" i="7"/>
  <c r="F56" i="7"/>
  <c r="F42" i="7"/>
  <c r="F15" i="7"/>
  <c r="E25" i="7"/>
  <c r="I42" i="7"/>
  <c r="I56" i="7"/>
  <c r="I38" i="7"/>
  <c r="I30" i="7"/>
  <c r="I44" i="7"/>
  <c r="I32" i="7"/>
  <c r="I52" i="7"/>
  <c r="I33" i="7"/>
  <c r="I31" i="7"/>
  <c r="I45" i="7"/>
  <c r="I29" i="7"/>
  <c r="I43" i="7"/>
  <c r="I37" i="7"/>
  <c r="I28" i="7"/>
  <c r="I22" i="7"/>
  <c r="I21" i="7"/>
  <c r="I18" i="7"/>
  <c r="I17" i="7"/>
  <c r="I16" i="7"/>
  <c r="F16" i="7"/>
  <c r="I15" i="7"/>
  <c r="F25" i="7" l="1"/>
  <c r="E35" i="7"/>
  <c r="F53" i="6"/>
  <c r="G53" i="6"/>
  <c r="E53" i="6"/>
  <c r="D53" i="6"/>
  <c r="F47" i="6"/>
  <c r="E47" i="6"/>
  <c r="G47" i="6"/>
  <c r="D47" i="6"/>
  <c r="F35" i="6"/>
  <c r="E35" i="6"/>
  <c r="G35" i="6"/>
  <c r="D35" i="6"/>
  <c r="F23" i="6"/>
  <c r="E23" i="6"/>
  <c r="G23" i="6"/>
  <c r="D23" i="6"/>
  <c r="L26" i="6"/>
  <c r="D26" i="6"/>
  <c r="I37" i="6"/>
  <c r="I52" i="6"/>
  <c r="I19" i="6"/>
  <c r="I49" i="6"/>
  <c r="F32" i="6"/>
  <c r="E47" i="7" l="1"/>
  <c r="E59" i="7" s="1"/>
  <c r="F35" i="7"/>
  <c r="I28" i="6"/>
  <c r="I18" i="6"/>
  <c r="I15" i="6"/>
  <c r="I13" i="6"/>
  <c r="E63" i="7" l="1"/>
  <c r="F63" i="7" s="1"/>
  <c r="F59" i="7"/>
  <c r="F47" i="7"/>
  <c r="F22" i="6"/>
  <c r="F20" i="6"/>
  <c r="F17" i="6"/>
  <c r="F25" i="6"/>
  <c r="F31" i="6"/>
  <c r="F34" i="6"/>
  <c r="F21" i="6"/>
  <c r="F30" i="6"/>
  <c r="F29" i="6"/>
  <c r="F50" i="6"/>
  <c r="F38" i="6"/>
  <c r="F41" i="6"/>
  <c r="F43" i="6"/>
  <c r="F44" i="6"/>
  <c r="F33" i="6"/>
  <c r="F39" i="6"/>
  <c r="F40" i="6"/>
  <c r="F45" i="6"/>
  <c r="F46" i="6"/>
  <c r="F14" i="6"/>
  <c r="F51" i="6"/>
  <c r="I42" i="6"/>
  <c r="F42" i="6"/>
  <c r="I46" i="6"/>
  <c r="I39" i="6"/>
  <c r="I44" i="6"/>
  <c r="I38" i="6"/>
  <c r="I50" i="6"/>
  <c r="I29" i="6"/>
  <c r="I30" i="6"/>
  <c r="I21" i="6"/>
  <c r="I34" i="6"/>
  <c r="I31" i="6"/>
  <c r="I25" i="6"/>
  <c r="I17" i="6"/>
  <c r="I22" i="6"/>
  <c r="I16" i="6"/>
  <c r="F16" i="6"/>
  <c r="I14" i="6"/>
  <c r="F50" i="5"/>
  <c r="E50" i="5"/>
  <c r="G50" i="5"/>
  <c r="D50" i="5"/>
  <c r="F47" i="5"/>
  <c r="E47" i="5"/>
  <c r="G47" i="5"/>
  <c r="D47" i="5"/>
  <c r="F41" i="5"/>
  <c r="F40" i="5"/>
  <c r="F44" i="5"/>
  <c r="F42" i="4"/>
  <c r="E23" i="5" l="1"/>
  <c r="G23" i="5"/>
  <c r="D23" i="5"/>
  <c r="I19" i="5"/>
  <c r="I39" i="5"/>
  <c r="I37" i="5"/>
  <c r="D35" i="5" l="1"/>
  <c r="G35" i="5"/>
  <c r="E35" i="5"/>
  <c r="F23" i="5"/>
  <c r="I22" i="5"/>
  <c r="I20" i="5"/>
  <c r="I15" i="5"/>
  <c r="I13" i="5"/>
  <c r="F35" i="5" l="1"/>
  <c r="F17" i="5"/>
  <c r="F26" i="5"/>
  <c r="F28" i="5"/>
  <c r="F25" i="5"/>
  <c r="F29" i="5"/>
  <c r="F34" i="5"/>
  <c r="F27" i="5"/>
  <c r="F30" i="5"/>
  <c r="F32" i="5"/>
  <c r="F43" i="5"/>
  <c r="F33" i="5"/>
  <c r="F49" i="5"/>
  <c r="F38" i="5"/>
  <c r="F42" i="5"/>
  <c r="F46" i="5"/>
  <c r="F45" i="5"/>
  <c r="F14" i="5"/>
  <c r="I45" i="5"/>
  <c r="I42" i="5"/>
  <c r="I38" i="5"/>
  <c r="I49" i="5"/>
  <c r="I43" i="5"/>
  <c r="I32" i="5"/>
  <c r="I27" i="5"/>
  <c r="I34" i="5"/>
  <c r="I29" i="5"/>
  <c r="I25" i="5"/>
  <c r="I28" i="5"/>
  <c r="I26" i="5"/>
  <c r="I17" i="5"/>
  <c r="I18" i="5"/>
  <c r="F18" i="5"/>
  <c r="I14" i="5"/>
  <c r="I41" i="4" l="1"/>
  <c r="E23" i="4"/>
  <c r="D23" i="4"/>
  <c r="G23" i="4"/>
  <c r="I33" i="4"/>
  <c r="I38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40" i="4"/>
  <c r="F34" i="4"/>
  <c r="F37" i="4"/>
  <c r="F43" i="4"/>
  <c r="I39" i="4"/>
  <c r="F39" i="4"/>
  <c r="I43" i="4"/>
  <c r="I37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F33" i="2" s="1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  <c r="F23" i="4" l="1"/>
  <c r="F44" i="4"/>
  <c r="D44" i="4"/>
  <c r="E35" i="4"/>
  <c r="E44" i="4"/>
  <c r="G44" i="4"/>
  <c r="G35" i="4"/>
  <c r="D35" i="4"/>
  <c r="F35" i="4"/>
</calcChain>
</file>

<file path=xl/sharedStrings.xml><?xml version="1.0" encoding="utf-8"?>
<sst xmlns="http://schemas.openxmlformats.org/spreadsheetml/2006/main" count="1268" uniqueCount="157">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</sst>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2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4"/>
  <sheetViews>
    <sheetView tabSelected="1" zoomScale="60" zoomScaleNormal="60" workbookViewId="0">
      <selection activeCell="D36" sqref="D3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146</v>
      </c>
      <c r="E6" s="4" t="s">
        <v>139</v>
      </c>
      <c r="F6" s="121"/>
      <c r="G6" s="4" t="s">
        <v>146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114"/>
      <c r="E9" s="114"/>
      <c r="F9" s="120" t="s">
        <v>15</v>
      </c>
      <c r="G9" s="114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>
      <c r="A10" s="118"/>
      <c r="B10" s="118"/>
      <c r="C10" s="121"/>
      <c r="D10" s="115" t="s">
        <v>147</v>
      </c>
      <c r="E10" s="115" t="s">
        <v>140</v>
      </c>
      <c r="F10" s="121"/>
      <c r="G10" s="115" t="s">
        <v>147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115" t="s">
        <v>14</v>
      </c>
      <c r="E11" s="4" t="s">
        <v>14</v>
      </c>
      <c r="F11" s="121"/>
      <c r="G11" s="115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116"/>
      <c r="E12" s="5" t="s">
        <v>2</v>
      </c>
      <c r="F12" s="122"/>
      <c r="G12" s="116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5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>G14/H14</f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>G15/H15</f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>G16/H16</f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>G17/H17</f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>G18/H18</f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5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>G19/H19</f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>G20/H20</f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>G21/H21</f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>G22/H22</f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62">
        <v>7</v>
      </c>
      <c r="C26" s="46" t="s">
        <v>124</v>
      </c>
      <c r="D26" s="68">
        <v>887.18</v>
      </c>
      <c r="E26" s="66">
        <v>2161.0300000000002</v>
      </c>
      <c r="F26" s="89">
        <f>(D26-E26)/E26</f>
        <v>-0.58946428323530919</v>
      </c>
      <c r="G26" s="68">
        <v>154</v>
      </c>
      <c r="H26" s="66">
        <v>24</v>
      </c>
      <c r="I26" s="66">
        <f>G26/H26</f>
        <v>6.416666666666667</v>
      </c>
      <c r="J26" s="66">
        <v>6</v>
      </c>
      <c r="K26" s="66">
        <v>2</v>
      </c>
      <c r="L26" s="68">
        <v>3211.06</v>
      </c>
      <c r="M26" s="68">
        <v>567</v>
      </c>
      <c r="N26" s="64">
        <v>44351</v>
      </c>
      <c r="O26" s="63" t="s">
        <v>27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14</v>
      </c>
      <c r="C27" s="46" t="s">
        <v>52</v>
      </c>
      <c r="D27" s="68">
        <v>643.83000000000004</v>
      </c>
      <c r="E27" s="68">
        <v>772.07</v>
      </c>
      <c r="F27" s="89">
        <f>(D27-E27)/E27</f>
        <v>-0.16609892885360136</v>
      </c>
      <c r="G27" s="68">
        <v>135</v>
      </c>
      <c r="H27" s="50">
        <v>18</v>
      </c>
      <c r="I27" s="66">
        <f>G27/H27</f>
        <v>7.5</v>
      </c>
      <c r="J27" s="66">
        <v>2</v>
      </c>
      <c r="K27" s="66">
        <v>7</v>
      </c>
      <c r="L27" s="68">
        <v>43834</v>
      </c>
      <c r="M27" s="68">
        <v>9108</v>
      </c>
      <c r="N27" s="64">
        <v>44316</v>
      </c>
      <c r="O27" s="63" t="s">
        <v>32</v>
      </c>
      <c r="P27" s="60"/>
      <c r="Q27" s="98"/>
      <c r="R27" s="98"/>
      <c r="S27" s="98"/>
      <c r="T27" s="98"/>
      <c r="U27" s="98"/>
      <c r="V27" s="99"/>
      <c r="W27" s="100"/>
      <c r="X27" s="100"/>
      <c r="Y27" s="59"/>
      <c r="Z27" s="99"/>
    </row>
    <row r="28" spans="1:26" ht="25.35" customHeight="1">
      <c r="A28" s="62">
        <v>14</v>
      </c>
      <c r="B28" s="62">
        <v>17</v>
      </c>
      <c r="C28" s="46" t="s">
        <v>75</v>
      </c>
      <c r="D28" s="68">
        <v>583.85</v>
      </c>
      <c r="E28" s="68">
        <v>404.89</v>
      </c>
      <c r="F28" s="89">
        <f>(D28-E28)/E28</f>
        <v>0.44199659166687261</v>
      </c>
      <c r="G28" s="68">
        <v>105</v>
      </c>
      <c r="H28" s="66">
        <v>14</v>
      </c>
      <c r="I28" s="66">
        <f>G28/H28</f>
        <v>7.5</v>
      </c>
      <c r="J28" s="66">
        <v>2</v>
      </c>
      <c r="K28" s="66">
        <v>6</v>
      </c>
      <c r="L28" s="68">
        <v>25641.4</v>
      </c>
      <c r="M28" s="68">
        <v>4270</v>
      </c>
      <c r="N28" s="64">
        <v>44323</v>
      </c>
      <c r="O28" s="63" t="s">
        <v>34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11</v>
      </c>
      <c r="C29" s="85" t="s">
        <v>119</v>
      </c>
      <c r="D29" s="68">
        <v>556</v>
      </c>
      <c r="E29" s="68">
        <v>1202.3800000000001</v>
      </c>
      <c r="F29" s="89">
        <f>(D29-E29)/E29</f>
        <v>-0.53758379214557794</v>
      </c>
      <c r="G29" s="68">
        <v>124</v>
      </c>
      <c r="H29" s="66">
        <v>17</v>
      </c>
      <c r="I29" s="66">
        <f>G29/H29</f>
        <v>7.2941176470588234</v>
      </c>
      <c r="J29" s="66">
        <v>6</v>
      </c>
      <c r="K29" s="66">
        <v>3</v>
      </c>
      <c r="L29" s="68">
        <v>3853.05</v>
      </c>
      <c r="M29" s="68">
        <v>771</v>
      </c>
      <c r="N29" s="64">
        <v>44344</v>
      </c>
      <c r="O29" s="63" t="s">
        <v>120</v>
      </c>
      <c r="P29" s="60"/>
      <c r="Q29" s="98"/>
      <c r="R29" s="98"/>
      <c r="S29" s="98"/>
      <c r="T29" s="98"/>
      <c r="U29" s="98"/>
      <c r="V29" s="99"/>
      <c r="W29" s="100"/>
      <c r="X29" s="59"/>
      <c r="Y29" s="100"/>
      <c r="Z29" s="99"/>
    </row>
    <row r="30" spans="1:26" ht="25.35" customHeight="1">
      <c r="A30" s="62">
        <v>16</v>
      </c>
      <c r="B30" s="125" t="s">
        <v>68</v>
      </c>
      <c r="C30" s="46" t="s">
        <v>151</v>
      </c>
      <c r="D30" s="68">
        <v>518</v>
      </c>
      <c r="E30" s="66" t="s">
        <v>30</v>
      </c>
      <c r="F30" s="89" t="s">
        <v>30</v>
      </c>
      <c r="G30" s="68">
        <v>88</v>
      </c>
      <c r="H30" s="66">
        <v>19</v>
      </c>
      <c r="I30" s="66">
        <f>G30/H30</f>
        <v>4.6315789473684212</v>
      </c>
      <c r="J30" s="66">
        <v>7</v>
      </c>
      <c r="K30" s="66">
        <v>1</v>
      </c>
      <c r="L30" s="68">
        <v>1618</v>
      </c>
      <c r="M30" s="68">
        <v>888</v>
      </c>
      <c r="N30" s="64">
        <v>44358</v>
      </c>
      <c r="O30" s="63" t="s">
        <v>57</v>
      </c>
      <c r="P30" s="60"/>
      <c r="Q30" s="98"/>
      <c r="R30" s="98"/>
      <c r="S30" s="98"/>
      <c r="T30" s="98"/>
      <c r="U30" s="98"/>
      <c r="V30" s="99"/>
      <c r="W30" s="100"/>
      <c r="X30" s="99"/>
      <c r="Y30" s="59"/>
      <c r="Z30" s="100"/>
    </row>
    <row r="31" spans="1:26" ht="25.35" customHeight="1">
      <c r="A31" s="62">
        <v>17</v>
      </c>
      <c r="B31" s="62">
        <v>18</v>
      </c>
      <c r="C31" s="86" t="s">
        <v>76</v>
      </c>
      <c r="D31" s="68">
        <v>469.5</v>
      </c>
      <c r="E31" s="68">
        <v>388.5</v>
      </c>
      <c r="F31" s="89">
        <f>(D31-E31)/E31</f>
        <v>0.20849420849420849</v>
      </c>
      <c r="G31" s="68">
        <v>84</v>
      </c>
      <c r="H31" s="66">
        <v>7</v>
      </c>
      <c r="I31" s="66">
        <f>G31/H31</f>
        <v>12</v>
      </c>
      <c r="J31" s="66">
        <v>2</v>
      </c>
      <c r="K31" s="66">
        <v>6</v>
      </c>
      <c r="L31" s="68">
        <v>22609</v>
      </c>
      <c r="M31" s="68">
        <v>3963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9"/>
      <c r="X31" s="99"/>
      <c r="Y31" s="59"/>
      <c r="Z31" s="100"/>
    </row>
    <row r="32" spans="1:26" ht="25.35" customHeight="1">
      <c r="A32" s="62">
        <v>18</v>
      </c>
      <c r="B32" s="62">
        <v>27</v>
      </c>
      <c r="C32" s="85" t="s">
        <v>46</v>
      </c>
      <c r="D32" s="68">
        <v>383.85</v>
      </c>
      <c r="E32" s="68">
        <v>160.75</v>
      </c>
      <c r="F32" s="89">
        <f>(D32-E32)/E32</f>
        <v>1.3878693623639193</v>
      </c>
      <c r="G32" s="68">
        <v>170</v>
      </c>
      <c r="H32" s="66">
        <v>11</v>
      </c>
      <c r="I32" s="66">
        <f>G32/H32</f>
        <v>15.454545454545455</v>
      </c>
      <c r="J32" s="66">
        <v>3</v>
      </c>
      <c r="K32" s="66" t="s">
        <v>30</v>
      </c>
      <c r="L32" s="68">
        <v>115810.42</v>
      </c>
      <c r="M32" s="68">
        <v>23499</v>
      </c>
      <c r="N32" s="64">
        <v>44106</v>
      </c>
      <c r="O32" s="63" t="s">
        <v>43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9" t="s">
        <v>30</v>
      </c>
      <c r="C33" s="92" t="s">
        <v>152</v>
      </c>
      <c r="D33" s="68">
        <v>366.5</v>
      </c>
      <c r="E33" s="66" t="s">
        <v>30</v>
      </c>
      <c r="F33" s="66" t="s">
        <v>30</v>
      </c>
      <c r="G33" s="68">
        <v>237</v>
      </c>
      <c r="H33" s="50">
        <v>10</v>
      </c>
      <c r="I33" s="66">
        <f>G33/H33</f>
        <v>23.7</v>
      </c>
      <c r="J33" s="66">
        <v>3</v>
      </c>
      <c r="K33" s="66" t="s">
        <v>30</v>
      </c>
      <c r="L33" s="68">
        <v>72304.36</v>
      </c>
      <c r="M33" s="68">
        <v>16178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91">
        <v>38</v>
      </c>
      <c r="C34" s="92" t="s">
        <v>47</v>
      </c>
      <c r="D34" s="68">
        <v>305.64999999999998</v>
      </c>
      <c r="E34" s="68">
        <v>37.700000000000003</v>
      </c>
      <c r="F34" s="89">
        <f>(D34-E34)/E34</f>
        <v>7.1074270557029173</v>
      </c>
      <c r="G34" s="68">
        <v>98</v>
      </c>
      <c r="H34" s="66">
        <v>4</v>
      </c>
      <c r="I34" s="66">
        <f>G34/H34</f>
        <v>24.5</v>
      </c>
      <c r="J34" s="66">
        <v>1</v>
      </c>
      <c r="K34" s="66" t="s">
        <v>30</v>
      </c>
      <c r="L34" s="68">
        <v>66569.37</v>
      </c>
      <c r="M34" s="68">
        <v>14337</v>
      </c>
      <c r="N34" s="64">
        <v>44113</v>
      </c>
      <c r="O34" s="63" t="s">
        <v>27</v>
      </c>
      <c r="P34" s="60"/>
      <c r="R34" s="65"/>
      <c r="T34" s="60"/>
      <c r="U34" s="59"/>
      <c r="V34" s="59"/>
      <c r="W34" s="60"/>
      <c r="X34" s="59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123577.20999999999</v>
      </c>
      <c r="E35" s="61">
        <f t="shared" ref="E35:G35" si="0">SUM(E23:E34)</f>
        <v>88139.930000000008</v>
      </c>
      <c r="F35" s="108">
        <f>(D35-E35)/E35</f>
        <v>0.40205704724294633</v>
      </c>
      <c r="G35" s="61">
        <f t="shared" si="0"/>
        <v>23765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16</v>
      </c>
      <c r="C37" s="92" t="s">
        <v>44</v>
      </c>
      <c r="D37" s="68">
        <v>279</v>
      </c>
      <c r="E37" s="68">
        <v>611</v>
      </c>
      <c r="F37" s="89">
        <f>(D37-E37)/E37</f>
        <v>-0.54337152209492634</v>
      </c>
      <c r="G37" s="68">
        <v>41</v>
      </c>
      <c r="H37" s="66">
        <v>2</v>
      </c>
      <c r="I37" s="66">
        <f>G37/H37</f>
        <v>20.5</v>
      </c>
      <c r="J37" s="66">
        <v>2</v>
      </c>
      <c r="K37" s="66">
        <v>7</v>
      </c>
      <c r="L37" s="68">
        <v>22777.82</v>
      </c>
      <c r="M37" s="68">
        <v>4107</v>
      </c>
      <c r="N37" s="64">
        <v>44316</v>
      </c>
      <c r="O37" s="63" t="s">
        <v>43</v>
      </c>
      <c r="P37" s="60"/>
      <c r="R37" s="65"/>
      <c r="T37" s="60"/>
      <c r="U37" s="59"/>
      <c r="V37" s="59"/>
      <c r="W37" s="59"/>
      <c r="X37" s="60"/>
      <c r="Y37" s="59"/>
      <c r="Z37" s="59"/>
    </row>
    <row r="38" spans="1:26" ht="25.35" customHeight="1">
      <c r="A38" s="62">
        <v>22</v>
      </c>
      <c r="B38" s="91">
        <v>8</v>
      </c>
      <c r="C38" s="85" t="s">
        <v>132</v>
      </c>
      <c r="D38" s="68">
        <v>223</v>
      </c>
      <c r="E38" s="66">
        <v>1736.44</v>
      </c>
      <c r="F38" s="89">
        <f>(D38-E38)/E38</f>
        <v>-0.87157632858031375</v>
      </c>
      <c r="G38" s="68">
        <v>40</v>
      </c>
      <c r="H38" s="66">
        <v>12</v>
      </c>
      <c r="I38" s="66">
        <f>G38/H38</f>
        <v>3.3333333333333335</v>
      </c>
      <c r="J38" s="66">
        <v>5</v>
      </c>
      <c r="K38" s="66">
        <v>2</v>
      </c>
      <c r="L38" s="68">
        <v>1959.44</v>
      </c>
      <c r="M38" s="68">
        <v>340</v>
      </c>
      <c r="N38" s="64">
        <v>44351</v>
      </c>
      <c r="O38" s="63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>
        <v>22</v>
      </c>
      <c r="C39" s="92" t="s">
        <v>56</v>
      </c>
      <c r="D39" s="68">
        <v>206</v>
      </c>
      <c r="E39" s="68">
        <v>272</v>
      </c>
      <c r="F39" s="89">
        <f>(D39-E39)/E39</f>
        <v>-0.24264705882352941</v>
      </c>
      <c r="G39" s="68">
        <v>44</v>
      </c>
      <c r="H39" s="66">
        <v>4</v>
      </c>
      <c r="I39" s="66">
        <f>G39/H39</f>
        <v>11</v>
      </c>
      <c r="J39" s="66">
        <v>2</v>
      </c>
      <c r="K39" s="66">
        <v>7</v>
      </c>
      <c r="L39" s="68">
        <v>27465.919999999998</v>
      </c>
      <c r="M39" s="68">
        <v>4839</v>
      </c>
      <c r="N39" s="64">
        <v>44316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67" t="s">
        <v>154</v>
      </c>
      <c r="D40" s="68">
        <v>192</v>
      </c>
      <c r="E40" s="66" t="s">
        <v>30</v>
      </c>
      <c r="F40" s="66" t="s">
        <v>30</v>
      </c>
      <c r="G40" s="68">
        <v>120</v>
      </c>
      <c r="H40" s="50">
        <v>4</v>
      </c>
      <c r="I40" s="66">
        <f>G40/H40</f>
        <v>30</v>
      </c>
      <c r="J40" s="66">
        <v>2</v>
      </c>
      <c r="K40" s="66" t="s">
        <v>30</v>
      </c>
      <c r="L40" s="68">
        <v>89744</v>
      </c>
      <c r="M40" s="68">
        <v>20910</v>
      </c>
      <c r="N40" s="64">
        <v>43875</v>
      </c>
      <c r="O40" s="63" t="s">
        <v>43</v>
      </c>
      <c r="P40" s="60"/>
      <c r="Q40" s="98"/>
      <c r="R40" s="98"/>
      <c r="S40" s="98"/>
      <c r="T40" s="98"/>
      <c r="U40" s="98"/>
      <c r="V40" s="99"/>
      <c r="W40" s="100"/>
      <c r="X40" s="99"/>
      <c r="Y40" s="59"/>
      <c r="Z40" s="100"/>
    </row>
    <row r="41" spans="1:26" ht="25.35" customHeight="1">
      <c r="A41" s="62">
        <v>25</v>
      </c>
      <c r="B41" s="62">
        <v>25</v>
      </c>
      <c r="C41" s="67" t="s">
        <v>99</v>
      </c>
      <c r="D41" s="68">
        <v>154</v>
      </c>
      <c r="E41" s="68">
        <v>235.32</v>
      </c>
      <c r="F41" s="89">
        <f>(D41-E41)/E41</f>
        <v>-0.34557198708142101</v>
      </c>
      <c r="G41" s="68">
        <v>30</v>
      </c>
      <c r="H41" s="66" t="s">
        <v>30</v>
      </c>
      <c r="I41" s="66" t="s">
        <v>30</v>
      </c>
      <c r="J41" s="66">
        <v>1</v>
      </c>
      <c r="K41" s="66">
        <v>5</v>
      </c>
      <c r="L41" s="68">
        <v>3594.82</v>
      </c>
      <c r="M41" s="68">
        <v>700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9" t="s">
        <v>30</v>
      </c>
      <c r="C42" s="67" t="s">
        <v>153</v>
      </c>
      <c r="D42" s="68">
        <v>123</v>
      </c>
      <c r="E42" s="66" t="s">
        <v>30</v>
      </c>
      <c r="F42" s="66" t="s">
        <v>30</v>
      </c>
      <c r="G42" s="68">
        <v>77</v>
      </c>
      <c r="H42" s="50">
        <v>12</v>
      </c>
      <c r="I42" s="66">
        <f>G42/H42</f>
        <v>6.416666666666667</v>
      </c>
      <c r="J42" s="66">
        <v>3</v>
      </c>
      <c r="K42" s="66" t="s">
        <v>30</v>
      </c>
      <c r="L42" s="68">
        <v>44001.68</v>
      </c>
      <c r="M42" s="68">
        <v>10374</v>
      </c>
      <c r="N42" s="64">
        <v>43763</v>
      </c>
      <c r="O42" s="63" t="s">
        <v>27</v>
      </c>
      <c r="P42" s="60"/>
      <c r="Q42" s="98"/>
      <c r="R42" s="98"/>
      <c r="S42" s="98"/>
      <c r="T42" s="98"/>
      <c r="U42" s="98"/>
      <c r="V42" s="99"/>
      <c r="W42" s="100"/>
      <c r="X42" s="99"/>
      <c r="Y42" s="100"/>
      <c r="Z42" s="59"/>
    </row>
    <row r="43" spans="1:26" ht="25.35" customHeight="1">
      <c r="A43" s="62">
        <v>27</v>
      </c>
      <c r="B43" s="123">
        <v>41</v>
      </c>
      <c r="C43" s="46" t="s">
        <v>144</v>
      </c>
      <c r="D43" s="68">
        <v>42.5</v>
      </c>
      <c r="E43" s="66">
        <v>14</v>
      </c>
      <c r="F43" s="89">
        <f>(D43-E43)/E43</f>
        <v>2.0357142857142856</v>
      </c>
      <c r="G43" s="68">
        <v>10</v>
      </c>
      <c r="H43" s="50">
        <v>2</v>
      </c>
      <c r="I43" s="66">
        <f>G43/H43</f>
        <v>5</v>
      </c>
      <c r="J43" s="66">
        <v>2</v>
      </c>
      <c r="K43" s="66">
        <v>2</v>
      </c>
      <c r="L43" s="68">
        <v>56.5</v>
      </c>
      <c r="M43" s="68">
        <v>12</v>
      </c>
      <c r="N43" s="64">
        <v>44351</v>
      </c>
      <c r="O43" s="26" t="s">
        <v>101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62">
        <v>28</v>
      </c>
      <c r="C44" s="87" t="s">
        <v>77</v>
      </c>
      <c r="D44" s="68">
        <v>32</v>
      </c>
      <c r="E44" s="68">
        <v>116.8</v>
      </c>
      <c r="F44" s="89">
        <f>(D44-E44)/E44</f>
        <v>-0.72602739726027399</v>
      </c>
      <c r="G44" s="68">
        <v>7</v>
      </c>
      <c r="H44" s="66">
        <v>3</v>
      </c>
      <c r="I44" s="66">
        <f>G44/H44</f>
        <v>2.3333333333333335</v>
      </c>
      <c r="J44" s="66">
        <v>1</v>
      </c>
      <c r="K44" s="66">
        <v>6</v>
      </c>
      <c r="L44" s="68">
        <v>14911</v>
      </c>
      <c r="M44" s="68">
        <v>2382</v>
      </c>
      <c r="N44" s="64">
        <v>44323</v>
      </c>
      <c r="O44" s="63" t="s">
        <v>33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123">
        <v>40</v>
      </c>
      <c r="C45" s="46" t="s">
        <v>66</v>
      </c>
      <c r="D45" s="68">
        <v>24</v>
      </c>
      <c r="E45" s="66">
        <v>24</v>
      </c>
      <c r="F45" s="89">
        <f>(D45-E45)/E45</f>
        <v>0</v>
      </c>
      <c r="G45" s="68">
        <v>7</v>
      </c>
      <c r="H45" s="50">
        <v>1</v>
      </c>
      <c r="I45" s="66">
        <f>G45/H45</f>
        <v>7</v>
      </c>
      <c r="J45" s="66">
        <v>1</v>
      </c>
      <c r="K45" s="66" t="s">
        <v>30</v>
      </c>
      <c r="L45" s="68">
        <v>49186</v>
      </c>
      <c r="M45" s="68">
        <v>9170</v>
      </c>
      <c r="N45" s="64">
        <v>43805</v>
      </c>
      <c r="O45" s="63" t="s">
        <v>43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62" t="s">
        <v>68</v>
      </c>
      <c r="C46" s="46" t="s">
        <v>155</v>
      </c>
      <c r="D46" s="68">
        <v>9</v>
      </c>
      <c r="E46" s="66" t="s">
        <v>30</v>
      </c>
      <c r="F46" s="66" t="s">
        <v>30</v>
      </c>
      <c r="G46" s="68">
        <v>3</v>
      </c>
      <c r="H46" s="66">
        <v>1</v>
      </c>
      <c r="I46" s="66">
        <f>G46/H46</f>
        <v>3</v>
      </c>
      <c r="J46" s="66">
        <v>1</v>
      </c>
      <c r="K46" s="66">
        <v>1</v>
      </c>
      <c r="L46" s="68">
        <v>9</v>
      </c>
      <c r="M46" s="68">
        <v>3</v>
      </c>
      <c r="N46" s="64">
        <v>44361</v>
      </c>
      <c r="O46" s="26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124861.70999999999</v>
      </c>
      <c r="E47" s="61">
        <f t="shared" ref="E47:G47" si="1">SUM(E35:E46)</f>
        <v>91149.49000000002</v>
      </c>
      <c r="F47" s="108">
        <f t="shared" ref="F46:F47" si="2">(D47-E47)/E47</f>
        <v>0.36985637549919331</v>
      </c>
      <c r="G47" s="61">
        <f t="shared" si="1"/>
        <v>24144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62" t="s">
        <v>68</v>
      </c>
      <c r="C49" s="46" t="s">
        <v>150</v>
      </c>
      <c r="D49" s="68">
        <v>8</v>
      </c>
      <c r="E49" s="66" t="s">
        <v>30</v>
      </c>
      <c r="F49" s="66" t="s">
        <v>30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1</v>
      </c>
      <c r="L49" s="68">
        <v>8</v>
      </c>
      <c r="M49" s="68">
        <v>2</v>
      </c>
      <c r="N49" s="64">
        <v>44361</v>
      </c>
      <c r="O49" s="63" t="s">
        <v>101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4.6" customHeight="1">
      <c r="A50" s="62">
        <v>32</v>
      </c>
      <c r="B50" s="62">
        <v>34</v>
      </c>
      <c r="C50" s="46" t="s">
        <v>110</v>
      </c>
      <c r="D50" s="68">
        <v>7</v>
      </c>
      <c r="E50" s="68">
        <v>78.099999999999994</v>
      </c>
      <c r="F50" s="89">
        <f>(D50-E50)/E50</f>
        <v>-0.91037131882202305</v>
      </c>
      <c r="G50" s="68">
        <v>1</v>
      </c>
      <c r="H50" s="66">
        <v>1</v>
      </c>
      <c r="I50" s="66">
        <f>G50/H50</f>
        <v>1</v>
      </c>
      <c r="J50" s="66">
        <v>1</v>
      </c>
      <c r="K50" s="66">
        <v>4</v>
      </c>
      <c r="L50" s="68">
        <v>4995.6799999999994</v>
      </c>
      <c r="M50" s="68">
        <v>797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5.35" customHeight="1">
      <c r="A51" s="16"/>
      <c r="B51" s="16"/>
      <c r="C51" s="39" t="s">
        <v>156</v>
      </c>
      <c r="D51" s="61">
        <f>SUM(D47:D50)</f>
        <v>124876.70999999999</v>
      </c>
      <c r="E51" s="61">
        <f t="shared" ref="E51:G51" si="3">SUM(E47:E50)</f>
        <v>91227.590000000026</v>
      </c>
      <c r="F51" s="108">
        <f>(D51-E51)/E51</f>
        <v>0.36884806449452362</v>
      </c>
      <c r="G51" s="61">
        <f t="shared" si="3"/>
        <v>24147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C46" sqref="C4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139</v>
      </c>
      <c r="E6" s="4" t="s">
        <v>128</v>
      </c>
      <c r="F6" s="121"/>
      <c r="G6" s="4" t="s">
        <v>139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111"/>
      <c r="E9" s="111"/>
      <c r="F9" s="120" t="s">
        <v>15</v>
      </c>
      <c r="G9" s="111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 ht="19.5">
      <c r="A10" s="118"/>
      <c r="B10" s="118"/>
      <c r="C10" s="121"/>
      <c r="D10" s="112" t="s">
        <v>140</v>
      </c>
      <c r="E10" s="112" t="s">
        <v>131</v>
      </c>
      <c r="F10" s="121"/>
      <c r="G10" s="112" t="s">
        <v>140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112" t="s">
        <v>14</v>
      </c>
      <c r="E11" s="4" t="s">
        <v>14</v>
      </c>
      <c r="F11" s="121"/>
      <c r="G11" s="112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113"/>
      <c r="E12" s="5" t="s">
        <v>2</v>
      </c>
      <c r="F12" s="122"/>
      <c r="G12" s="113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 t="shared" ref="E23:G23" si="1">SUM(E13:E22)</f>
        <v>80241.570000000007</v>
      </c>
      <c r="F23" s="108">
        <f>(D23-E23)/E23</f>
        <v>6.9658532354239758E-2</v>
      </c>
      <c r="G23" s="61">
        <f t="shared" si="1"/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2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2"/>
        <v>-0.74819972604526774</v>
      </c>
      <c r="G28" s="68">
        <v>170</v>
      </c>
      <c r="H28" s="50">
        <v>54</v>
      </c>
      <c r="I28" s="66">
        <f t="shared" ref="I28:I33" si="3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2"/>
        <v>-0.56800060748728076</v>
      </c>
      <c r="G29" s="68">
        <v>159</v>
      </c>
      <c r="H29" s="66">
        <v>26</v>
      </c>
      <c r="I29" s="66">
        <f t="shared" si="3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2"/>
        <v>0.42424242424242425</v>
      </c>
      <c r="G30" s="68">
        <v>131</v>
      </c>
      <c r="H30" s="66">
        <v>2</v>
      </c>
      <c r="I30" s="66">
        <f t="shared" si="3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2"/>
        <v>-0.6627546685768545</v>
      </c>
      <c r="G31" s="68">
        <v>70</v>
      </c>
      <c r="H31" s="66">
        <v>19</v>
      </c>
      <c r="I31" s="66">
        <f t="shared" si="3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2"/>
        <v>-0.47676767676767678</v>
      </c>
      <c r="G32" s="68">
        <v>75</v>
      </c>
      <c r="H32" s="66">
        <v>10</v>
      </c>
      <c r="I32" s="66">
        <f t="shared" si="3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2"/>
        <v>-0.67772069126576362</v>
      </c>
      <c r="G33" s="68">
        <v>65</v>
      </c>
      <c r="H33" s="66">
        <v>19</v>
      </c>
      <c r="I33" s="66">
        <f t="shared" si="3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2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2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4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4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4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4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4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4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 t="shared" ref="F58:F63" si="5"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4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3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 t="shared" si="5"/>
        <v>-0.12282370194583606</v>
      </c>
      <c r="G63" s="61">
        <f t="shared" ref="F63:G63" si="6"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33" sqref="L33:M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128</v>
      </c>
      <c r="E6" s="4" t="s">
        <v>103</v>
      </c>
      <c r="F6" s="121"/>
      <c r="G6" s="4" t="s">
        <v>128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104"/>
      <c r="E9" s="104"/>
      <c r="F9" s="120" t="s">
        <v>15</v>
      </c>
      <c r="G9" s="104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 ht="19.5">
      <c r="A10" s="118"/>
      <c r="B10" s="118"/>
      <c r="C10" s="121"/>
      <c r="D10" s="105" t="s">
        <v>131</v>
      </c>
      <c r="E10" s="107" t="s">
        <v>104</v>
      </c>
      <c r="F10" s="121"/>
      <c r="G10" s="107" t="s">
        <v>131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105" t="s">
        <v>14</v>
      </c>
      <c r="E11" s="4" t="s">
        <v>14</v>
      </c>
      <c r="F11" s="121"/>
      <c r="G11" s="105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106"/>
      <c r="E12" s="5" t="s">
        <v>2</v>
      </c>
      <c r="F12" s="122"/>
      <c r="G12" s="106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 t="shared" ref="E23:G23" si="1">SUM(E13:E22)</f>
        <v>64826.37</v>
      </c>
      <c r="F23" s="108">
        <f>(D23-E23)/E23</f>
        <v>0.45543996987645607</v>
      </c>
      <c r="G23" s="61">
        <f t="shared" si="1"/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2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2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2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2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2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2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 t="shared" ref="E35:G35" si="3">SUM(E23:E34)</f>
        <v>91891.75</v>
      </c>
      <c r="F35" s="108">
        <f t="shared" si="2"/>
        <v>0.18992281679258488</v>
      </c>
      <c r="G35" s="61">
        <f t="shared" si="3"/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4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4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4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4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4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4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4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4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4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 t="shared" ref="E47:G47" si="5">SUM(E35:E46)</f>
        <v>99116.700000000012</v>
      </c>
      <c r="F47" s="108">
        <f t="shared" si="4"/>
        <v>0.15376066798026986</v>
      </c>
      <c r="G47" s="61">
        <f t="shared" si="5"/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 t="shared" ref="E53" si="6">SUM(E47:E52)</f>
        <v>101028.42000000001</v>
      </c>
      <c r="F53" s="108">
        <f t="shared" ref="F53" si="7">(D53-E53)/E53</f>
        <v>0.13490936510736307</v>
      </c>
      <c r="G53" s="61">
        <f t="shared" ref="G53" si="8"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6" zoomScale="60" zoomScaleNormal="60" workbookViewId="0">
      <selection activeCell="A45" sqref="A45:XFD4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103</v>
      </c>
      <c r="E6" s="4" t="s">
        <v>95</v>
      </c>
      <c r="F6" s="121"/>
      <c r="G6" s="4" t="s">
        <v>103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101"/>
      <c r="E9" s="101"/>
      <c r="F9" s="120" t="s">
        <v>15</v>
      </c>
      <c r="G9" s="101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>
      <c r="A10" s="118"/>
      <c r="B10" s="118"/>
      <c r="C10" s="121"/>
      <c r="D10" s="102" t="s">
        <v>104</v>
      </c>
      <c r="E10" s="102" t="s">
        <v>96</v>
      </c>
      <c r="F10" s="121"/>
      <c r="G10" s="102" t="s">
        <v>104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102" t="s">
        <v>14</v>
      </c>
      <c r="E11" s="4" t="s">
        <v>14</v>
      </c>
      <c r="F11" s="121"/>
      <c r="G11" s="102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103"/>
      <c r="E12" s="5" t="s">
        <v>2</v>
      </c>
      <c r="F12" s="122"/>
      <c r="G12" s="103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 t="shared" ref="F23" si="0"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1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1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1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1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1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1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 t="shared" ref="E35:G35" si="2">SUM(E23:E34)</f>
        <v>89563.96</v>
      </c>
      <c r="F35" s="108">
        <f>(D35-E35)/E35</f>
        <v>0.18577048178754055</v>
      </c>
      <c r="G35" s="61">
        <f t="shared" si="2"/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3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3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3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3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3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3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3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 t="shared" ref="E47:G47" si="4">SUM(E35:E46)</f>
        <v>94112.98000000001</v>
      </c>
      <c r="F47" s="108">
        <f t="shared" si="3"/>
        <v>0.14995880483223467</v>
      </c>
      <c r="G47" s="61">
        <f t="shared" si="4"/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 t="shared" ref="E50:G50" si="5">SUM(E47:E49)</f>
        <v>95221.180000000008</v>
      </c>
      <c r="F50" s="108">
        <f>(D50-E50)/E50</f>
        <v>0.13669196285952365</v>
      </c>
      <c r="G50" s="61">
        <f t="shared" si="5"/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95</v>
      </c>
      <c r="E6" s="4" t="s">
        <v>81</v>
      </c>
      <c r="F6" s="121"/>
      <c r="G6" s="4" t="s">
        <v>95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81"/>
      <c r="E9" s="81"/>
      <c r="F9" s="120" t="s">
        <v>15</v>
      </c>
      <c r="G9" s="81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>
      <c r="A10" s="118"/>
      <c r="B10" s="118"/>
      <c r="C10" s="121"/>
      <c r="D10" s="82" t="s">
        <v>96</v>
      </c>
      <c r="E10" s="82" t="s">
        <v>82</v>
      </c>
      <c r="F10" s="121"/>
      <c r="G10" s="82" t="s">
        <v>96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82" t="s">
        <v>14</v>
      </c>
      <c r="E11" s="4" t="s">
        <v>14</v>
      </c>
      <c r="F11" s="121"/>
      <c r="G11" s="82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83"/>
      <c r="E12" s="5" t="s">
        <v>2</v>
      </c>
      <c r="F12" s="122"/>
      <c r="G12" s="83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1">SUM(E13:E22)</f>
        <v>91030.640000000014</v>
      </c>
      <c r="F23" s="93">
        <f t="shared" ref="F23" si="2">(D23-E23)/E23</f>
        <v>-5.8738793883026774E-2</v>
      </c>
      <c r="G23" s="61">
        <f t="shared" si="1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 t="shared" ref="I41" si="3"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 t="shared" ref="F42" si="4"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81</v>
      </c>
      <c r="E6" s="4" t="s">
        <v>63</v>
      </c>
      <c r="F6" s="121"/>
      <c r="G6" s="4" t="s">
        <v>81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73"/>
      <c r="E9" s="73"/>
      <c r="F9" s="120" t="s">
        <v>15</v>
      </c>
      <c r="G9" s="73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 ht="19.5">
      <c r="A10" s="118"/>
      <c r="B10" s="118"/>
      <c r="C10" s="121"/>
      <c r="D10" s="74" t="s">
        <v>82</v>
      </c>
      <c r="E10" s="74" t="s">
        <v>64</v>
      </c>
      <c r="F10" s="121"/>
      <c r="G10" s="74" t="s">
        <v>82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74" t="s">
        <v>14</v>
      </c>
      <c r="E11" s="4" t="s">
        <v>14</v>
      </c>
      <c r="F11" s="121"/>
      <c r="G11" s="74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75"/>
      <c r="E12" s="5" t="s">
        <v>2</v>
      </c>
      <c r="F12" s="122"/>
      <c r="G12" s="75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63</v>
      </c>
      <c r="E6" s="4" t="s">
        <v>54</v>
      </c>
      <c r="F6" s="121"/>
      <c r="G6" s="4" t="s">
        <v>63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70"/>
      <c r="E9" s="70"/>
      <c r="F9" s="120" t="s">
        <v>15</v>
      </c>
      <c r="G9" s="70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 ht="19.5">
      <c r="A10" s="118"/>
      <c r="B10" s="118"/>
      <c r="C10" s="121"/>
      <c r="D10" s="71" t="s">
        <v>64</v>
      </c>
      <c r="E10" s="71" t="s">
        <v>55</v>
      </c>
      <c r="F10" s="121"/>
      <c r="G10" s="71" t="s">
        <v>64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71" t="s">
        <v>14</v>
      </c>
      <c r="E11" s="4" t="s">
        <v>14</v>
      </c>
      <c r="F11" s="121"/>
      <c r="G11" s="71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60"/>
      <c r="T11" s="60"/>
      <c r="U11" s="59"/>
    </row>
    <row r="12" spans="1:26" ht="15.6" customHeight="1" thickBot="1">
      <c r="A12" s="118"/>
      <c r="B12" s="119"/>
      <c r="C12" s="122"/>
      <c r="D12" s="72"/>
      <c r="E12" s="5" t="s">
        <v>2</v>
      </c>
      <c r="F12" s="122"/>
      <c r="G12" s="72" t="s">
        <v>17</v>
      </c>
      <c r="H12" s="32"/>
      <c r="I12" s="122"/>
      <c r="J12" s="32"/>
      <c r="K12" s="32"/>
      <c r="L12" s="32"/>
      <c r="M12" s="32"/>
      <c r="N12" s="32"/>
      <c r="O12" s="122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1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1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7"/>
      <c r="B5" s="117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</row>
    <row r="6" spans="1:26">
      <c r="A6" s="118"/>
      <c r="B6" s="118"/>
      <c r="C6" s="121"/>
      <c r="D6" s="4" t="s">
        <v>54</v>
      </c>
      <c r="E6" s="4" t="s">
        <v>37</v>
      </c>
      <c r="F6" s="121"/>
      <c r="G6" s="4" t="s">
        <v>54</v>
      </c>
      <c r="H6" s="121"/>
      <c r="I6" s="121"/>
      <c r="J6" s="121"/>
      <c r="K6" s="121"/>
      <c r="L6" s="121"/>
      <c r="M6" s="121"/>
      <c r="N6" s="121"/>
      <c r="O6" s="121"/>
    </row>
    <row r="7" spans="1:26">
      <c r="A7" s="118"/>
      <c r="B7" s="118"/>
      <c r="C7" s="121"/>
      <c r="D7" s="4" t="s">
        <v>1</v>
      </c>
      <c r="E7" s="4" t="s">
        <v>1</v>
      </c>
      <c r="F7" s="121"/>
      <c r="G7" s="4" t="s">
        <v>4</v>
      </c>
      <c r="H7" s="121"/>
      <c r="I7" s="121"/>
      <c r="J7" s="121"/>
      <c r="K7" s="121"/>
      <c r="L7" s="121"/>
      <c r="M7" s="121"/>
      <c r="N7" s="121"/>
      <c r="O7" s="121"/>
    </row>
    <row r="8" spans="1:26" ht="18" customHeight="1" thickBot="1">
      <c r="A8" s="119"/>
      <c r="B8" s="119"/>
      <c r="C8" s="122"/>
      <c r="D8" s="5" t="s">
        <v>2</v>
      </c>
      <c r="E8" s="5" t="s">
        <v>2</v>
      </c>
      <c r="F8" s="122"/>
      <c r="G8" s="6"/>
      <c r="H8" s="122"/>
      <c r="I8" s="122"/>
      <c r="J8" s="122"/>
      <c r="K8" s="122"/>
      <c r="L8" s="122"/>
      <c r="M8" s="122"/>
      <c r="N8" s="122"/>
      <c r="O8" s="122"/>
      <c r="R8" s="8"/>
    </row>
    <row r="9" spans="1:26" ht="15" customHeight="1">
      <c r="A9" s="117"/>
      <c r="B9" s="117"/>
      <c r="C9" s="120" t="s">
        <v>13</v>
      </c>
      <c r="D9" s="29"/>
      <c r="E9" s="29"/>
      <c r="F9" s="120" t="s">
        <v>15</v>
      </c>
      <c r="G9" s="29"/>
      <c r="H9" s="9" t="s">
        <v>18</v>
      </c>
      <c r="I9" s="12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20" t="s">
        <v>26</v>
      </c>
      <c r="R9" s="8"/>
    </row>
    <row r="10" spans="1:26" ht="19.5">
      <c r="A10" s="118"/>
      <c r="B10" s="118"/>
      <c r="C10" s="121"/>
      <c r="D10" s="44" t="s">
        <v>55</v>
      </c>
      <c r="E10" s="47" t="s">
        <v>38</v>
      </c>
      <c r="F10" s="121"/>
      <c r="G10" s="48" t="s">
        <v>55</v>
      </c>
      <c r="H10" s="4" t="s">
        <v>17</v>
      </c>
      <c r="I10" s="12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21"/>
      <c r="R10" s="8"/>
    </row>
    <row r="11" spans="1:26">
      <c r="A11" s="118"/>
      <c r="B11" s="118"/>
      <c r="C11" s="121"/>
      <c r="D11" s="30" t="s">
        <v>14</v>
      </c>
      <c r="E11" s="4" t="s">
        <v>14</v>
      </c>
      <c r="F11" s="121"/>
      <c r="G11" s="30" t="s">
        <v>16</v>
      </c>
      <c r="H11" s="6"/>
      <c r="I11" s="121"/>
      <c r="J11" s="6"/>
      <c r="K11" s="6"/>
      <c r="L11" s="12" t="s">
        <v>2</v>
      </c>
      <c r="M11" s="4" t="s">
        <v>17</v>
      </c>
      <c r="N11" s="6"/>
      <c r="O11" s="121"/>
      <c r="R11" s="11"/>
      <c r="T11" s="11"/>
      <c r="U11" s="7"/>
    </row>
    <row r="12" spans="1:26" ht="15.6" customHeight="1" thickBot="1">
      <c r="A12" s="118"/>
      <c r="B12" s="119"/>
      <c r="C12" s="122"/>
      <c r="D12" s="31"/>
      <c r="E12" s="5" t="s">
        <v>2</v>
      </c>
      <c r="F12" s="122"/>
      <c r="G12" s="31" t="s">
        <v>17</v>
      </c>
      <c r="H12" s="32"/>
      <c r="I12" s="122"/>
      <c r="J12" s="32"/>
      <c r="K12" s="32"/>
      <c r="L12" s="32"/>
      <c r="M12" s="32"/>
      <c r="N12" s="32"/>
      <c r="O12" s="122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2021-06-18T12:55:50Z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