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ėBulytė\Desktop\"/>
    </mc:Choice>
  </mc:AlternateContent>
  <xr:revisionPtr revIDLastSave="0" documentId="13_ncr:1_{CB3FB61E-0837-49AF-97B3-8221BFD31F3D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1" i="1" l="1"/>
  <c r="E51" i="1"/>
  <c r="G51" i="1"/>
  <c r="D51" i="1"/>
  <c r="F47" i="1"/>
  <c r="E47" i="1"/>
  <c r="G47" i="1"/>
  <c r="D47" i="1"/>
  <c r="F35" i="1"/>
  <c r="E35" i="1"/>
  <c r="G35" i="1"/>
  <c r="D35" i="1"/>
  <c r="F23" i="1"/>
  <c r="E23" i="1"/>
  <c r="G23" i="1"/>
  <c r="D23" i="1"/>
  <c r="I40" i="1"/>
  <c r="I28" i="1"/>
  <c r="I30" i="1"/>
  <c r="I39" i="1"/>
  <c r="I15" i="1"/>
  <c r="I45" i="1"/>
  <c r="I46" i="1" l="1"/>
  <c r="I25" i="1"/>
  <c r="I17" i="1"/>
  <c r="I14" i="1"/>
  <c r="F18" i="1" l="1"/>
  <c r="F20" i="1"/>
  <c r="F19" i="1"/>
  <c r="F22" i="1"/>
  <c r="F21" i="1"/>
  <c r="F26" i="1"/>
  <c r="F29" i="1"/>
  <c r="F27" i="1"/>
  <c r="F37" i="1"/>
  <c r="F43" i="1"/>
  <c r="F31" i="1"/>
  <c r="F44" i="1"/>
  <c r="F32" i="1"/>
  <c r="F38" i="1"/>
  <c r="F34" i="1"/>
  <c r="F42" i="1"/>
  <c r="F41" i="1"/>
  <c r="F49" i="1"/>
  <c r="F13" i="1"/>
  <c r="I27" i="1" l="1"/>
  <c r="I21" i="1"/>
  <c r="I18" i="1"/>
  <c r="F33" i="1" l="1"/>
  <c r="F50" i="1"/>
  <c r="I44" i="1" l="1"/>
  <c r="I26" i="1"/>
  <c r="F16" i="1"/>
  <c r="I41" i="1" l="1"/>
  <c r="I16" i="1" l="1"/>
  <c r="I22" i="1"/>
  <c r="I49" i="1" l="1"/>
  <c r="I43" i="1"/>
  <c r="I31" i="1" l="1"/>
  <c r="I42" i="1"/>
  <c r="I20" i="1"/>
  <c r="I33" i="1" l="1"/>
  <c r="I29" i="1"/>
  <c r="I50" i="1" l="1"/>
  <c r="I34" i="1"/>
</calcChain>
</file>

<file path=xl/sharedStrings.xml><?xml version="1.0" encoding="utf-8"?>
<sst xmlns="http://schemas.openxmlformats.org/spreadsheetml/2006/main" count="164" uniqueCount="88">
  <si>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</si>
  <si>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</si>
  <si>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</si>
  <si>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</si>
  <si>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</si>
  <si>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</si>
  <si>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</si>
  <si>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</si>
  <si>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</si>
  <si>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</si>
  <si>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</si>
  <si>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</si>
  <si>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</si>
  <si>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</si>
  <si>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</si>
  <si>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</si>
  <si>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</si>
  <si>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</si>
  <si>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</si>
  <si>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</si>
  <si>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</si>
  <si>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</si>
  <si>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</si>
  <si>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</si>
  <si>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</si>
  <si>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</si>
  <si>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</si>
  <si>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</si>
  <si>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</si>
  <si>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</si>
  <si>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</si>
  <si>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Total (20)</t>
  </si>
  <si>
    <t>N</t>
  </si>
  <si>
    <t>Garsų pasaulio įrašai</t>
  </si>
  <si>
    <t>Theatrical Film Distribution  / 20th Century Fox</t>
  </si>
  <si>
    <t>ACME Film / SONY</t>
  </si>
  <si>
    <t>NCG Distribution/Universal Pictures International</t>
  </si>
  <si>
    <t>Pats sau milijonierius</t>
  </si>
  <si>
    <t>Stambus planas</t>
  </si>
  <si>
    <t>Theatrical Film Distribution</t>
  </si>
  <si>
    <t>Aviuko Šono filmas. Fermagedonas (Shaun the Sheep 2 (Shaun the Sheep Movie: Farmageddon))</t>
  </si>
  <si>
    <t>Le Manas'66. Plento karaliai (Ford v. Ferrari)</t>
  </si>
  <si>
    <t>P</t>
  </si>
  <si>
    <t>Adamsų šeimynėlė (The Addams Family)</t>
  </si>
  <si>
    <t>Preview</t>
  </si>
  <si>
    <t>Ištraukti peiliai (Knives Out)</t>
  </si>
  <si>
    <t>Total (30)</t>
  </si>
  <si>
    <t>Sutemose</t>
  </si>
  <si>
    <t>Kinema</t>
  </si>
  <si>
    <t>VLG Film</t>
  </si>
  <si>
    <t>Last Christmas</t>
  </si>
  <si>
    <t>Džiumandži Kitas Lygis (Jumanji: The Next Level)</t>
  </si>
  <si>
    <t>Nuostabi epocha (La Belle Epoque)</t>
  </si>
  <si>
    <t>Drąsusis Mozlis (Mosley)</t>
  </si>
  <si>
    <t>Pašėlęs policininkas: naujametinis nesusipratimas 2 (Полицейский с Рублевки. Новогодний беспредел 2)</t>
  </si>
  <si>
    <t>Tulpės, meilė, garbė ir dviratis (Tulipani: Liefde, eer en een fiets)</t>
  </si>
  <si>
    <t>Artbox</t>
  </si>
  <si>
    <t>Ledo šalis 2 (Frozen 2)</t>
  </si>
  <si>
    <t>Žvaigždžių Karai. Skaivokerio iškilimas (Star Wars: Episode IX - The Rise of Skywalker)</t>
  </si>
  <si>
    <t>Theatrical Film Distribution / WDSMPI</t>
  </si>
  <si>
    <t>Vienišos širdys (Someone Somewhere)</t>
  </si>
  <si>
    <t>Cats</t>
  </si>
  <si>
    <t>Tarnas (Холоп)</t>
  </si>
  <si>
    <t>Europos kinas</t>
  </si>
  <si>
    <t>Antroji aš (Celle que vous croyez)</t>
  </si>
  <si>
    <t>Tobulas pasimatymas</t>
  </si>
  <si>
    <t>Nord Play</t>
  </si>
  <si>
    <t>Pagieža (Grudge)</t>
  </si>
  <si>
    <t>Invazija (Attraction 2)</t>
  </si>
  <si>
    <t>Užsimaskavę šnipai (Spies In Disguise)</t>
  </si>
  <si>
    <t>Zuikis Džodžo (Jojo Rabbit)</t>
  </si>
  <si>
    <t>January 3 - 9</t>
  </si>
  <si>
    <t>Sausio 3 - 9 d.</t>
  </si>
  <si>
    <t>Pasmerkti. Pajūrio džiazas</t>
  </si>
  <si>
    <t>Singing fish</t>
  </si>
  <si>
    <t>January 10 - 16</t>
  </si>
  <si>
    <t>Sausio 10 - 16 d.</t>
  </si>
  <si>
    <t>January 10 - 16 Lithuanian top</t>
  </si>
  <si>
    <t>Sausio 10 - 16 d. Lietuvos kino teatruose rodytų filmų topas</t>
  </si>
  <si>
    <t>Mano dukrai Samai (For Sama)</t>
  </si>
  <si>
    <t>Greta Garbo Films</t>
  </si>
  <si>
    <t>Vieną kartą Holivude (Once Upon a Time in Hollywood)</t>
  </si>
  <si>
    <t>Pavarotti (Pavarotti)</t>
  </si>
  <si>
    <t>Pašėlę vyrukai amžiams (Bad Boys for Life)</t>
  </si>
  <si>
    <t>Skandalas (Untitled Charles Randolph Project (Bombshell))</t>
  </si>
  <si>
    <t>Siekiant gailestingumo (Just Mercy)</t>
  </si>
  <si>
    <t>Daktaras Dolitlis (Dolittle)</t>
  </si>
  <si>
    <t>Total (32)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</si>
</sst>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_(&quot;$&quot;* #,##0.00_);_(&quot;$&quot;* \(#,##0.00\);_(&quot;$&quot;* &quot;-&quot;??_);_(@_)"/>
  </numFmts>
  <fonts count="3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5" fillId="0" borderId="0"/>
    <xf numFmtId="0" fontId="11" fillId="0" borderId="0"/>
    <xf numFmtId="0" fontId="2" fillId="0" borderId="0"/>
    <xf numFmtId="0" fontId="26" fillId="0" borderId="0"/>
    <xf numFmtId="0" fontId="26" fillId="0" borderId="0"/>
    <xf numFmtId="0" fontId="10" fillId="0" borderId="0"/>
    <xf numFmtId="0" fontId="25" fillId="0" borderId="0"/>
    <xf numFmtId="0" fontId="25" fillId="0" borderId="0"/>
    <xf numFmtId="165" fontId="2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</cellStyleXfs>
  <cellXfs count="85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7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10" fontId="20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4" fontId="11" fillId="0" borderId="0" xfId="0" applyNumberFormat="1" applyFont="1"/>
    <xf numFmtId="3" fontId="12" fillId="0" borderId="8" xfId="0" applyNumberFormat="1" applyFont="1" applyBorder="1" applyAlignment="1">
      <alignment horizontal="center" vertical="center"/>
    </xf>
    <xf numFmtId="3" fontId="11" fillId="0" borderId="0" xfId="0" applyNumberFormat="1" applyFont="1"/>
    <xf numFmtId="3" fontId="12" fillId="0" borderId="7" xfId="0" applyNumberFormat="1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3" fontId="12" fillId="0" borderId="7" xfId="23" applyNumberFormat="1" applyFont="1" applyBorder="1" applyAlignment="1">
      <alignment horizontal="center" vertical="center"/>
    </xf>
    <xf numFmtId="3" fontId="2" fillId="0" borderId="0" xfId="23" applyNumberFormat="1"/>
    <xf numFmtId="8" fontId="16" fillId="0" borderId="0" xfId="0" applyNumberFormat="1" applyFont="1"/>
    <xf numFmtId="3" fontId="12" fillId="0" borderId="8" xfId="23" applyNumberFormat="1" applyFont="1" applyBorder="1" applyAlignment="1">
      <alignment horizontal="center" vertical="center"/>
    </xf>
    <xf numFmtId="4" fontId="22" fillId="0" borderId="0" xfId="0" applyNumberFormat="1" applyFont="1"/>
    <xf numFmtId="3" fontId="28" fillId="0" borderId="8" xfId="0" applyNumberFormat="1" applyFont="1" applyBorder="1" applyAlignment="1">
      <alignment horizontal="center" vertical="center"/>
    </xf>
    <xf numFmtId="6" fontId="11" fillId="0" borderId="0" xfId="0" applyNumberFormat="1" applyFont="1"/>
    <xf numFmtId="8" fontId="11" fillId="0" borderId="0" xfId="0" applyNumberFormat="1" applyFont="1"/>
    <xf numFmtId="3" fontId="13" fillId="0" borderId="7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164" fontId="14" fillId="0" borderId="8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3" fontId="12" fillId="0" borderId="8" xfId="23" applyNumberFormat="1" applyFont="1" applyBorder="1" applyAlignment="1">
      <alignment horizontal="center" vertical="center"/>
    </xf>
    <xf numFmtId="0" fontId="11" fillId="0" borderId="0" xfId="0" applyFont="1"/>
    <xf numFmtId="0" fontId="19" fillId="2" borderId="6" xfId="0" applyFont="1" applyFill="1" applyBorder="1" applyAlignment="1">
      <alignment horizontal="center" vertical="center" wrapText="1"/>
    </xf>
    <xf numFmtId="3" fontId="11" fillId="0" borderId="0" xfId="0" applyNumberFormat="1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 wrapText="1"/>
    </xf>
    <xf numFmtId="3" fontId="2" fillId="0" borderId="0" xfId="23" applyNumberFormat="1"/>
    <xf numFmtId="3" fontId="12" fillId="0" borderId="8" xfId="23" applyNumberFormat="1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10" fontId="29" fillId="2" borderId="8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3" fontId="0" fillId="0" borderId="0" xfId="0" applyNumberFormat="1" applyFont="1"/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</cellXfs>
  <cellStyles count="32">
    <cellStyle name="Comma 2" xfId="9" xr:uid="{00000000-0005-0000-0000-000000000000}"/>
    <cellStyle name="Comma 2 2" xfId="31" xr:uid="{F7C825C9-C2B6-4E55-8ED4-F6C04E16DC91}"/>
    <cellStyle name="Comma 2 3" xfId="30" xr:uid="{9E1D8DE5-BC38-4404-8F20-2E4CC304E5D8}"/>
    <cellStyle name="Įprastas" xfId="0" builtinId="0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04000000}"/>
    <cellStyle name="Įprastas 4 2" xfId="27" xr:uid="{00000000-0005-0000-0000-000005000000}"/>
    <cellStyle name="Įprastas 5" xfId="26" xr:uid="{00000000-0005-0000-0000-000006000000}"/>
    <cellStyle name="Normal 10" xfId="18" xr:uid="{00000000-0005-0000-0000-000008000000}"/>
    <cellStyle name="Normal 11" xfId="19" xr:uid="{00000000-0005-0000-0000-000009000000}"/>
    <cellStyle name="Normal 12" xfId="21" xr:uid="{00000000-0005-0000-0000-00000A000000}"/>
    <cellStyle name="Normal 13" xfId="25" xr:uid="{00000000-0005-0000-0000-00000B000000}"/>
    <cellStyle name="Normal 13 2" xfId="28" xr:uid="{00000000-0005-0000-0000-00000C000000}"/>
    <cellStyle name="Normal 2" xfId="1" xr:uid="{00000000-0005-0000-0000-00000D000000}"/>
    <cellStyle name="Normal 2 2" xfId="3" xr:uid="{00000000-0005-0000-0000-00000E000000}"/>
    <cellStyle name="Normal 2 3" xfId="13" xr:uid="{00000000-0005-0000-0000-00000F000000}"/>
    <cellStyle name="Normal 2 4" xfId="23" xr:uid="{00000000-0005-0000-0000-000010000000}"/>
    <cellStyle name="Normal 3" xfId="2" xr:uid="{00000000-0005-0000-0000-000011000000}"/>
    <cellStyle name="Normal 3 2" xfId="4" xr:uid="{00000000-0005-0000-0000-000012000000}"/>
    <cellStyle name="Normal 3 3" xfId="22" xr:uid="{00000000-0005-0000-0000-000013000000}"/>
    <cellStyle name="Normal 4" xfId="5" xr:uid="{00000000-0005-0000-0000-000014000000}"/>
    <cellStyle name="Normal 5" xfId="6" xr:uid="{00000000-0005-0000-0000-000015000000}"/>
    <cellStyle name="Normal 6" xfId="7" xr:uid="{00000000-0005-0000-0000-000016000000}"/>
    <cellStyle name="Normal 7" xfId="8" xr:uid="{00000000-0005-0000-0000-000017000000}"/>
    <cellStyle name="Normal 7 2" xfId="10" xr:uid="{00000000-0005-0000-0000-000018000000}"/>
    <cellStyle name="Normal 8" xfId="11" xr:uid="{00000000-0005-0000-0000-000019000000}"/>
    <cellStyle name="Normal 9" xfId="12" xr:uid="{00000000-0005-0000-0000-00001A000000}"/>
    <cellStyle name="Normal 9 2" xfId="17" xr:uid="{00000000-0005-0000-0000-00001B000000}"/>
    <cellStyle name="Valiuta 2" xfId="29" xr:uid="{21678943-4C9C-4BD4-9129-4E8FC903F932}"/>
    <cellStyle name="Обычный_niko_all" xfId="16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0"/>
  <sheetViews>
    <sheetView tabSelected="1" zoomScale="60" zoomScaleNormal="60" workbookViewId="0">
      <selection activeCell="F51" sqref="F51"/>
    </sheetView>
  </sheetViews>
  <sheetFormatPr defaultColWidth="8.81640625" defaultRowHeight="14.5"/>
  <cols>
    <col min="1" max="1" width="4.1796875" style="1" customWidth="1"/>
    <col min="2" max="2" width="4.7265625" style="1" customWidth="1"/>
    <col min="3" max="3" width="30.26953125" style="1" customWidth="1"/>
    <col min="4" max="4" width="13.26953125" style="1" customWidth="1"/>
    <col min="5" max="6" width="15.26953125" style="1" customWidth="1"/>
    <col min="7" max="7" width="12.26953125" style="1" customWidth="1"/>
    <col min="8" max="8" width="10.81640625" style="1" customWidth="1"/>
    <col min="9" max="9" width="12" style="1" customWidth="1"/>
    <col min="10" max="10" width="10.54296875" style="1" customWidth="1"/>
    <col min="11" max="11" width="12.1796875" style="1" bestFit="1" customWidth="1"/>
    <col min="12" max="12" width="13.453125" style="1" customWidth="1"/>
    <col min="13" max="13" width="13" style="1" customWidth="1"/>
    <col min="14" max="14" width="14" style="1" customWidth="1"/>
    <col min="15" max="15" width="15.453125" style="1" customWidth="1"/>
    <col min="16" max="16" width="7.453125" style="1" customWidth="1"/>
    <col min="17" max="17" width="7.1796875" style="1" customWidth="1"/>
    <col min="18" max="18" width="9.1796875" style="1" customWidth="1"/>
    <col min="19" max="19" width="8" style="1" bestFit="1" customWidth="1"/>
    <col min="20" max="20" width="9.7265625" style="1" bestFit="1" customWidth="1"/>
    <col min="21" max="21" width="12.7265625" style="1" bestFit="1" customWidth="1"/>
    <col min="22" max="23" width="13.7265625" style="1" bestFit="1" customWidth="1"/>
    <col min="24" max="24" width="12" style="1" bestFit="1" customWidth="1"/>
    <col min="25" max="25" width="13.7265625" style="1" customWidth="1"/>
    <col min="26" max="26" width="12.54296875" style="1" bestFit="1" customWidth="1"/>
    <col min="27" max="27" width="13.7265625" style="1" bestFit="1" customWidth="1"/>
    <col min="28" max="16384" width="8.81640625" style="1"/>
  </cols>
  <sheetData>
    <row r="1" spans="1:26" ht="19.5" customHeight="1">
      <c r="E1" s="2" t="s">
        <v>77</v>
      </c>
      <c r="F1" s="2"/>
      <c r="G1" s="2"/>
      <c r="H1" s="2"/>
      <c r="I1" s="2"/>
    </row>
    <row r="2" spans="1:26" ht="19.5" customHeight="1">
      <c r="E2" s="2" t="s">
        <v>78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82"/>
      <c r="B5" s="82"/>
      <c r="C5" s="79" t="s">
        <v>0</v>
      </c>
      <c r="D5" s="3"/>
      <c r="E5" s="3"/>
      <c r="F5" s="79" t="s">
        <v>3</v>
      </c>
      <c r="G5" s="3"/>
      <c r="H5" s="79" t="s">
        <v>5</v>
      </c>
      <c r="I5" s="79" t="s">
        <v>6</v>
      </c>
      <c r="J5" s="79" t="s">
        <v>7</v>
      </c>
      <c r="K5" s="79" t="s">
        <v>8</v>
      </c>
      <c r="L5" s="79" t="s">
        <v>10</v>
      </c>
      <c r="M5" s="79" t="s">
        <v>9</v>
      </c>
      <c r="N5" s="79" t="s">
        <v>11</v>
      </c>
      <c r="O5" s="79" t="s">
        <v>12</v>
      </c>
    </row>
    <row r="6" spans="1:26">
      <c r="A6" s="83"/>
      <c r="B6" s="83"/>
      <c r="C6" s="80"/>
      <c r="D6" s="4" t="s">
        <v>75</v>
      </c>
      <c r="E6" s="64" t="s">
        <v>71</v>
      </c>
      <c r="F6" s="80"/>
      <c r="G6" s="64" t="s">
        <v>75</v>
      </c>
      <c r="H6" s="80"/>
      <c r="I6" s="80"/>
      <c r="J6" s="80"/>
      <c r="K6" s="80"/>
      <c r="L6" s="80"/>
      <c r="M6" s="80"/>
      <c r="N6" s="80"/>
      <c r="O6" s="80"/>
    </row>
    <row r="7" spans="1:26">
      <c r="A7" s="83"/>
      <c r="B7" s="83"/>
      <c r="C7" s="80"/>
      <c r="D7" s="4" t="s">
        <v>1</v>
      </c>
      <c r="E7" s="4" t="s">
        <v>1</v>
      </c>
      <c r="F7" s="80"/>
      <c r="G7" s="4" t="s">
        <v>4</v>
      </c>
      <c r="H7" s="80"/>
      <c r="I7" s="80"/>
      <c r="J7" s="80"/>
      <c r="K7" s="80"/>
      <c r="L7" s="80"/>
      <c r="M7" s="80"/>
      <c r="N7" s="80"/>
      <c r="O7" s="80"/>
    </row>
    <row r="8" spans="1:26" ht="18" customHeight="1" thickBot="1">
      <c r="A8" s="84"/>
      <c r="B8" s="84"/>
      <c r="C8" s="81"/>
      <c r="D8" s="5" t="s">
        <v>2</v>
      </c>
      <c r="E8" s="5" t="s">
        <v>2</v>
      </c>
      <c r="F8" s="81"/>
      <c r="G8" s="6"/>
      <c r="H8" s="81"/>
      <c r="I8" s="81"/>
      <c r="J8" s="81"/>
      <c r="K8" s="81"/>
      <c r="L8" s="81"/>
      <c r="M8" s="81"/>
      <c r="N8" s="81"/>
      <c r="O8" s="81"/>
    </row>
    <row r="9" spans="1:26" ht="15" customHeight="1">
      <c r="A9" s="82"/>
      <c r="B9" s="82"/>
      <c r="C9" s="79" t="s">
        <v>13</v>
      </c>
      <c r="D9" s="3"/>
      <c r="E9" s="34"/>
      <c r="F9" s="79" t="s">
        <v>15</v>
      </c>
      <c r="G9" s="33"/>
      <c r="H9" s="7" t="s">
        <v>18</v>
      </c>
      <c r="I9" s="79" t="s">
        <v>28</v>
      </c>
      <c r="J9" s="3" t="s">
        <v>19</v>
      </c>
      <c r="K9" s="3" t="s">
        <v>20</v>
      </c>
      <c r="L9" s="8" t="s">
        <v>22</v>
      </c>
      <c r="M9" s="3" t="s">
        <v>23</v>
      </c>
      <c r="N9" s="3" t="s">
        <v>24</v>
      </c>
      <c r="O9" s="79" t="s">
        <v>26</v>
      </c>
    </row>
    <row r="10" spans="1:26">
      <c r="A10" s="83"/>
      <c r="B10" s="83"/>
      <c r="C10" s="80"/>
      <c r="D10" s="46" t="s">
        <v>76</v>
      </c>
      <c r="E10" s="76" t="s">
        <v>72</v>
      </c>
      <c r="F10" s="80"/>
      <c r="G10" s="76" t="s">
        <v>76</v>
      </c>
      <c r="H10" s="4" t="s">
        <v>17</v>
      </c>
      <c r="I10" s="80"/>
      <c r="J10" s="4" t="s">
        <v>17</v>
      </c>
      <c r="K10" s="4" t="s">
        <v>21</v>
      </c>
      <c r="L10" s="9" t="s">
        <v>14</v>
      </c>
      <c r="M10" s="4" t="s">
        <v>16</v>
      </c>
      <c r="N10" s="4" t="s">
        <v>25</v>
      </c>
      <c r="O10" s="80"/>
    </row>
    <row r="11" spans="1:26">
      <c r="A11" s="83"/>
      <c r="B11" s="83"/>
      <c r="C11" s="80"/>
      <c r="D11" s="4" t="s">
        <v>14</v>
      </c>
      <c r="E11" s="4" t="s">
        <v>14</v>
      </c>
      <c r="F11" s="80"/>
      <c r="G11" s="34" t="s">
        <v>16</v>
      </c>
      <c r="H11" s="6"/>
      <c r="I11" s="80"/>
      <c r="J11" s="6"/>
      <c r="K11" s="6"/>
      <c r="L11" s="9" t="s">
        <v>2</v>
      </c>
      <c r="M11" s="4" t="s">
        <v>17</v>
      </c>
      <c r="N11" s="6"/>
      <c r="O11" s="80"/>
    </row>
    <row r="12" spans="1:26" ht="15" thickBot="1">
      <c r="A12" s="83"/>
      <c r="B12" s="84"/>
      <c r="C12" s="81"/>
      <c r="D12" s="5" t="s">
        <v>2</v>
      </c>
      <c r="E12" s="5" t="s">
        <v>2</v>
      </c>
      <c r="F12" s="81"/>
      <c r="G12" s="35" t="s">
        <v>17</v>
      </c>
      <c r="H12" s="10"/>
      <c r="I12" s="81"/>
      <c r="J12" s="10"/>
      <c r="K12" s="10"/>
      <c r="L12" s="10"/>
      <c r="M12" s="10"/>
      <c r="N12" s="10"/>
      <c r="O12" s="81"/>
    </row>
    <row r="13" spans="1:26" s="36" customFormat="1" ht="25.15" customHeight="1">
      <c r="A13" s="37">
        <v>1</v>
      </c>
      <c r="B13" s="55">
        <v>1</v>
      </c>
      <c r="C13" s="39" t="s">
        <v>65</v>
      </c>
      <c r="D13" s="47">
        <v>224078.26</v>
      </c>
      <c r="E13" s="45">
        <v>363384.89</v>
      </c>
      <c r="F13" s="40">
        <f>(D13-E13)/E13</f>
        <v>-0.38335834492182658</v>
      </c>
      <c r="G13" s="47">
        <v>37901</v>
      </c>
      <c r="H13" s="69" t="s">
        <v>30</v>
      </c>
      <c r="I13" s="43" t="s">
        <v>30</v>
      </c>
      <c r="J13" s="69" t="s">
        <v>30</v>
      </c>
      <c r="K13" s="45">
        <v>2</v>
      </c>
      <c r="L13" s="47">
        <v>610952.03</v>
      </c>
      <c r="M13" s="47">
        <v>202287</v>
      </c>
      <c r="N13" s="38">
        <v>43833</v>
      </c>
      <c r="O13" s="41" t="s">
        <v>66</v>
      </c>
      <c r="P13" s="51"/>
      <c r="R13" s="42"/>
      <c r="T13" s="44"/>
      <c r="V13" s="42"/>
      <c r="X13" s="42"/>
      <c r="Y13" s="44"/>
      <c r="Z13" s="44"/>
    </row>
    <row r="14" spans="1:26" s="36" customFormat="1" ht="25.4" customHeight="1">
      <c r="A14" s="37">
        <v>2</v>
      </c>
      <c r="B14" s="74" t="s">
        <v>32</v>
      </c>
      <c r="C14" s="77">
        <v>1917</v>
      </c>
      <c r="D14" s="73">
        <v>150364.88</v>
      </c>
      <c r="E14" s="69" t="s">
        <v>30</v>
      </c>
      <c r="F14" s="69" t="s">
        <v>30</v>
      </c>
      <c r="G14" s="73">
        <v>25398</v>
      </c>
      <c r="H14" s="43">
        <v>277</v>
      </c>
      <c r="I14" s="43">
        <f>G14/H14</f>
        <v>91.689530685920573</v>
      </c>
      <c r="J14" s="43">
        <v>19</v>
      </c>
      <c r="K14" s="69">
        <v>1</v>
      </c>
      <c r="L14" s="73">
        <v>108649.97</v>
      </c>
      <c r="M14" s="73">
        <v>17577</v>
      </c>
      <c r="N14" s="38">
        <v>43840</v>
      </c>
      <c r="O14" s="41" t="s">
        <v>27</v>
      </c>
      <c r="P14" s="42"/>
      <c r="Q14" s="63"/>
      <c r="R14" s="72"/>
      <c r="S14" s="63"/>
      <c r="T14" s="66"/>
      <c r="U14" s="63"/>
      <c r="V14" s="65"/>
      <c r="W14" s="65"/>
      <c r="X14" s="66"/>
      <c r="Y14" s="66"/>
      <c r="Z14" s="44"/>
    </row>
    <row r="15" spans="1:26" s="63" customFormat="1" ht="25.4" customHeight="1">
      <c r="A15" s="67">
        <v>3</v>
      </c>
      <c r="B15" s="74" t="s">
        <v>32</v>
      </c>
      <c r="C15" s="70" t="s">
        <v>69</v>
      </c>
      <c r="D15" s="73">
        <v>78852.17</v>
      </c>
      <c r="E15" s="69" t="s">
        <v>30</v>
      </c>
      <c r="F15" s="69" t="s">
        <v>30</v>
      </c>
      <c r="G15" s="73">
        <v>16044</v>
      </c>
      <c r="H15" s="69">
        <v>356</v>
      </c>
      <c r="I15" s="69">
        <f>G15/H15</f>
        <v>45.067415730337082</v>
      </c>
      <c r="J15" s="69">
        <v>25</v>
      </c>
      <c r="K15" s="69">
        <v>1</v>
      </c>
      <c r="L15" s="69">
        <v>87986</v>
      </c>
      <c r="M15" s="69">
        <v>17719</v>
      </c>
      <c r="N15" s="68">
        <v>43840</v>
      </c>
      <c r="O15" s="71" t="s">
        <v>34</v>
      </c>
      <c r="P15" s="66"/>
      <c r="R15" s="72"/>
      <c r="T15" s="66"/>
      <c r="U15" s="54"/>
      <c r="V15" s="65"/>
      <c r="W15" s="65"/>
      <c r="X15" s="65"/>
      <c r="Y15" s="65"/>
      <c r="Z15" s="66"/>
    </row>
    <row r="16" spans="1:26" s="63" customFormat="1" ht="25.4" customHeight="1">
      <c r="A16" s="67">
        <v>4</v>
      </c>
      <c r="B16" s="55">
        <v>2</v>
      </c>
      <c r="C16" s="70" t="s">
        <v>57</v>
      </c>
      <c r="D16" s="73">
        <v>52976.32</v>
      </c>
      <c r="E16" s="69">
        <v>169149.97</v>
      </c>
      <c r="F16" s="40">
        <f>(D16-E16)/E16</f>
        <v>-0.68680857584544641</v>
      </c>
      <c r="G16" s="73">
        <v>10927</v>
      </c>
      <c r="H16" s="69">
        <v>258</v>
      </c>
      <c r="I16" s="69">
        <f>G16/H16</f>
        <v>42.352713178294572</v>
      </c>
      <c r="J16" s="69">
        <v>18</v>
      </c>
      <c r="K16" s="69">
        <v>4</v>
      </c>
      <c r="L16" s="73">
        <v>809378</v>
      </c>
      <c r="M16" s="73">
        <v>158844</v>
      </c>
      <c r="N16" s="68">
        <v>43824</v>
      </c>
      <c r="O16" s="71" t="s">
        <v>59</v>
      </c>
      <c r="P16" s="66"/>
      <c r="R16" s="72"/>
      <c r="T16" s="66"/>
      <c r="U16" s="65"/>
      <c r="V16" s="65"/>
      <c r="W16" s="65"/>
      <c r="X16" s="65"/>
      <c r="Y16" s="65"/>
      <c r="Z16" s="66"/>
    </row>
    <row r="17" spans="1:27" s="63" customFormat="1" ht="25.4" customHeight="1">
      <c r="A17" s="67">
        <v>5</v>
      </c>
      <c r="B17" s="74" t="s">
        <v>32</v>
      </c>
      <c r="C17" s="70" t="s">
        <v>70</v>
      </c>
      <c r="D17" s="73">
        <v>38241.78</v>
      </c>
      <c r="E17" s="69" t="s">
        <v>30</v>
      </c>
      <c r="F17" s="69" t="s">
        <v>30</v>
      </c>
      <c r="G17" s="73">
        <v>6595</v>
      </c>
      <c r="H17" s="69">
        <v>169</v>
      </c>
      <c r="I17" s="69">
        <f>G17/H17</f>
        <v>39.023668639053255</v>
      </c>
      <c r="J17" s="69">
        <v>15</v>
      </c>
      <c r="K17" s="69">
        <v>1</v>
      </c>
      <c r="L17" s="73">
        <v>38524</v>
      </c>
      <c r="M17" s="73">
        <v>6636</v>
      </c>
      <c r="N17" s="68">
        <v>43840</v>
      </c>
      <c r="O17" s="71" t="s">
        <v>34</v>
      </c>
      <c r="P17" s="66"/>
      <c r="R17" s="72"/>
      <c r="T17" s="66"/>
      <c r="U17" s="65"/>
      <c r="V17" s="65"/>
      <c r="W17" s="65"/>
      <c r="X17" s="65"/>
      <c r="Y17" s="65"/>
      <c r="Z17" s="66"/>
    </row>
    <row r="18" spans="1:27" s="63" customFormat="1" ht="25.4" customHeight="1">
      <c r="A18" s="67">
        <v>6</v>
      </c>
      <c r="B18" s="55">
        <v>3</v>
      </c>
      <c r="C18" s="70" t="s">
        <v>67</v>
      </c>
      <c r="D18" s="73">
        <v>32975.279999999999</v>
      </c>
      <c r="E18" s="69">
        <v>72042.559999999998</v>
      </c>
      <c r="F18" s="40">
        <f>(D18-E18)/E18</f>
        <v>-0.54228056304495564</v>
      </c>
      <c r="G18" s="73">
        <v>5281</v>
      </c>
      <c r="H18" s="69">
        <v>139</v>
      </c>
      <c r="I18" s="69">
        <f>G18/H18</f>
        <v>37.992805755395686</v>
      </c>
      <c r="J18" s="69">
        <v>11</v>
      </c>
      <c r="K18" s="69">
        <v>2</v>
      </c>
      <c r="L18" s="73">
        <v>105017.84</v>
      </c>
      <c r="M18" s="73">
        <v>17186</v>
      </c>
      <c r="N18" s="68">
        <v>43833</v>
      </c>
      <c r="O18" s="71" t="s">
        <v>35</v>
      </c>
      <c r="P18" s="66"/>
      <c r="R18" s="72"/>
      <c r="T18" s="66"/>
      <c r="U18" s="65"/>
      <c r="V18" s="65"/>
      <c r="W18" s="65"/>
      <c r="X18" s="65"/>
      <c r="Y18" s="65"/>
      <c r="Z18" s="66"/>
    </row>
    <row r="19" spans="1:27" s="63" customFormat="1" ht="25.4" customHeight="1">
      <c r="A19" s="67">
        <v>7</v>
      </c>
      <c r="B19" s="55">
        <v>5</v>
      </c>
      <c r="C19" s="70" t="s">
        <v>62</v>
      </c>
      <c r="D19" s="73">
        <v>23095</v>
      </c>
      <c r="E19" s="69">
        <v>36471</v>
      </c>
      <c r="F19" s="40">
        <f>(D19-E19)/E19</f>
        <v>-0.36675714951605387</v>
      </c>
      <c r="G19" s="73">
        <v>3613</v>
      </c>
      <c r="H19" s="69" t="s">
        <v>30</v>
      </c>
      <c r="I19" s="69" t="s">
        <v>30</v>
      </c>
      <c r="J19" s="69">
        <v>4</v>
      </c>
      <c r="K19" s="69">
        <v>3</v>
      </c>
      <c r="L19" s="73">
        <v>128121</v>
      </c>
      <c r="M19" s="73">
        <v>20299</v>
      </c>
      <c r="N19" s="68">
        <v>43826</v>
      </c>
      <c r="O19" s="71" t="s">
        <v>33</v>
      </c>
      <c r="P19" s="66"/>
      <c r="R19" s="72"/>
      <c r="T19" s="66"/>
      <c r="U19" s="65"/>
      <c r="V19" s="65"/>
      <c r="W19" s="65"/>
      <c r="X19" s="65"/>
      <c r="Y19" s="65"/>
      <c r="Z19" s="66"/>
    </row>
    <row r="20" spans="1:27" s="63" customFormat="1" ht="25.4" customHeight="1">
      <c r="A20" s="67">
        <v>8</v>
      </c>
      <c r="B20" s="55">
        <v>4</v>
      </c>
      <c r="C20" s="70" t="s">
        <v>51</v>
      </c>
      <c r="D20" s="73">
        <v>19335.43</v>
      </c>
      <c r="E20" s="69">
        <v>46307.86</v>
      </c>
      <c r="F20" s="40">
        <f>(D20-E20)/E20</f>
        <v>-0.5824590037198869</v>
      </c>
      <c r="G20" s="73">
        <v>3296</v>
      </c>
      <c r="H20" s="69">
        <v>91</v>
      </c>
      <c r="I20" s="69">
        <f>G20/H20</f>
        <v>36.219780219780219</v>
      </c>
      <c r="J20" s="69">
        <v>8</v>
      </c>
      <c r="K20" s="69">
        <v>6</v>
      </c>
      <c r="L20" s="73">
        <v>425817.01</v>
      </c>
      <c r="M20" s="73">
        <v>68166</v>
      </c>
      <c r="N20" s="68">
        <v>43805</v>
      </c>
      <c r="O20" s="71" t="s">
        <v>35</v>
      </c>
      <c r="P20" s="66"/>
      <c r="R20" s="72"/>
      <c r="T20" s="66"/>
      <c r="U20" s="65"/>
      <c r="V20" s="65"/>
      <c r="W20" s="65"/>
      <c r="X20" s="65"/>
      <c r="Y20" s="65"/>
      <c r="Z20" s="66"/>
    </row>
    <row r="21" spans="1:27" s="63" customFormat="1" ht="25.4" customHeight="1">
      <c r="A21" s="67">
        <v>9</v>
      </c>
      <c r="B21" s="55">
        <v>7</v>
      </c>
      <c r="C21" s="70" t="s">
        <v>68</v>
      </c>
      <c r="D21" s="73">
        <v>12102.77</v>
      </c>
      <c r="E21" s="69">
        <v>26681.7</v>
      </c>
      <c r="F21" s="40">
        <f>(D21-E21)/E21</f>
        <v>-0.5464018409621576</v>
      </c>
      <c r="G21" s="73">
        <v>1957</v>
      </c>
      <c r="H21" s="69">
        <v>57</v>
      </c>
      <c r="I21" s="69">
        <f>G21/H21</f>
        <v>34.333333333333336</v>
      </c>
      <c r="J21" s="69">
        <v>5</v>
      </c>
      <c r="K21" s="69">
        <v>2</v>
      </c>
      <c r="L21" s="47">
        <v>38784.47</v>
      </c>
      <c r="M21" s="47">
        <v>6249</v>
      </c>
      <c r="N21" s="68">
        <v>43833</v>
      </c>
      <c r="O21" s="71" t="s">
        <v>27</v>
      </c>
      <c r="P21" s="66"/>
      <c r="R21" s="72"/>
      <c r="T21" s="66"/>
      <c r="U21" s="65"/>
      <c r="V21" s="65"/>
      <c r="W21" s="65"/>
      <c r="X21" s="65"/>
      <c r="Y21" s="65"/>
      <c r="Z21" s="66"/>
    </row>
    <row r="22" spans="1:27" s="63" customFormat="1" ht="25.4" customHeight="1">
      <c r="A22" s="67">
        <v>10</v>
      </c>
      <c r="B22" s="55">
        <v>6</v>
      </c>
      <c r="C22" s="70" t="s">
        <v>58</v>
      </c>
      <c r="D22" s="73">
        <v>11050.66</v>
      </c>
      <c r="E22" s="69">
        <v>29565.94</v>
      </c>
      <c r="F22" s="40">
        <f>(D22-E22)/E22</f>
        <v>-0.62623681168263212</v>
      </c>
      <c r="G22" s="73">
        <v>1897</v>
      </c>
      <c r="H22" s="69">
        <v>66</v>
      </c>
      <c r="I22" s="69">
        <f>G22/H22</f>
        <v>28.742424242424242</v>
      </c>
      <c r="J22" s="69">
        <v>8</v>
      </c>
      <c r="K22" s="69">
        <v>5</v>
      </c>
      <c r="L22" s="73">
        <v>287790</v>
      </c>
      <c r="M22" s="73">
        <v>44209</v>
      </c>
      <c r="N22" s="68">
        <v>43817</v>
      </c>
      <c r="O22" s="71" t="s">
        <v>59</v>
      </c>
      <c r="P22" s="66"/>
      <c r="R22" s="72"/>
      <c r="T22" s="66"/>
      <c r="U22" s="65"/>
      <c r="V22" s="65"/>
      <c r="W22" s="65"/>
      <c r="X22" s="65"/>
      <c r="Y22" s="65"/>
      <c r="Z22" s="66"/>
    </row>
    <row r="23" spans="1:27" ht="24.65" customHeight="1">
      <c r="A23" s="13"/>
      <c r="B23" s="13"/>
      <c r="C23" s="14" t="s">
        <v>29</v>
      </c>
      <c r="D23" s="15">
        <f>SUM(D13:D22)</f>
        <v>643072.55000000016</v>
      </c>
      <c r="E23" s="15">
        <f t="shared" ref="E23:G23" si="0">SUM(E13:E22)</f>
        <v>743603.91999999981</v>
      </c>
      <c r="F23" s="75">
        <f>(D23-E23)/E23</f>
        <v>-0.13519478218995898</v>
      </c>
      <c r="G23" s="15">
        <f t="shared" si="0"/>
        <v>112909</v>
      </c>
      <c r="H23" s="15"/>
      <c r="I23" s="17"/>
      <c r="J23" s="16"/>
      <c r="K23" s="18"/>
      <c r="L23" s="19"/>
      <c r="M23" s="11"/>
      <c r="N23" s="20"/>
      <c r="O23" s="21"/>
      <c r="AA23" s="49"/>
    </row>
    <row r="24" spans="1:27" ht="12" customHeight="1">
      <c r="A24" s="22"/>
      <c r="B24" s="22"/>
      <c r="C24" s="23"/>
      <c r="D24" s="24"/>
      <c r="E24" s="24"/>
      <c r="F24" s="24"/>
      <c r="G24" s="25"/>
      <c r="H24" s="26"/>
      <c r="I24" s="27"/>
      <c r="J24" s="26"/>
      <c r="K24" s="28"/>
      <c r="L24" s="24"/>
      <c r="M24" s="25"/>
      <c r="N24" s="29"/>
      <c r="O24" s="30"/>
      <c r="AA24" s="49"/>
    </row>
    <row r="25" spans="1:27" s="63" customFormat="1" ht="25.4" customHeight="1">
      <c r="A25" s="67">
        <v>11</v>
      </c>
      <c r="B25" s="74" t="s">
        <v>32</v>
      </c>
      <c r="C25" s="70" t="s">
        <v>79</v>
      </c>
      <c r="D25" s="73">
        <v>10084.620000000001</v>
      </c>
      <c r="E25" s="69" t="s">
        <v>30</v>
      </c>
      <c r="F25" s="69" t="s">
        <v>30</v>
      </c>
      <c r="G25" s="73">
        <v>2227</v>
      </c>
      <c r="H25" s="69">
        <v>47</v>
      </c>
      <c r="I25" s="69">
        <f>G25/H25</f>
        <v>47.382978723404257</v>
      </c>
      <c r="J25" s="69">
        <v>14</v>
      </c>
      <c r="K25" s="69">
        <v>1</v>
      </c>
      <c r="L25" s="73">
        <v>10084.620000000001</v>
      </c>
      <c r="M25" s="73">
        <v>2227</v>
      </c>
      <c r="N25" s="68">
        <v>43840</v>
      </c>
      <c r="O25" s="71" t="s">
        <v>80</v>
      </c>
      <c r="P25" s="66"/>
      <c r="R25" s="72"/>
      <c r="T25" s="66"/>
      <c r="V25" s="65"/>
      <c r="W25" s="65"/>
      <c r="X25" s="65"/>
      <c r="Y25" s="65"/>
      <c r="Z25" s="66"/>
    </row>
    <row r="26" spans="1:27" s="63" customFormat="1" ht="25.4" customHeight="1">
      <c r="A26" s="67">
        <v>12</v>
      </c>
      <c r="B26" s="55">
        <v>8</v>
      </c>
      <c r="C26" s="70" t="s">
        <v>43</v>
      </c>
      <c r="D26" s="73">
        <v>5309.62</v>
      </c>
      <c r="E26" s="69">
        <v>12813.54</v>
      </c>
      <c r="F26" s="40">
        <f>(D26-E26)/E26</f>
        <v>-0.58562426932760192</v>
      </c>
      <c r="G26" s="73">
        <v>1068</v>
      </c>
      <c r="H26" s="69">
        <v>38</v>
      </c>
      <c r="I26" s="69">
        <f>G26/H26</f>
        <v>28.105263157894736</v>
      </c>
      <c r="J26" s="69">
        <v>6</v>
      </c>
      <c r="K26" s="69">
        <v>7</v>
      </c>
      <c r="L26" s="73">
        <v>314943.82</v>
      </c>
      <c r="M26" s="73">
        <v>62328</v>
      </c>
      <c r="N26" s="68">
        <v>43798</v>
      </c>
      <c r="O26" s="71" t="s">
        <v>36</v>
      </c>
      <c r="P26" s="66"/>
      <c r="R26" s="72"/>
      <c r="S26" s="65"/>
      <c r="T26" s="66"/>
      <c r="U26" s="54"/>
      <c r="V26" s="65"/>
      <c r="W26" s="65"/>
      <c r="X26" s="65"/>
      <c r="Y26" s="65"/>
      <c r="Z26" s="66"/>
    </row>
    <row r="27" spans="1:27" s="63" customFormat="1" ht="25.4" customHeight="1">
      <c r="A27" s="67">
        <v>13</v>
      </c>
      <c r="B27" s="55">
        <v>10</v>
      </c>
      <c r="C27" s="70" t="s">
        <v>64</v>
      </c>
      <c r="D27" s="73">
        <v>5028</v>
      </c>
      <c r="E27" s="69">
        <v>10083.030000000001</v>
      </c>
      <c r="F27" s="40">
        <f>(D27-E27)/E27</f>
        <v>-0.50134037090041395</v>
      </c>
      <c r="G27" s="73">
        <v>1078</v>
      </c>
      <c r="H27" s="69">
        <v>28</v>
      </c>
      <c r="I27" s="69">
        <f>G27/H27</f>
        <v>38.5</v>
      </c>
      <c r="J27" s="69">
        <v>5</v>
      </c>
      <c r="K27" s="69">
        <v>2</v>
      </c>
      <c r="L27" s="73">
        <v>17224.53</v>
      </c>
      <c r="M27" s="73">
        <v>3461</v>
      </c>
      <c r="N27" s="68">
        <v>43833</v>
      </c>
      <c r="O27" s="71" t="s">
        <v>63</v>
      </c>
      <c r="P27" s="66"/>
      <c r="R27" s="72"/>
      <c r="T27" s="66"/>
      <c r="U27" s="54"/>
      <c r="V27" s="65"/>
      <c r="W27" s="65"/>
      <c r="X27" s="65"/>
      <c r="Y27" s="65"/>
      <c r="Z27" s="66"/>
    </row>
    <row r="28" spans="1:27" s="63" customFormat="1" ht="25.4" customHeight="1">
      <c r="A28" s="67">
        <v>14</v>
      </c>
      <c r="B28" s="74" t="s">
        <v>42</v>
      </c>
      <c r="C28" s="77" t="s">
        <v>83</v>
      </c>
      <c r="D28" s="73">
        <v>4620.3500000000004</v>
      </c>
      <c r="E28" s="69" t="s">
        <v>30</v>
      </c>
      <c r="F28" s="69" t="s">
        <v>30</v>
      </c>
      <c r="G28" s="73">
        <v>722</v>
      </c>
      <c r="H28" s="69">
        <v>7</v>
      </c>
      <c r="I28" s="69">
        <f>G28/H28</f>
        <v>103.14285714285714</v>
      </c>
      <c r="J28" s="69">
        <v>6</v>
      </c>
      <c r="K28" s="69">
        <v>0</v>
      </c>
      <c r="L28" s="73">
        <v>4620.3500000000004</v>
      </c>
      <c r="M28" s="73">
        <v>722</v>
      </c>
      <c r="N28" s="68" t="s">
        <v>44</v>
      </c>
      <c r="O28" s="71" t="s">
        <v>35</v>
      </c>
      <c r="P28" s="66"/>
      <c r="R28" s="72"/>
      <c r="T28" s="66"/>
      <c r="U28" s="65"/>
      <c r="V28" s="65"/>
      <c r="W28" s="65"/>
      <c r="X28" s="54"/>
      <c r="Y28" s="65"/>
      <c r="Z28" s="66"/>
    </row>
    <row r="29" spans="1:27" s="63" customFormat="1" ht="25.4" customHeight="1">
      <c r="A29" s="67">
        <v>15</v>
      </c>
      <c r="B29" s="56">
        <v>9</v>
      </c>
      <c r="C29" s="70" t="s">
        <v>45</v>
      </c>
      <c r="D29" s="73">
        <v>4328.8999999999996</v>
      </c>
      <c r="E29" s="69">
        <v>11496.37</v>
      </c>
      <c r="F29" s="40">
        <f>(D29-E29)/E29</f>
        <v>-0.62345505581326977</v>
      </c>
      <c r="G29" s="73">
        <v>736</v>
      </c>
      <c r="H29" s="69">
        <v>17</v>
      </c>
      <c r="I29" s="69">
        <f>G29/H29</f>
        <v>43.294117647058826</v>
      </c>
      <c r="J29" s="69">
        <v>3</v>
      </c>
      <c r="K29" s="69">
        <v>7</v>
      </c>
      <c r="L29" s="73">
        <v>143073.82</v>
      </c>
      <c r="M29" s="73">
        <v>23812</v>
      </c>
      <c r="N29" s="68">
        <v>43798</v>
      </c>
      <c r="O29" s="71" t="s">
        <v>27</v>
      </c>
      <c r="P29" s="66"/>
      <c r="R29" s="72"/>
      <c r="T29" s="66"/>
      <c r="U29" s="65"/>
      <c r="V29" s="65"/>
      <c r="W29" s="65"/>
      <c r="X29" s="65"/>
      <c r="Y29" s="65"/>
      <c r="Z29" s="66"/>
    </row>
    <row r="30" spans="1:27" s="63" customFormat="1" ht="25.4" customHeight="1">
      <c r="A30" s="67">
        <v>16</v>
      </c>
      <c r="B30" s="74" t="s">
        <v>42</v>
      </c>
      <c r="C30" s="77" t="s">
        <v>84</v>
      </c>
      <c r="D30" s="73">
        <v>4170.2</v>
      </c>
      <c r="E30" s="69" t="s">
        <v>30</v>
      </c>
      <c r="F30" s="69" t="s">
        <v>30</v>
      </c>
      <c r="G30" s="73">
        <v>685</v>
      </c>
      <c r="H30" s="69">
        <v>7</v>
      </c>
      <c r="I30" s="69">
        <f>G30/H30</f>
        <v>97.857142857142861</v>
      </c>
      <c r="J30" s="69">
        <v>6</v>
      </c>
      <c r="K30" s="69">
        <v>0</v>
      </c>
      <c r="L30" s="73">
        <v>4170.2</v>
      </c>
      <c r="M30" s="73">
        <v>685</v>
      </c>
      <c r="N30" s="68" t="s">
        <v>44</v>
      </c>
      <c r="O30" s="71" t="s">
        <v>27</v>
      </c>
      <c r="P30" s="66"/>
      <c r="R30" s="72"/>
      <c r="T30" s="66"/>
      <c r="U30" s="54"/>
      <c r="V30" s="65"/>
      <c r="W30" s="65"/>
      <c r="X30" s="65"/>
      <c r="Y30" s="65"/>
      <c r="Z30" s="66"/>
    </row>
    <row r="31" spans="1:27" s="63" customFormat="1" ht="25.4" customHeight="1">
      <c r="A31" s="67">
        <v>17</v>
      </c>
      <c r="B31" s="55">
        <v>15</v>
      </c>
      <c r="C31" s="70" t="s">
        <v>52</v>
      </c>
      <c r="D31" s="73">
        <v>3040</v>
      </c>
      <c r="E31" s="69">
        <v>4049</v>
      </c>
      <c r="F31" s="40">
        <f>(D31-E31)/E31</f>
        <v>-0.24919733267473451</v>
      </c>
      <c r="G31" s="73">
        <v>612</v>
      </c>
      <c r="H31" s="69">
        <v>12</v>
      </c>
      <c r="I31" s="69">
        <f>G31/H31</f>
        <v>51</v>
      </c>
      <c r="J31" s="69">
        <v>4</v>
      </c>
      <c r="K31" s="69">
        <v>6</v>
      </c>
      <c r="L31" s="73">
        <v>33497</v>
      </c>
      <c r="M31" s="73">
        <v>6236</v>
      </c>
      <c r="N31" s="68">
        <v>43805</v>
      </c>
      <c r="O31" s="71" t="s">
        <v>49</v>
      </c>
      <c r="P31" s="66"/>
      <c r="R31" s="72"/>
      <c r="T31" s="66"/>
      <c r="U31" s="54"/>
      <c r="V31" s="65"/>
      <c r="W31" s="65"/>
      <c r="X31" s="65"/>
      <c r="Y31" s="65"/>
      <c r="Z31" s="66"/>
    </row>
    <row r="32" spans="1:27" s="63" customFormat="1" ht="25.4" customHeight="1">
      <c r="A32" s="67">
        <v>18</v>
      </c>
      <c r="B32" s="55">
        <v>18</v>
      </c>
      <c r="C32" s="70" t="s">
        <v>55</v>
      </c>
      <c r="D32" s="73">
        <v>2005.1</v>
      </c>
      <c r="E32" s="69">
        <v>3291.38</v>
      </c>
      <c r="F32" s="40">
        <f>(D32-E32)/E32</f>
        <v>-0.39080264205287757</v>
      </c>
      <c r="G32" s="73">
        <v>406</v>
      </c>
      <c r="H32" s="69" t="s">
        <v>30</v>
      </c>
      <c r="I32" s="69" t="s">
        <v>30</v>
      </c>
      <c r="J32" s="69" t="s">
        <v>30</v>
      </c>
      <c r="K32" s="69">
        <v>5</v>
      </c>
      <c r="L32" s="73">
        <v>25222.17</v>
      </c>
      <c r="M32" s="73">
        <v>5354</v>
      </c>
      <c r="N32" s="68">
        <v>43812</v>
      </c>
      <c r="O32" s="71" t="s">
        <v>56</v>
      </c>
      <c r="P32" s="66"/>
      <c r="R32" s="72"/>
      <c r="T32" s="66"/>
      <c r="U32" s="54"/>
      <c r="V32" s="65"/>
      <c r="W32" s="65"/>
      <c r="X32" s="65"/>
      <c r="Y32" s="65"/>
      <c r="Z32" s="66"/>
    </row>
    <row r="33" spans="1:27" s="63" customFormat="1" ht="25.4" customHeight="1">
      <c r="A33" s="67">
        <v>19</v>
      </c>
      <c r="B33" s="56">
        <v>29</v>
      </c>
      <c r="C33" s="70" t="s">
        <v>47</v>
      </c>
      <c r="D33" s="73">
        <v>1869</v>
      </c>
      <c r="E33" s="69">
        <v>69</v>
      </c>
      <c r="F33" s="40">
        <f>(D33-E33)/E33</f>
        <v>26.086956521739129</v>
      </c>
      <c r="G33" s="73">
        <v>382</v>
      </c>
      <c r="H33" s="69">
        <v>5</v>
      </c>
      <c r="I33" s="69">
        <f>G33/H33</f>
        <v>76.400000000000006</v>
      </c>
      <c r="J33" s="69">
        <v>3</v>
      </c>
      <c r="K33" s="69">
        <v>7</v>
      </c>
      <c r="L33" s="73">
        <v>53172.959999999999</v>
      </c>
      <c r="M33" s="73">
        <v>11856</v>
      </c>
      <c r="N33" s="68">
        <v>43798</v>
      </c>
      <c r="O33" s="71" t="s">
        <v>48</v>
      </c>
      <c r="P33" s="66"/>
      <c r="R33" s="72"/>
      <c r="T33" s="66"/>
      <c r="U33" s="54"/>
      <c r="V33" s="53"/>
      <c r="W33" s="65"/>
      <c r="X33" s="65"/>
      <c r="Y33" s="65"/>
      <c r="Z33" s="66"/>
    </row>
    <row r="34" spans="1:27" s="63" customFormat="1" ht="25.4" customHeight="1">
      <c r="A34" s="67">
        <v>20</v>
      </c>
      <c r="B34" s="55">
        <v>20</v>
      </c>
      <c r="C34" s="70" t="s">
        <v>41</v>
      </c>
      <c r="D34" s="73">
        <v>1606.7</v>
      </c>
      <c r="E34" s="52">
        <v>3121.86</v>
      </c>
      <c r="F34" s="40">
        <f>(D34-E34)/E34</f>
        <v>-0.48533886849506386</v>
      </c>
      <c r="G34" s="73">
        <v>257</v>
      </c>
      <c r="H34" s="69">
        <v>7</v>
      </c>
      <c r="I34" s="69">
        <f>G34/H34</f>
        <v>36.714285714285715</v>
      </c>
      <c r="J34" s="69">
        <v>1</v>
      </c>
      <c r="K34" s="69">
        <v>9</v>
      </c>
      <c r="L34" s="73">
        <v>169731</v>
      </c>
      <c r="M34" s="73">
        <v>27686</v>
      </c>
      <c r="N34" s="68">
        <v>43784</v>
      </c>
      <c r="O34" s="71" t="s">
        <v>34</v>
      </c>
      <c r="P34" s="66"/>
      <c r="R34" s="72"/>
      <c r="T34" s="66"/>
      <c r="V34" s="65"/>
      <c r="W34" s="65"/>
      <c r="X34" s="65"/>
      <c r="Y34" s="65"/>
      <c r="Z34" s="66"/>
    </row>
    <row r="35" spans="1:27" ht="24.65" customHeight="1">
      <c r="A35" s="13"/>
      <c r="B35" s="13"/>
      <c r="C35" s="14" t="s">
        <v>31</v>
      </c>
      <c r="D35" s="15">
        <f>SUM(D23:D34)</f>
        <v>685135.04</v>
      </c>
      <c r="E35" s="15">
        <f t="shared" ref="E35:G35" si="1">SUM(E23:E34)</f>
        <v>788528.09999999986</v>
      </c>
      <c r="F35" s="75">
        <f>(D35-E35)/E35</f>
        <v>-0.13112159224255907</v>
      </c>
      <c r="G35" s="15">
        <f t="shared" si="1"/>
        <v>121082</v>
      </c>
      <c r="H35" s="15"/>
      <c r="I35" s="17"/>
      <c r="J35" s="16"/>
      <c r="K35" s="18"/>
      <c r="L35" s="19"/>
      <c r="M35" s="11"/>
      <c r="N35" s="20"/>
      <c r="O35" s="21"/>
    </row>
    <row r="36" spans="1:27" ht="12" customHeight="1">
      <c r="A36" s="22"/>
      <c r="B36" s="22"/>
      <c r="C36" s="23"/>
      <c r="D36" s="24"/>
      <c r="E36" s="24"/>
      <c r="F36" s="24"/>
      <c r="G36" s="25"/>
      <c r="H36" s="26"/>
      <c r="I36" s="27"/>
      <c r="J36" s="26"/>
      <c r="K36" s="28"/>
      <c r="L36" s="24"/>
      <c r="M36" s="25"/>
      <c r="N36" s="29"/>
      <c r="O36" s="30"/>
    </row>
    <row r="37" spans="1:27" s="57" customFormat="1" ht="25.4" customHeight="1">
      <c r="A37" s="67">
        <v>21</v>
      </c>
      <c r="B37" s="55">
        <v>12</v>
      </c>
      <c r="C37" s="70" t="s">
        <v>73</v>
      </c>
      <c r="D37" s="73">
        <v>1521</v>
      </c>
      <c r="E37" s="69">
        <v>8900</v>
      </c>
      <c r="F37" s="40">
        <f>(D37-E37)/E37</f>
        <v>-0.82910112359550558</v>
      </c>
      <c r="G37" s="73">
        <v>328</v>
      </c>
      <c r="H37" s="69" t="s">
        <v>30</v>
      </c>
      <c r="I37" s="69" t="s">
        <v>30</v>
      </c>
      <c r="J37" s="69" t="s">
        <v>30</v>
      </c>
      <c r="K37" s="69">
        <v>8</v>
      </c>
      <c r="L37" s="73">
        <v>466521</v>
      </c>
      <c r="M37" s="73">
        <v>76101</v>
      </c>
      <c r="N37" s="68">
        <v>43791</v>
      </c>
      <c r="O37" s="71" t="s">
        <v>74</v>
      </c>
      <c r="P37" s="66"/>
      <c r="Q37" s="63"/>
      <c r="R37" s="72"/>
      <c r="S37" s="63"/>
      <c r="T37" s="66"/>
      <c r="U37" s="63"/>
      <c r="V37" s="65"/>
      <c r="W37" s="78"/>
      <c r="X37" s="65"/>
      <c r="Y37" s="65"/>
      <c r="Z37" s="66"/>
    </row>
    <row r="38" spans="1:27" s="57" customFormat="1" ht="25.4" customHeight="1">
      <c r="A38" s="67">
        <v>22</v>
      </c>
      <c r="B38" s="55">
        <v>19</v>
      </c>
      <c r="C38" s="70" t="s">
        <v>37</v>
      </c>
      <c r="D38" s="73">
        <v>1180.9099999999999</v>
      </c>
      <c r="E38" s="52">
        <v>3249.39</v>
      </c>
      <c r="F38" s="40">
        <f>(D38-E38)/E38</f>
        <v>-0.63657486482078174</v>
      </c>
      <c r="G38" s="73">
        <v>239</v>
      </c>
      <c r="H38" s="69" t="s">
        <v>30</v>
      </c>
      <c r="I38" s="69" t="s">
        <v>30</v>
      </c>
      <c r="J38" s="69" t="s">
        <v>30</v>
      </c>
      <c r="K38" s="69">
        <v>13</v>
      </c>
      <c r="L38" s="73">
        <v>1263692.6599999999</v>
      </c>
      <c r="M38" s="73">
        <v>205620</v>
      </c>
      <c r="N38" s="68">
        <v>43756</v>
      </c>
      <c r="O38" s="71" t="s">
        <v>38</v>
      </c>
      <c r="P38" s="66"/>
      <c r="Q38" s="63"/>
      <c r="R38" s="72"/>
      <c r="S38" s="63"/>
      <c r="T38" s="66"/>
      <c r="U38" s="63"/>
      <c r="V38" s="66"/>
      <c r="W38" s="65"/>
      <c r="X38" s="65"/>
      <c r="Y38" s="66"/>
      <c r="Z38" s="65"/>
    </row>
    <row r="39" spans="1:27" s="63" customFormat="1" ht="25.4" customHeight="1">
      <c r="A39" s="67">
        <v>23</v>
      </c>
      <c r="B39" s="74" t="s">
        <v>42</v>
      </c>
      <c r="C39" s="77" t="s">
        <v>85</v>
      </c>
      <c r="D39" s="73">
        <v>660.3</v>
      </c>
      <c r="E39" s="69" t="s">
        <v>30</v>
      </c>
      <c r="F39" s="69" t="s">
        <v>30</v>
      </c>
      <c r="G39" s="73">
        <v>137</v>
      </c>
      <c r="H39" s="69">
        <v>5</v>
      </c>
      <c r="I39" s="69">
        <f>G39/H39</f>
        <v>27.4</v>
      </c>
      <c r="J39" s="69">
        <v>5</v>
      </c>
      <c r="K39" s="69">
        <v>0</v>
      </c>
      <c r="L39" s="73">
        <v>660.3</v>
      </c>
      <c r="M39" s="73">
        <v>137</v>
      </c>
      <c r="N39" s="68" t="s">
        <v>44</v>
      </c>
      <c r="O39" s="71" t="s">
        <v>27</v>
      </c>
      <c r="P39" s="66"/>
      <c r="R39" s="72"/>
      <c r="T39" s="66"/>
      <c r="V39" s="66"/>
      <c r="W39" s="65"/>
      <c r="X39" s="65"/>
      <c r="Y39" s="66"/>
      <c r="Z39" s="65"/>
    </row>
    <row r="40" spans="1:27" s="36" customFormat="1" ht="25.4" customHeight="1">
      <c r="A40" s="67">
        <v>24</v>
      </c>
      <c r="B40" s="74" t="s">
        <v>42</v>
      </c>
      <c r="C40" s="77" t="s">
        <v>86</v>
      </c>
      <c r="D40" s="73">
        <v>485.05</v>
      </c>
      <c r="E40" s="60" t="s">
        <v>30</v>
      </c>
      <c r="F40" s="69" t="s">
        <v>30</v>
      </c>
      <c r="G40" s="62">
        <v>86</v>
      </c>
      <c r="H40" s="69">
        <v>3</v>
      </c>
      <c r="I40" s="69">
        <f>G40/H40</f>
        <v>28.666666666666668</v>
      </c>
      <c r="J40" s="69">
        <v>3</v>
      </c>
      <c r="K40" s="60">
        <v>0</v>
      </c>
      <c r="L40" s="62">
        <v>485.05</v>
      </c>
      <c r="M40" s="62">
        <v>86</v>
      </c>
      <c r="N40" s="59" t="s">
        <v>44</v>
      </c>
      <c r="O40" s="61" t="s">
        <v>36</v>
      </c>
      <c r="P40" s="58"/>
      <c r="Q40" s="63"/>
      <c r="R40" s="72"/>
      <c r="S40" s="63"/>
      <c r="T40" s="66"/>
      <c r="U40" s="63"/>
      <c r="V40" s="65"/>
      <c r="W40" s="65"/>
      <c r="X40" s="65"/>
      <c r="Y40" s="58"/>
      <c r="Z40" s="54"/>
    </row>
    <row r="41" spans="1:27" s="63" customFormat="1" ht="25.4" customHeight="1">
      <c r="A41" s="67">
        <v>25</v>
      </c>
      <c r="B41" s="56">
        <v>22</v>
      </c>
      <c r="C41" s="70" t="s">
        <v>60</v>
      </c>
      <c r="D41" s="73">
        <v>426</v>
      </c>
      <c r="E41" s="69">
        <v>794</v>
      </c>
      <c r="F41" s="40">
        <f>(D41-E41)/E41</f>
        <v>-0.46347607052896728</v>
      </c>
      <c r="G41" s="73">
        <v>100</v>
      </c>
      <c r="H41" s="69">
        <v>2</v>
      </c>
      <c r="I41" s="69">
        <f>G41/H41</f>
        <v>50</v>
      </c>
      <c r="J41" s="69">
        <v>2</v>
      </c>
      <c r="K41" s="69">
        <v>4</v>
      </c>
      <c r="L41" s="73">
        <v>5450</v>
      </c>
      <c r="M41" s="73">
        <v>1152</v>
      </c>
      <c r="N41" s="68">
        <v>43819</v>
      </c>
      <c r="O41" s="71" t="s">
        <v>49</v>
      </c>
      <c r="P41" s="66"/>
      <c r="R41" s="72"/>
      <c r="T41" s="66"/>
      <c r="V41" s="65"/>
      <c r="W41" s="65"/>
      <c r="X41" s="65"/>
      <c r="Y41" s="66"/>
      <c r="Z41" s="54"/>
    </row>
    <row r="42" spans="1:27" s="36" customFormat="1" ht="25.4" customHeight="1">
      <c r="A42" s="67">
        <v>26</v>
      </c>
      <c r="B42" s="55">
        <v>21</v>
      </c>
      <c r="C42" s="39" t="s">
        <v>50</v>
      </c>
      <c r="D42" s="73">
        <v>300</v>
      </c>
      <c r="E42" s="69">
        <v>848.2</v>
      </c>
      <c r="F42" s="40">
        <f>(D42-E42)/E42</f>
        <v>-0.64630983258665409</v>
      </c>
      <c r="G42" s="50">
        <v>50</v>
      </c>
      <c r="H42" s="69">
        <v>1</v>
      </c>
      <c r="I42" s="43">
        <f>G42/H42</f>
        <v>50</v>
      </c>
      <c r="J42" s="69">
        <v>1</v>
      </c>
      <c r="K42" s="43">
        <v>6</v>
      </c>
      <c r="L42" s="73">
        <v>129547.99</v>
      </c>
      <c r="M42" s="50">
        <v>20112</v>
      </c>
      <c r="N42" s="38">
        <v>43805</v>
      </c>
      <c r="O42" s="41" t="s">
        <v>36</v>
      </c>
      <c r="P42" s="51"/>
      <c r="Q42" s="63"/>
      <c r="R42" s="72"/>
      <c r="S42" s="65"/>
      <c r="T42" s="66"/>
      <c r="U42" s="65"/>
      <c r="V42" s="65"/>
      <c r="W42" s="65"/>
      <c r="X42" s="65"/>
      <c r="Y42" s="42"/>
      <c r="Z42" s="44"/>
    </row>
    <row r="43" spans="1:27" s="36" customFormat="1" ht="25.4" customHeight="1">
      <c r="A43" s="67">
        <v>27</v>
      </c>
      <c r="B43" s="55">
        <v>14</v>
      </c>
      <c r="C43" s="39" t="s">
        <v>54</v>
      </c>
      <c r="D43" s="73">
        <v>294.10000000000002</v>
      </c>
      <c r="E43" s="69">
        <v>7346.13</v>
      </c>
      <c r="F43" s="40">
        <f>(D43-E43)/E43</f>
        <v>-0.95996531507065619</v>
      </c>
      <c r="G43" s="50">
        <v>46</v>
      </c>
      <c r="H43" s="43">
        <v>2</v>
      </c>
      <c r="I43" s="43">
        <f>G43/H43</f>
        <v>23</v>
      </c>
      <c r="J43" s="43">
        <v>1</v>
      </c>
      <c r="K43" s="43">
        <v>5</v>
      </c>
      <c r="L43" s="50">
        <v>104048.42</v>
      </c>
      <c r="M43" s="50">
        <v>16778</v>
      </c>
      <c r="N43" s="38">
        <v>43812</v>
      </c>
      <c r="O43" s="41" t="s">
        <v>27</v>
      </c>
      <c r="P43" s="42"/>
      <c r="Q43" s="63"/>
      <c r="R43" s="72"/>
      <c r="S43" s="63"/>
      <c r="T43" s="66"/>
      <c r="U43" s="65"/>
      <c r="V43" s="65"/>
      <c r="W43" s="65"/>
      <c r="X43" s="65"/>
      <c r="Y43" s="42"/>
      <c r="Z43" s="44"/>
    </row>
    <row r="44" spans="1:27" s="36" customFormat="1" ht="25.4" customHeight="1">
      <c r="A44" s="67">
        <v>28</v>
      </c>
      <c r="B44" s="55">
        <v>17</v>
      </c>
      <c r="C44" s="39" t="s">
        <v>61</v>
      </c>
      <c r="D44" s="73">
        <v>260.5</v>
      </c>
      <c r="E44" s="43">
        <v>3623.95</v>
      </c>
      <c r="F44" s="40">
        <f>(D44-E44)/E44</f>
        <v>-0.92811710978352346</v>
      </c>
      <c r="G44" s="50">
        <v>83</v>
      </c>
      <c r="H44" s="43">
        <v>2</v>
      </c>
      <c r="I44" s="43">
        <f>G44/H44</f>
        <v>41.5</v>
      </c>
      <c r="J44" s="43">
        <v>2</v>
      </c>
      <c r="K44" s="43">
        <v>3</v>
      </c>
      <c r="L44" s="50">
        <v>30521.85</v>
      </c>
      <c r="M44" s="50">
        <v>5569</v>
      </c>
      <c r="N44" s="38">
        <v>43826</v>
      </c>
      <c r="O44" s="41" t="s">
        <v>36</v>
      </c>
      <c r="P44" s="42"/>
      <c r="Q44" s="63"/>
      <c r="R44" s="72"/>
      <c r="S44" s="65"/>
      <c r="T44" s="66"/>
      <c r="U44" s="63"/>
      <c r="V44" s="65"/>
      <c r="W44" s="65"/>
      <c r="X44" s="65"/>
      <c r="Y44" s="42"/>
      <c r="Z44" s="44"/>
    </row>
    <row r="45" spans="1:27" s="36" customFormat="1" ht="25.4" customHeight="1">
      <c r="A45" s="67">
        <v>29</v>
      </c>
      <c r="B45" s="45" t="s">
        <v>30</v>
      </c>
      <c r="C45" s="39" t="s">
        <v>82</v>
      </c>
      <c r="D45" s="50">
        <v>199</v>
      </c>
      <c r="E45" s="69" t="s">
        <v>30</v>
      </c>
      <c r="F45" s="69" t="s">
        <v>30</v>
      </c>
      <c r="G45" s="50">
        <v>44</v>
      </c>
      <c r="H45" s="69">
        <v>2</v>
      </c>
      <c r="I45" s="43">
        <f>G45/H45</f>
        <v>22</v>
      </c>
      <c r="J45" s="69">
        <v>2</v>
      </c>
      <c r="K45" s="43" t="s">
        <v>30</v>
      </c>
      <c r="L45" s="50">
        <v>18198</v>
      </c>
      <c r="M45" s="50">
        <v>4004</v>
      </c>
      <c r="N45" s="38">
        <v>43672</v>
      </c>
      <c r="O45" s="41" t="s">
        <v>49</v>
      </c>
      <c r="P45" s="42"/>
      <c r="Q45" s="63"/>
      <c r="R45" s="72"/>
      <c r="S45" s="65"/>
      <c r="T45" s="66"/>
      <c r="U45" s="63"/>
      <c r="V45" s="65"/>
      <c r="W45" s="65"/>
      <c r="X45" s="53"/>
      <c r="Y45" s="66"/>
      <c r="Z45" s="65"/>
      <c r="AA45" s="63"/>
    </row>
    <row r="46" spans="1:27" s="36" customFormat="1" ht="25.4" customHeight="1">
      <c r="A46" s="67">
        <v>30</v>
      </c>
      <c r="B46" s="45" t="s">
        <v>30</v>
      </c>
      <c r="C46" s="39" t="s">
        <v>81</v>
      </c>
      <c r="D46" s="73">
        <v>164</v>
      </c>
      <c r="E46" s="69" t="s">
        <v>30</v>
      </c>
      <c r="F46" s="69" t="s">
        <v>30</v>
      </c>
      <c r="G46" s="50">
        <v>25</v>
      </c>
      <c r="H46" s="69">
        <v>1</v>
      </c>
      <c r="I46" s="43">
        <f>G46/H46</f>
        <v>25</v>
      </c>
      <c r="J46" s="69">
        <v>1</v>
      </c>
      <c r="K46" s="43" t="s">
        <v>30</v>
      </c>
      <c r="L46" s="73">
        <v>457516.87</v>
      </c>
      <c r="M46" s="50">
        <v>76069</v>
      </c>
      <c r="N46" s="38">
        <v>43693</v>
      </c>
      <c r="O46" s="41" t="s">
        <v>35</v>
      </c>
      <c r="P46" s="42"/>
      <c r="Q46" s="63"/>
      <c r="R46" s="72"/>
      <c r="S46" s="65"/>
      <c r="T46" s="66"/>
      <c r="U46" s="63"/>
      <c r="V46" s="65"/>
      <c r="W46" s="65"/>
      <c r="X46" s="65"/>
      <c r="Y46" s="66"/>
      <c r="Z46" s="65"/>
      <c r="AA46" s="63"/>
    </row>
    <row r="47" spans="1:27" ht="24.65" customHeight="1">
      <c r="A47" s="13"/>
      <c r="B47" s="13"/>
      <c r="C47" s="14" t="s">
        <v>46</v>
      </c>
      <c r="D47" s="15">
        <f>SUM(D35:D46)</f>
        <v>690625.90000000014</v>
      </c>
      <c r="E47" s="15">
        <f t="shared" ref="E47:G47" si="2">SUM(E35:E46)</f>
        <v>813289.76999999979</v>
      </c>
      <c r="F47" s="75">
        <f t="shared" ref="F45:F47" si="3">(D47-E47)/E47</f>
        <v>-0.15082431197923427</v>
      </c>
      <c r="G47" s="15">
        <f t="shared" si="2"/>
        <v>122220</v>
      </c>
      <c r="H47" s="15"/>
      <c r="I47" s="17"/>
      <c r="J47" s="16"/>
      <c r="K47" s="18"/>
      <c r="L47" s="19"/>
      <c r="M47" s="11"/>
      <c r="N47" s="20"/>
      <c r="O47" s="21"/>
    </row>
    <row r="48" spans="1:27" ht="12" customHeight="1">
      <c r="A48" s="22"/>
      <c r="B48" s="22"/>
      <c r="C48" s="23"/>
      <c r="D48" s="24"/>
      <c r="E48" s="24"/>
      <c r="F48" s="24"/>
      <c r="G48" s="25"/>
      <c r="H48" s="26"/>
      <c r="I48" s="27"/>
      <c r="J48" s="26"/>
      <c r="K48" s="28"/>
      <c r="L48" s="24"/>
      <c r="M48" s="25"/>
      <c r="N48" s="29"/>
      <c r="O48" s="30"/>
    </row>
    <row r="49" spans="1:26" s="36" customFormat="1" ht="25.4" customHeight="1">
      <c r="A49" s="67">
        <v>31</v>
      </c>
      <c r="B49" s="56">
        <v>23</v>
      </c>
      <c r="C49" s="39" t="s">
        <v>53</v>
      </c>
      <c r="D49" s="73">
        <v>143.9</v>
      </c>
      <c r="E49" s="43">
        <v>666.78</v>
      </c>
      <c r="F49" s="40">
        <f>(D49-E49)/E49</f>
        <v>-0.78418668826299531</v>
      </c>
      <c r="G49" s="50">
        <v>48</v>
      </c>
      <c r="H49" s="43">
        <v>2</v>
      </c>
      <c r="I49" s="43">
        <f>G49/H49</f>
        <v>24</v>
      </c>
      <c r="J49" s="43">
        <v>1</v>
      </c>
      <c r="K49" s="43">
        <v>5</v>
      </c>
      <c r="L49" s="73">
        <v>41512</v>
      </c>
      <c r="M49" s="50">
        <v>9377</v>
      </c>
      <c r="N49" s="38">
        <v>43812</v>
      </c>
      <c r="O49" s="41" t="s">
        <v>39</v>
      </c>
      <c r="P49" s="51"/>
      <c r="R49" s="48"/>
      <c r="T49" s="42"/>
      <c r="U49" s="44"/>
      <c r="V49" s="44"/>
      <c r="W49" s="44"/>
      <c r="X49" s="42"/>
      <c r="Z49" s="44"/>
    </row>
    <row r="50" spans="1:26" s="63" customFormat="1" ht="25.4" customHeight="1">
      <c r="A50" s="67">
        <v>32</v>
      </c>
      <c r="B50" s="56">
        <v>30</v>
      </c>
      <c r="C50" s="70" t="s">
        <v>40</v>
      </c>
      <c r="D50" s="73">
        <v>48</v>
      </c>
      <c r="E50" s="52">
        <v>13</v>
      </c>
      <c r="F50" s="40">
        <f>(D50-E50)/E50</f>
        <v>2.6923076923076925</v>
      </c>
      <c r="G50" s="73">
        <v>19</v>
      </c>
      <c r="H50" s="69">
        <v>1</v>
      </c>
      <c r="I50" s="69">
        <f>G50/H50</f>
        <v>19</v>
      </c>
      <c r="J50" s="69">
        <v>1</v>
      </c>
      <c r="K50" s="69">
        <v>9</v>
      </c>
      <c r="L50" s="73">
        <v>95864.43</v>
      </c>
      <c r="M50" s="73">
        <v>19953</v>
      </c>
      <c r="N50" s="68">
        <v>43784</v>
      </c>
      <c r="O50" s="71" t="s">
        <v>27</v>
      </c>
      <c r="P50" s="66"/>
      <c r="R50" s="72"/>
      <c r="T50" s="66"/>
      <c r="V50" s="65"/>
      <c r="W50" s="65"/>
      <c r="X50" s="66"/>
      <c r="Y50" s="66"/>
      <c r="Z50" s="65"/>
    </row>
    <row r="51" spans="1:26" ht="25.15" customHeight="1">
      <c r="A51" s="37"/>
      <c r="B51" s="13"/>
      <c r="C51" s="14" t="s">
        <v>87</v>
      </c>
      <c r="D51" s="15">
        <f>SUM(D47:D50)</f>
        <v>690817.80000000016</v>
      </c>
      <c r="E51" s="15">
        <f t="shared" ref="E51:G51" si="4">SUM(E47:E50)</f>
        <v>813969.54999999981</v>
      </c>
      <c r="F51" s="75">
        <f>(D51-E51)/E51</f>
        <v>-0.15129773589196263</v>
      </c>
      <c r="G51" s="15">
        <f t="shared" si="4"/>
        <v>122287</v>
      </c>
      <c r="H51" s="16"/>
      <c r="I51" s="17"/>
      <c r="J51" s="16"/>
      <c r="K51" s="18"/>
      <c r="L51" s="19"/>
      <c r="M51" s="31"/>
      <c r="N51" s="20"/>
      <c r="O51" s="32"/>
    </row>
    <row r="52" spans="1:26">
      <c r="Z52" s="49"/>
    </row>
    <row r="53" spans="1:26">
      <c r="B53" s="12"/>
      <c r="Z53" s="49"/>
    </row>
    <row r="70" ht="12" customHeight="1"/>
  </sheetData>
  <sortState xmlns:xlrd2="http://schemas.microsoft.com/office/spreadsheetml/2017/richdata2" ref="B13:O50">
    <sortCondition descending="1" ref="D13:D50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scale="1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2020-01-17T16:28:54Z</dcterms:modified>
</cp:coreProperties>
</file>