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.Bulyte\OneDrive - EIMIN\Darbalaukis\LKC\Savaitgalio\"/>
    </mc:Choice>
  </mc:AlternateContent>
  <xr:revisionPtr revIDLastSave="370" documentId="8_{2B1312BF-B11A-4F3B-AE68-7A9A178CE05C}" xr6:coauthVersionLast="44" xr6:coauthVersionMax="44" xr10:uidLastSave="{E5727577-1ED1-48DA-9066-AA76AB9856BF}"/>
  <bookViews>
    <workbookView minimized="1" xWindow="7200" yWindow="421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F55" i="1" l="1"/>
  <c r="E55" i="1"/>
  <c r="G55" i="1"/>
  <c r="D55" i="1"/>
  <c r="F46" i="1"/>
  <c r="E46" i="1"/>
  <c r="G46" i="1"/>
  <c r="D46" i="1"/>
  <c r="F35" i="1"/>
  <c r="E35" i="1"/>
  <c r="G35" i="1"/>
  <c r="D35" i="1"/>
  <c r="F23" i="1"/>
  <c r="E23" i="1"/>
  <c r="G23" i="1"/>
  <c r="D23" i="1"/>
  <c r="I43" i="1"/>
  <c r="I45" i="1"/>
  <c r="I49" i="1"/>
  <c r="I54" i="1"/>
  <c r="I53" i="1"/>
  <c r="I22" i="1" l="1"/>
  <c r="I41" i="1"/>
  <c r="I29" i="1"/>
  <c r="I48" i="1"/>
  <c r="I21" i="1"/>
  <c r="I25" i="1"/>
  <c r="I34" i="1"/>
  <c r="I52" i="1" l="1"/>
  <c r="I44" i="1"/>
  <c r="I28" i="1"/>
  <c r="I26" i="1" l="1"/>
  <c r="F15" i="1"/>
  <c r="F13" i="1"/>
  <c r="F14" i="1"/>
  <c r="F19" i="1"/>
  <c r="F18" i="1"/>
  <c r="F20" i="1"/>
  <c r="F41" i="1"/>
  <c r="F29" i="1"/>
  <c r="F30" i="1"/>
  <c r="F38" i="1"/>
  <c r="F27" i="1"/>
  <c r="F42" i="1"/>
  <c r="F39" i="1"/>
  <c r="F37" i="1"/>
  <c r="F33" i="1"/>
  <c r="F40" i="1"/>
  <c r="F31" i="1"/>
  <c r="I13" i="1" l="1"/>
  <c r="I15" i="1" l="1"/>
  <c r="I18" i="1" l="1"/>
  <c r="F51" i="1"/>
  <c r="I40" i="1" l="1"/>
  <c r="I33" i="1"/>
  <c r="I31" i="1"/>
  <c r="I39" i="1" l="1"/>
  <c r="I30" i="1"/>
  <c r="I42" i="1"/>
  <c r="I38" i="1"/>
  <c r="I51" i="1"/>
  <c r="I37" i="1"/>
  <c r="I20" i="1"/>
</calcChain>
</file>

<file path=xl/sharedStrings.xml><?xml version="1.0" encoding="utf-8"?>
<sst xmlns="http://schemas.openxmlformats.org/spreadsheetml/2006/main" count="203" uniqueCount="90">
  <si>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</si>
  <si>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</si>
  <si>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</si>
  <si>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</si>
  <si>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</si>
  <si>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</si>
  <si>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</si>
  <si>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</si>
  <si>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</si>
  <si>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</si>
  <si>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</si>
  <si>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</si>
  <si>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</si>
  <si>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</si>
  <si>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</si>
  <si>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</si>
  <si>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</si>
  <si>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</si>
  <si>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</si>
  <si>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</si>
  <si>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</si>
  <si>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</si>
  <si>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</si>
  <si>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</si>
  <si>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</si>
  <si>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</si>
  <si>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</si>
  <si>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</si>
  <si>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</si>
  <si>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</si>
  <si>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</si>
  <si>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ACME Film / SONY</t>
  </si>
  <si>
    <t>Theatrical Film Distribution / WDSMPI</t>
  </si>
  <si>
    <t>Augintiniai susivienija (Pets United)</t>
  </si>
  <si>
    <t>Travolta</t>
  </si>
  <si>
    <t>Pirmyn (Onward)</t>
  </si>
  <si>
    <t>Europos kinas</t>
  </si>
  <si>
    <t>ACME Film / WB</t>
  </si>
  <si>
    <t>OAZĖ: Žaidimas prasideda (Ready Player One)</t>
  </si>
  <si>
    <t>Kristaus kūnas (Boże Ciało)</t>
  </si>
  <si>
    <t>Parazitas (Gisaengchung)</t>
  </si>
  <si>
    <t>Visa tiesa apie divą (The Truth)</t>
  </si>
  <si>
    <t>Interstellar (Tarp žvaigždžių)</t>
  </si>
  <si>
    <t>Bjaurusis aš 3 (Despicable Me 3)</t>
  </si>
  <si>
    <t>Jonukas ir Grytutė. Siaubo pasaka</t>
  </si>
  <si>
    <t>Total (20)</t>
  </si>
  <si>
    <t>VLG film</t>
  </si>
  <si>
    <t>ACME Film</t>
  </si>
  <si>
    <t>Martinas Idenas (Martin Eden)</t>
  </si>
  <si>
    <t>Tylos zona (A Quiet Place)</t>
  </si>
  <si>
    <t>Nuostabi epocha (La Belle Epoque)</t>
  </si>
  <si>
    <t>June 26 - 28</t>
  </si>
  <si>
    <t>Birželio 26 - 28 d.</t>
  </si>
  <si>
    <t>N</t>
  </si>
  <si>
    <t>Meile tikiu (I still believe)</t>
  </si>
  <si>
    <t>Kaponė (Capone)</t>
  </si>
  <si>
    <t>Viešbutis BELGRADAS (Отель «Белград»)</t>
  </si>
  <si>
    <t>Nova Lituania</t>
  </si>
  <si>
    <t>Čiobreliai (M-films)</t>
  </si>
  <si>
    <t>Ežiukas Sonic (Sonic The Hedgehog)</t>
  </si>
  <si>
    <t>Best Film</t>
  </si>
  <si>
    <t>Žanas Polis Gotjė. Sapnas, vizija, šou (Jean Paul Gaultier: Freak and Chic)</t>
  </si>
  <si>
    <t>Importinis jaunikis</t>
  </si>
  <si>
    <t>Pašėlę vyrukai amžiams (Bad Boys for Life)</t>
  </si>
  <si>
    <t>Bloodshot (Bloodshot)</t>
  </si>
  <si>
    <t>Šėtono vaikas 2 (Brahms: The Boy 2)</t>
  </si>
  <si>
    <t>Lego filmas 2 (Lego Movie 2)</t>
  </si>
  <si>
    <t>Šuns tikslas 2 ( (A Dog's Journey))</t>
  </si>
  <si>
    <t>July 3 - 5</t>
  </si>
  <si>
    <t>Vikingas Vikas (Vic the Viking)</t>
  </si>
  <si>
    <t>Aš vis dar čia (#IAmHere)</t>
  </si>
  <si>
    <t>Kaip pavogti paveikslą (Number One)</t>
  </si>
  <si>
    <t>Theatrical Film Distribution</t>
  </si>
  <si>
    <t>Protėvių šauksmas (The Call of The Wild)</t>
  </si>
  <si>
    <t>Theatrical Film Distribution  / 20th Century Fox</t>
  </si>
  <si>
    <t>Mano geriausias draugas (A Very Bad Friend)</t>
  </si>
  <si>
    <t>Balta balta diena (Hvítur, Hvítur Dagur)</t>
  </si>
  <si>
    <t>Gražiausi gyvenimo metai (Les plus belles années d'une vie)</t>
  </si>
  <si>
    <t>Tiesiog nuostabu (Thalasso)</t>
  </si>
  <si>
    <t>Proksima (Proxima)</t>
  </si>
  <si>
    <t>Fiksiai prieš Krabius (Фиксики против кработов)</t>
  </si>
  <si>
    <t>Jaga. Tamsiojo miško košmaras (Яга. Кошмар тёмного леса)</t>
  </si>
  <si>
    <t>Pūkuota šnipė (Marnie’s World)</t>
  </si>
  <si>
    <t>Dukine Film Distribution / Universal Pictures International</t>
  </si>
  <si>
    <t>Dukine Film Distribution / Paramount Pictures</t>
  </si>
  <si>
    <t>Liepos 3 - 5 d.</t>
  </si>
  <si>
    <t>July 3 - 5 Lithuanian top</t>
  </si>
  <si>
    <t>Liepos 3 - 5 d. Lietuvos kino teatruose rodytų filmų topas</t>
  </si>
  <si>
    <t>Total (30)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</si>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</sst>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14" fillId="2" borderId="4" xfId="0" applyFont="1" applyFill="1" applyBorder="1" applyAlignment="1">
      <alignment horizontal="center" vertical="center" wrapText="1"/>
    </xf>
    <xf numFmtId="8" fontId="0" fillId="0" borderId="0" xfId="0" applyNumberFormat="1"/>
    <xf numFmtId="0" fontId="11" fillId="0" borderId="8" xfId="0" applyFont="1" applyBorder="1"/>
    <xf numFmtId="3" fontId="13" fillId="0" borderId="8" xfId="23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zoomScale="60" zoomScaleNormal="60" workbookViewId="0">
      <selection activeCell="C16" sqref="C16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8.42578125" style="1" customWidth="1"/>
    <col min="18" max="19" width="8.5703125" style="1" customWidth="1"/>
    <col min="20" max="20" width="20.5703125" style="1" customWidth="1"/>
    <col min="21" max="21" width="12.28515625" style="1" customWidth="1"/>
    <col min="22" max="22" width="11.85546875" style="1" bestFit="1" customWidth="1"/>
    <col min="23" max="23" width="15.42578125" style="1" bestFit="1" customWidth="1"/>
    <col min="24" max="24" width="13.7109375" style="1" bestFit="1" customWidth="1"/>
    <col min="25" max="25" width="14.85546875" style="1" customWidth="1"/>
    <col min="26" max="26" width="13.7109375" style="1" customWidth="1"/>
    <col min="27" max="16384" width="8.85546875" style="1"/>
  </cols>
  <sheetData>
    <row r="1" spans="1:26" ht="19.5" customHeight="1">
      <c r="E1" s="2" t="s">
        <v>86</v>
      </c>
      <c r="F1" s="2"/>
      <c r="G1" s="2"/>
      <c r="H1" s="2"/>
      <c r="I1" s="2"/>
    </row>
    <row r="2" spans="1:26" ht="19.5" customHeight="1">
      <c r="E2" s="2" t="s">
        <v>87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65"/>
      <c r="B5" s="65"/>
      <c r="C5" s="62" t="s">
        <v>0</v>
      </c>
      <c r="D5" s="3"/>
      <c r="E5" s="3"/>
      <c r="F5" s="62" t="s">
        <v>3</v>
      </c>
      <c r="G5" s="3"/>
      <c r="H5" s="62" t="s">
        <v>5</v>
      </c>
      <c r="I5" s="62" t="s">
        <v>6</v>
      </c>
      <c r="J5" s="62" t="s">
        <v>7</v>
      </c>
      <c r="K5" s="62" t="s">
        <v>8</v>
      </c>
      <c r="L5" s="62" t="s">
        <v>10</v>
      </c>
      <c r="M5" s="62" t="s">
        <v>9</v>
      </c>
      <c r="N5" s="62" t="s">
        <v>11</v>
      </c>
      <c r="O5" s="62" t="s">
        <v>12</v>
      </c>
    </row>
    <row r="6" spans="1:26">
      <c r="A6" s="66"/>
      <c r="B6" s="66"/>
      <c r="C6" s="63"/>
      <c r="D6" s="4" t="s">
        <v>68</v>
      </c>
      <c r="E6" s="4" t="s">
        <v>51</v>
      </c>
      <c r="F6" s="63"/>
      <c r="G6" s="4" t="s">
        <v>68</v>
      </c>
      <c r="H6" s="63"/>
      <c r="I6" s="63"/>
      <c r="J6" s="63"/>
      <c r="K6" s="63"/>
      <c r="L6" s="63"/>
      <c r="M6" s="63"/>
      <c r="N6" s="63"/>
      <c r="O6" s="63"/>
    </row>
    <row r="7" spans="1:26">
      <c r="A7" s="66"/>
      <c r="B7" s="66"/>
      <c r="C7" s="63"/>
      <c r="D7" s="4" t="s">
        <v>1</v>
      </c>
      <c r="E7" s="4" t="s">
        <v>1</v>
      </c>
      <c r="F7" s="63"/>
      <c r="G7" s="4" t="s">
        <v>4</v>
      </c>
      <c r="H7" s="63"/>
      <c r="I7" s="63"/>
      <c r="J7" s="63"/>
      <c r="K7" s="63"/>
      <c r="L7" s="63"/>
      <c r="M7" s="63"/>
      <c r="N7" s="63"/>
      <c r="O7" s="63"/>
    </row>
    <row r="8" spans="1:26" ht="18" customHeight="1" thickBot="1">
      <c r="A8" s="67"/>
      <c r="B8" s="67"/>
      <c r="C8" s="64"/>
      <c r="D8" s="5" t="s">
        <v>2</v>
      </c>
      <c r="E8" s="5" t="s">
        <v>2</v>
      </c>
      <c r="F8" s="64"/>
      <c r="G8" s="6"/>
      <c r="H8" s="64"/>
      <c r="I8" s="64"/>
      <c r="J8" s="64"/>
      <c r="K8" s="64"/>
      <c r="L8" s="64"/>
      <c r="M8" s="64"/>
      <c r="N8" s="64"/>
      <c r="O8" s="64"/>
      <c r="R8" s="8"/>
    </row>
    <row r="9" spans="1:26" ht="15" customHeight="1">
      <c r="A9" s="65"/>
      <c r="B9" s="65"/>
      <c r="C9" s="62" t="s">
        <v>13</v>
      </c>
      <c r="D9" s="30"/>
      <c r="E9" s="30"/>
      <c r="F9" s="62" t="s">
        <v>15</v>
      </c>
      <c r="G9" s="30"/>
      <c r="H9" s="9" t="s">
        <v>18</v>
      </c>
      <c r="I9" s="62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62" t="s">
        <v>26</v>
      </c>
      <c r="R9" s="8"/>
    </row>
    <row r="10" spans="1:26">
      <c r="A10" s="66"/>
      <c r="B10" s="66"/>
      <c r="C10" s="63"/>
      <c r="D10" s="46" t="s">
        <v>85</v>
      </c>
      <c r="E10" s="58" t="s">
        <v>52</v>
      </c>
      <c r="F10" s="63"/>
      <c r="G10" s="58" t="s">
        <v>85</v>
      </c>
      <c r="H10" s="4" t="s">
        <v>17</v>
      </c>
      <c r="I10" s="6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63"/>
      <c r="R10" s="8"/>
    </row>
    <row r="11" spans="1:26">
      <c r="A11" s="66"/>
      <c r="B11" s="66"/>
      <c r="C11" s="63"/>
      <c r="D11" s="31" t="s">
        <v>14</v>
      </c>
      <c r="E11" s="4" t="s">
        <v>14</v>
      </c>
      <c r="F11" s="63"/>
      <c r="G11" s="31" t="s">
        <v>16</v>
      </c>
      <c r="H11" s="6"/>
      <c r="I11" s="63"/>
      <c r="J11" s="6"/>
      <c r="K11" s="6"/>
      <c r="L11" s="12" t="s">
        <v>2</v>
      </c>
      <c r="M11" s="4" t="s">
        <v>17</v>
      </c>
      <c r="N11" s="6"/>
      <c r="O11" s="63"/>
      <c r="R11" s="11"/>
      <c r="T11" s="11"/>
      <c r="U11" s="7"/>
    </row>
    <row r="12" spans="1:26" ht="15.6" customHeight="1" thickBot="1">
      <c r="A12" s="66"/>
      <c r="B12" s="67"/>
      <c r="C12" s="64"/>
      <c r="D12" s="32"/>
      <c r="E12" s="5" t="s">
        <v>2</v>
      </c>
      <c r="F12" s="64"/>
      <c r="G12" s="32" t="s">
        <v>17</v>
      </c>
      <c r="H12" s="33"/>
      <c r="I12" s="64"/>
      <c r="J12" s="33"/>
      <c r="K12" s="33"/>
      <c r="L12" s="33"/>
      <c r="M12" s="33"/>
      <c r="N12" s="33"/>
      <c r="O12" s="64"/>
      <c r="R12" s="37"/>
      <c r="S12" s="35"/>
      <c r="T12" s="37"/>
      <c r="U12" s="36"/>
      <c r="V12" s="36"/>
      <c r="X12" s="8"/>
      <c r="Y12" s="34"/>
      <c r="Z12" s="36"/>
    </row>
    <row r="13" spans="1:26" s="35" customFormat="1" ht="25.35" customHeight="1">
      <c r="A13" s="38">
        <v>1</v>
      </c>
      <c r="B13" s="38">
        <v>2</v>
      </c>
      <c r="C13" s="45" t="s">
        <v>59</v>
      </c>
      <c r="D13" s="47">
        <v>8396.81</v>
      </c>
      <c r="E13" s="44">
        <v>6906.94</v>
      </c>
      <c r="F13" s="50">
        <f>(D13-E13)/E13</f>
        <v>0.21570623170318548</v>
      </c>
      <c r="G13" s="47">
        <v>1633</v>
      </c>
      <c r="H13" s="44">
        <v>100</v>
      </c>
      <c r="I13" s="44">
        <f>G13/H13</f>
        <v>16.329999999999998</v>
      </c>
      <c r="J13" s="44">
        <v>13</v>
      </c>
      <c r="K13" s="44">
        <v>2</v>
      </c>
      <c r="L13" s="47">
        <v>28504</v>
      </c>
      <c r="M13" s="47">
        <v>5872</v>
      </c>
      <c r="N13" s="42">
        <v>44008</v>
      </c>
      <c r="O13" s="39" t="s">
        <v>83</v>
      </c>
      <c r="P13" s="37"/>
      <c r="R13" s="43"/>
      <c r="T13" s="37"/>
      <c r="U13" s="36"/>
      <c r="V13" s="36"/>
      <c r="W13" s="36"/>
      <c r="X13" s="37"/>
      <c r="Y13" s="36"/>
      <c r="Z13" s="36"/>
    </row>
    <row r="14" spans="1:26" s="35" customFormat="1" ht="25.35" customHeight="1">
      <c r="A14" s="38">
        <v>2</v>
      </c>
      <c r="B14" s="38">
        <v>3</v>
      </c>
      <c r="C14" s="45" t="s">
        <v>55</v>
      </c>
      <c r="D14" s="47">
        <v>7805</v>
      </c>
      <c r="E14" s="44">
        <v>5473</v>
      </c>
      <c r="F14" s="50">
        <f>(D14-E14)/E14</f>
        <v>0.42609172300383702</v>
      </c>
      <c r="G14" s="47">
        <v>1122</v>
      </c>
      <c r="H14" s="44" t="s">
        <v>29</v>
      </c>
      <c r="I14" s="44" t="s">
        <v>29</v>
      </c>
      <c r="J14" s="44">
        <v>10</v>
      </c>
      <c r="K14" s="44">
        <v>2</v>
      </c>
      <c r="L14" s="47">
        <v>21048</v>
      </c>
      <c r="M14" s="47">
        <v>3637</v>
      </c>
      <c r="N14" s="42">
        <v>44008</v>
      </c>
      <c r="O14" s="39" t="s">
        <v>30</v>
      </c>
      <c r="P14" s="37"/>
      <c r="R14" s="43"/>
      <c r="T14" s="37"/>
      <c r="U14" s="36"/>
      <c r="V14" s="36"/>
      <c r="W14" s="36"/>
      <c r="X14" s="37"/>
      <c r="Y14" s="36"/>
      <c r="Z14" s="36"/>
    </row>
    <row r="15" spans="1:26" s="35" customFormat="1" ht="25.35" customHeight="1">
      <c r="A15" s="38">
        <v>3</v>
      </c>
      <c r="B15" s="38">
        <v>1</v>
      </c>
      <c r="C15" s="45" t="s">
        <v>57</v>
      </c>
      <c r="D15" s="47">
        <v>6945.54</v>
      </c>
      <c r="E15" s="44">
        <v>7594.8</v>
      </c>
      <c r="F15" s="50">
        <f>(D15-E15)/E15</f>
        <v>-8.5487438773897959E-2</v>
      </c>
      <c r="G15" s="47">
        <v>1176</v>
      </c>
      <c r="H15" s="44">
        <v>111</v>
      </c>
      <c r="I15" s="44">
        <f>G15/H15</f>
        <v>10.594594594594595</v>
      </c>
      <c r="J15" s="44">
        <v>14</v>
      </c>
      <c r="K15" s="44">
        <v>2</v>
      </c>
      <c r="L15" s="47">
        <v>23459.39</v>
      </c>
      <c r="M15" s="47">
        <v>4386</v>
      </c>
      <c r="N15" s="42">
        <v>44008</v>
      </c>
      <c r="O15" s="39" t="s">
        <v>58</v>
      </c>
      <c r="P15" s="37"/>
      <c r="R15" s="43"/>
      <c r="T15" s="37"/>
      <c r="U15" s="36"/>
      <c r="V15" s="36"/>
      <c r="W15" s="36"/>
      <c r="X15" s="37"/>
      <c r="Y15" s="36"/>
      <c r="Z15" s="36"/>
    </row>
    <row r="16" spans="1:26" s="35" customFormat="1" ht="25.35" customHeight="1">
      <c r="A16" s="38">
        <v>4</v>
      </c>
      <c r="B16" s="38" t="s">
        <v>53</v>
      </c>
      <c r="C16" s="45" t="s">
        <v>69</v>
      </c>
      <c r="D16" s="55">
        <v>6183.8</v>
      </c>
      <c r="E16" s="49" t="s">
        <v>29</v>
      </c>
      <c r="F16" s="49" t="s">
        <v>29</v>
      </c>
      <c r="G16" s="47">
        <v>1399</v>
      </c>
      <c r="H16" s="44">
        <v>110</v>
      </c>
      <c r="I16" s="44">
        <f>G16/H16</f>
        <v>12.718181818181819</v>
      </c>
      <c r="J16" s="44">
        <v>13</v>
      </c>
      <c r="K16" s="44">
        <v>1</v>
      </c>
      <c r="L16" s="47">
        <v>6183.8</v>
      </c>
      <c r="M16" s="47">
        <v>1399</v>
      </c>
      <c r="N16" s="42">
        <v>44015</v>
      </c>
      <c r="O16" s="39" t="s">
        <v>46</v>
      </c>
      <c r="P16" s="37"/>
      <c r="R16" s="43"/>
      <c r="T16" s="37"/>
      <c r="U16" s="36"/>
      <c r="V16" s="36"/>
      <c r="W16" s="36"/>
      <c r="X16" s="37"/>
      <c r="Y16" s="36"/>
      <c r="Z16" s="36"/>
    </row>
    <row r="17" spans="1:27" s="35" customFormat="1" ht="25.35" customHeight="1">
      <c r="A17" s="38">
        <v>5</v>
      </c>
      <c r="B17" s="38" t="s">
        <v>53</v>
      </c>
      <c r="C17" s="45" t="s">
        <v>81</v>
      </c>
      <c r="D17" s="55">
        <v>5300</v>
      </c>
      <c r="E17" s="49" t="s">
        <v>29</v>
      </c>
      <c r="F17" s="49" t="s">
        <v>29</v>
      </c>
      <c r="G17" s="47">
        <v>881</v>
      </c>
      <c r="H17" s="44" t="s">
        <v>29</v>
      </c>
      <c r="I17" s="44" t="s">
        <v>29</v>
      </c>
      <c r="J17" s="44">
        <v>14</v>
      </c>
      <c r="K17" s="44">
        <v>1</v>
      </c>
      <c r="L17" s="55">
        <v>5300</v>
      </c>
      <c r="M17" s="47">
        <v>881</v>
      </c>
      <c r="N17" s="42">
        <v>44015</v>
      </c>
      <c r="O17" s="39" t="s">
        <v>30</v>
      </c>
      <c r="P17" s="37"/>
      <c r="R17" s="43"/>
      <c r="T17" s="37"/>
      <c r="U17" s="36"/>
      <c r="V17" s="36"/>
      <c r="W17" s="36"/>
      <c r="X17" s="37"/>
      <c r="Y17" s="36"/>
      <c r="Z17" s="36"/>
    </row>
    <row r="18" spans="1:27" s="35" customFormat="1" ht="25.35" customHeight="1">
      <c r="A18" s="38">
        <v>6</v>
      </c>
      <c r="B18" s="51">
        <v>5</v>
      </c>
      <c r="C18" s="45" t="s">
        <v>54</v>
      </c>
      <c r="D18" s="55">
        <v>2688.45</v>
      </c>
      <c r="E18" s="49">
        <v>2214.9</v>
      </c>
      <c r="F18" s="56">
        <f>(D18-E18)/E18</f>
        <v>0.21380197751591482</v>
      </c>
      <c r="G18" s="47">
        <v>429</v>
      </c>
      <c r="H18" s="44">
        <v>66</v>
      </c>
      <c r="I18" s="44">
        <f>G18/H18</f>
        <v>6.5</v>
      </c>
      <c r="J18" s="44">
        <v>9</v>
      </c>
      <c r="K18" s="44">
        <v>2</v>
      </c>
      <c r="L18" s="47">
        <v>11321.17</v>
      </c>
      <c r="M18" s="47">
        <v>2300</v>
      </c>
      <c r="N18" s="42">
        <v>44008</v>
      </c>
      <c r="O18" s="39" t="s">
        <v>47</v>
      </c>
      <c r="P18" s="37"/>
      <c r="R18" s="43"/>
      <c r="T18" s="37"/>
      <c r="U18" s="36"/>
      <c r="V18" s="36"/>
      <c r="W18" s="36"/>
      <c r="X18" s="37"/>
      <c r="Y18" s="36"/>
      <c r="Z18" s="36"/>
    </row>
    <row r="19" spans="1:27" s="35" customFormat="1" ht="25.35" customHeight="1">
      <c r="A19" s="38">
        <v>7</v>
      </c>
      <c r="B19" s="38">
        <v>4</v>
      </c>
      <c r="C19" s="45" t="s">
        <v>56</v>
      </c>
      <c r="D19" s="55">
        <v>2491</v>
      </c>
      <c r="E19" s="49">
        <v>2626</v>
      </c>
      <c r="F19" s="56">
        <f>(D19-E19)/E19</f>
        <v>-5.1408987052551411E-2</v>
      </c>
      <c r="G19" s="47">
        <v>418</v>
      </c>
      <c r="H19" s="44" t="s">
        <v>29</v>
      </c>
      <c r="I19" s="44" t="s">
        <v>29</v>
      </c>
      <c r="J19" s="44">
        <v>6</v>
      </c>
      <c r="K19" s="44">
        <v>2</v>
      </c>
      <c r="L19" s="47">
        <v>9515</v>
      </c>
      <c r="M19" s="47">
        <v>1884</v>
      </c>
      <c r="N19" s="42">
        <v>44008</v>
      </c>
      <c r="O19" s="39" t="s">
        <v>30</v>
      </c>
      <c r="P19" s="37"/>
      <c r="R19" s="43"/>
      <c r="T19" s="37"/>
      <c r="U19" s="36"/>
      <c r="V19" s="36"/>
      <c r="W19" s="36"/>
      <c r="X19" s="37"/>
      <c r="Y19" s="36"/>
      <c r="Z19" s="36"/>
    </row>
    <row r="20" spans="1:27" s="35" customFormat="1" ht="25.35" customHeight="1">
      <c r="A20" s="38">
        <v>8</v>
      </c>
      <c r="B20" s="38">
        <v>6</v>
      </c>
      <c r="C20" s="45" t="s">
        <v>35</v>
      </c>
      <c r="D20" s="47">
        <v>1609</v>
      </c>
      <c r="E20" s="44">
        <v>758.5</v>
      </c>
      <c r="F20" s="50">
        <f>(D20-E20)/E20</f>
        <v>1.1212920237310482</v>
      </c>
      <c r="G20" s="47">
        <v>357</v>
      </c>
      <c r="H20" s="44">
        <v>20</v>
      </c>
      <c r="I20" s="44">
        <f>G20/H20</f>
        <v>17.850000000000001</v>
      </c>
      <c r="J20" s="44">
        <v>4</v>
      </c>
      <c r="K20" s="44" t="s">
        <v>29</v>
      </c>
      <c r="L20" s="47">
        <v>87893</v>
      </c>
      <c r="M20" s="47">
        <v>17316</v>
      </c>
      <c r="N20" s="42">
        <v>43896</v>
      </c>
      <c r="O20" s="39" t="s">
        <v>32</v>
      </c>
      <c r="P20" s="37"/>
      <c r="R20" s="43"/>
      <c r="T20" s="37"/>
      <c r="U20" s="36"/>
      <c r="V20" s="59"/>
      <c r="W20" s="36"/>
      <c r="X20" s="37"/>
      <c r="Y20" s="36"/>
      <c r="Z20" s="36"/>
    </row>
    <row r="21" spans="1:27" s="35" customFormat="1" ht="25.35" customHeight="1">
      <c r="A21" s="38">
        <v>9</v>
      </c>
      <c r="B21" s="38" t="s">
        <v>53</v>
      </c>
      <c r="C21" s="45" t="s">
        <v>70</v>
      </c>
      <c r="D21" s="47">
        <v>1268.2</v>
      </c>
      <c r="E21" s="44" t="s">
        <v>29</v>
      </c>
      <c r="F21" s="44" t="s">
        <v>29</v>
      </c>
      <c r="G21" s="47">
        <v>217</v>
      </c>
      <c r="H21" s="44">
        <v>62</v>
      </c>
      <c r="I21" s="44">
        <f>G21/H21</f>
        <v>3.5</v>
      </c>
      <c r="J21" s="44">
        <v>14</v>
      </c>
      <c r="K21" s="44">
        <v>1</v>
      </c>
      <c r="L21" s="47">
        <v>1268</v>
      </c>
      <c r="M21" s="47">
        <v>217</v>
      </c>
      <c r="N21" s="42">
        <v>44015</v>
      </c>
      <c r="O21" s="39" t="s">
        <v>72</v>
      </c>
      <c r="P21" s="37"/>
      <c r="R21" s="43"/>
      <c r="T21" s="37"/>
      <c r="U21" s="36"/>
      <c r="V21" s="36"/>
      <c r="W21" s="36"/>
      <c r="X21" s="37"/>
      <c r="Y21" s="36"/>
      <c r="Z21" s="36"/>
    </row>
    <row r="22" spans="1:27" s="35" customFormat="1" ht="25.35" customHeight="1">
      <c r="A22" s="38">
        <v>10</v>
      </c>
      <c r="B22" s="38" t="s">
        <v>53</v>
      </c>
      <c r="C22" s="45" t="s">
        <v>75</v>
      </c>
      <c r="D22" s="47">
        <v>1210.4000000000001</v>
      </c>
      <c r="E22" s="44" t="s">
        <v>29</v>
      </c>
      <c r="F22" s="44" t="s">
        <v>29</v>
      </c>
      <c r="G22" s="47">
        <v>200</v>
      </c>
      <c r="H22" s="44">
        <v>31</v>
      </c>
      <c r="I22" s="44">
        <f>G22/H22</f>
        <v>6.4516129032258061</v>
      </c>
      <c r="J22" s="44">
        <v>8</v>
      </c>
      <c r="K22" s="44">
        <v>1</v>
      </c>
      <c r="L22" s="47">
        <v>1210.4000000000001</v>
      </c>
      <c r="M22" s="47">
        <v>200</v>
      </c>
      <c r="N22" s="42">
        <v>44015</v>
      </c>
      <c r="O22" s="39" t="s">
        <v>60</v>
      </c>
      <c r="P22" s="37"/>
      <c r="R22" s="43"/>
      <c r="T22" s="37"/>
      <c r="U22" s="36"/>
      <c r="V22" s="36"/>
      <c r="W22" s="36"/>
      <c r="X22" s="37"/>
      <c r="Y22" s="36"/>
      <c r="Z22" s="36"/>
    </row>
    <row r="23" spans="1:27" s="35" customFormat="1" ht="25.35" customHeight="1">
      <c r="A23" s="16"/>
      <c r="B23" s="16"/>
      <c r="C23" s="40" t="s">
        <v>28</v>
      </c>
      <c r="D23" s="41">
        <f>SUM(D13:D22)</f>
        <v>43898.19999999999</v>
      </c>
      <c r="E23" s="41">
        <f t="shared" ref="E23:G23" si="0">SUM(E13:E22)</f>
        <v>25574.14</v>
      </c>
      <c r="F23" s="53">
        <f t="shared" ref="F23" si="1">(D23-E23)/E23</f>
        <v>0.71650737815621524</v>
      </c>
      <c r="G23" s="41">
        <f t="shared" si="0"/>
        <v>7832</v>
      </c>
      <c r="H23" s="41"/>
      <c r="I23" s="20"/>
      <c r="J23" s="19"/>
      <c r="K23" s="21"/>
      <c r="L23" s="22"/>
      <c r="M23" s="26"/>
      <c r="N23" s="23"/>
      <c r="O23" s="27"/>
      <c r="P23" s="37"/>
    </row>
    <row r="24" spans="1:27" s="35" customFormat="1" ht="14.1" customHeight="1">
      <c r="A24" s="14"/>
      <c r="B24" s="24"/>
      <c r="C24" s="15"/>
      <c r="D24" s="25"/>
      <c r="E24" s="25"/>
      <c r="F24" s="28"/>
      <c r="G24" s="25"/>
      <c r="H24" s="25"/>
      <c r="I24" s="25"/>
      <c r="J24" s="25"/>
      <c r="K24" s="25"/>
      <c r="L24" s="25"/>
      <c r="M24" s="25"/>
      <c r="N24" s="29"/>
      <c r="O24" s="13"/>
    </row>
    <row r="25" spans="1:27" s="35" customFormat="1" ht="25.35" customHeight="1">
      <c r="A25" s="38">
        <v>11</v>
      </c>
      <c r="B25" s="38" t="s">
        <v>53</v>
      </c>
      <c r="C25" s="45" t="s">
        <v>71</v>
      </c>
      <c r="D25" s="47">
        <v>1088.3</v>
      </c>
      <c r="E25" s="44" t="s">
        <v>29</v>
      </c>
      <c r="F25" s="44" t="s">
        <v>29</v>
      </c>
      <c r="G25" s="47">
        <v>168</v>
      </c>
      <c r="H25" s="44">
        <v>52</v>
      </c>
      <c r="I25" s="44">
        <f>G25/H25</f>
        <v>3.2307692307692308</v>
      </c>
      <c r="J25" s="44">
        <v>10</v>
      </c>
      <c r="K25" s="44">
        <v>1</v>
      </c>
      <c r="L25" s="47">
        <v>1088</v>
      </c>
      <c r="M25" s="47">
        <v>168</v>
      </c>
      <c r="N25" s="42">
        <v>44015</v>
      </c>
      <c r="O25" s="39" t="s">
        <v>72</v>
      </c>
      <c r="P25" s="37"/>
      <c r="R25" s="43"/>
      <c r="T25" s="37"/>
      <c r="U25" s="36"/>
      <c r="V25" s="36"/>
      <c r="W25" s="36"/>
      <c r="X25" s="37"/>
      <c r="Y25" s="36"/>
      <c r="Z25" s="36"/>
    </row>
    <row r="26" spans="1:27" s="35" customFormat="1" ht="25.35" customHeight="1">
      <c r="A26" s="38">
        <v>12</v>
      </c>
      <c r="B26" s="49" t="s">
        <v>29</v>
      </c>
      <c r="C26" s="48" t="s">
        <v>64</v>
      </c>
      <c r="D26" s="47">
        <v>306</v>
      </c>
      <c r="E26" s="44" t="s">
        <v>29</v>
      </c>
      <c r="F26" s="44" t="s">
        <v>29</v>
      </c>
      <c r="G26" s="47">
        <v>65</v>
      </c>
      <c r="H26" s="44">
        <v>4</v>
      </c>
      <c r="I26" s="44">
        <f>G26/H26</f>
        <v>16.25</v>
      </c>
      <c r="J26" s="44">
        <v>2</v>
      </c>
      <c r="K26" s="44">
        <v>5</v>
      </c>
      <c r="L26" s="47">
        <v>2200.5</v>
      </c>
      <c r="M26" s="47">
        <v>375</v>
      </c>
      <c r="N26" s="42">
        <v>43987</v>
      </c>
      <c r="O26" s="39" t="s">
        <v>31</v>
      </c>
      <c r="P26" s="37"/>
      <c r="R26" s="43"/>
      <c r="T26" s="37"/>
      <c r="U26" s="36"/>
      <c r="V26" s="36"/>
      <c r="W26" s="36"/>
      <c r="X26" s="37"/>
      <c r="Y26" s="36"/>
      <c r="Z26" s="36"/>
    </row>
    <row r="27" spans="1:27" s="35" customFormat="1" ht="25.35" customHeight="1">
      <c r="A27" s="38">
        <v>13</v>
      </c>
      <c r="B27" s="38">
        <v>11</v>
      </c>
      <c r="C27" s="45" t="s">
        <v>33</v>
      </c>
      <c r="D27" s="47">
        <v>272</v>
      </c>
      <c r="E27" s="44">
        <v>173</v>
      </c>
      <c r="F27" s="50">
        <f>(D27-E27)/E27</f>
        <v>0.5722543352601156</v>
      </c>
      <c r="G27" s="55">
        <v>65</v>
      </c>
      <c r="H27" s="49" t="s">
        <v>29</v>
      </c>
      <c r="I27" s="44" t="s">
        <v>29</v>
      </c>
      <c r="J27" s="44">
        <v>3</v>
      </c>
      <c r="K27" s="44" t="s">
        <v>29</v>
      </c>
      <c r="L27" s="47">
        <v>85370</v>
      </c>
      <c r="M27" s="47">
        <v>19018</v>
      </c>
      <c r="N27" s="42">
        <v>43882</v>
      </c>
      <c r="O27" s="39" t="s">
        <v>30</v>
      </c>
      <c r="P27" s="37"/>
      <c r="R27" s="43"/>
      <c r="T27" s="37"/>
      <c r="U27" s="36"/>
      <c r="V27" s="36"/>
      <c r="W27" s="37"/>
      <c r="X27" s="36"/>
      <c r="Y27" s="36"/>
      <c r="Z27" s="36"/>
    </row>
    <row r="28" spans="1:27" s="35" customFormat="1" ht="25.35" customHeight="1">
      <c r="A28" s="38">
        <v>14</v>
      </c>
      <c r="B28" s="49" t="s">
        <v>29</v>
      </c>
      <c r="C28" s="45" t="s">
        <v>65</v>
      </c>
      <c r="D28" s="47">
        <v>235</v>
      </c>
      <c r="E28" s="44" t="s">
        <v>29</v>
      </c>
      <c r="F28" s="44" t="s">
        <v>29</v>
      </c>
      <c r="G28" s="55">
        <v>32</v>
      </c>
      <c r="H28" s="49">
        <v>1</v>
      </c>
      <c r="I28" s="44">
        <f>G28/H28</f>
        <v>32</v>
      </c>
      <c r="J28" s="44">
        <v>1</v>
      </c>
      <c r="K28" s="44" t="s">
        <v>29</v>
      </c>
      <c r="L28" s="47">
        <v>56919.78</v>
      </c>
      <c r="M28" s="47">
        <v>9284</v>
      </c>
      <c r="N28" s="42">
        <v>43889</v>
      </c>
      <c r="O28" s="39" t="s">
        <v>47</v>
      </c>
      <c r="P28" s="37"/>
      <c r="R28" s="43"/>
      <c r="S28"/>
      <c r="T28"/>
      <c r="U28"/>
      <c r="V28"/>
      <c r="W28"/>
      <c r="X28" s="57"/>
      <c r="Y28"/>
      <c r="AA28" s="36"/>
    </row>
    <row r="29" spans="1:27" s="35" customFormat="1" ht="25.35" customHeight="1">
      <c r="A29" s="38">
        <v>15</v>
      </c>
      <c r="B29" s="38">
        <v>8</v>
      </c>
      <c r="C29" s="45" t="s">
        <v>43</v>
      </c>
      <c r="D29" s="47">
        <v>234.5</v>
      </c>
      <c r="E29" s="44">
        <v>276.5</v>
      </c>
      <c r="F29" s="50">
        <f>(D29-E29)/E29</f>
        <v>-0.15189873417721519</v>
      </c>
      <c r="G29" s="47">
        <v>44</v>
      </c>
      <c r="H29" s="44">
        <v>6</v>
      </c>
      <c r="I29" s="44">
        <f>G29/H29</f>
        <v>7.333333333333333</v>
      </c>
      <c r="J29" s="44">
        <v>1</v>
      </c>
      <c r="K29" s="44" t="s">
        <v>29</v>
      </c>
      <c r="L29" s="47">
        <v>883067</v>
      </c>
      <c r="M29" s="47">
        <v>186441</v>
      </c>
      <c r="N29" s="42">
        <v>43373</v>
      </c>
      <c r="O29" s="39" t="s">
        <v>83</v>
      </c>
      <c r="P29" s="37"/>
      <c r="R29" s="43"/>
      <c r="S29"/>
      <c r="T29"/>
      <c r="U29"/>
      <c r="V29"/>
      <c r="W29"/>
      <c r="X29" s="57"/>
      <c r="Y29"/>
      <c r="AA29" s="36"/>
    </row>
    <row r="30" spans="1:27" s="35" customFormat="1" ht="25.35" customHeight="1">
      <c r="A30" s="38">
        <v>16</v>
      </c>
      <c r="B30" s="38">
        <v>9</v>
      </c>
      <c r="C30" s="45" t="s">
        <v>42</v>
      </c>
      <c r="D30" s="47">
        <v>187.5</v>
      </c>
      <c r="E30" s="44">
        <v>249</v>
      </c>
      <c r="F30" s="50">
        <f>(D30-E30)/E30</f>
        <v>-0.24698795180722891</v>
      </c>
      <c r="G30" s="47">
        <v>28</v>
      </c>
      <c r="H30" s="44">
        <v>3</v>
      </c>
      <c r="I30" s="44">
        <f>G30/H30</f>
        <v>9.3333333333333339</v>
      </c>
      <c r="J30" s="44">
        <v>1</v>
      </c>
      <c r="K30" s="44" t="s">
        <v>29</v>
      </c>
      <c r="L30" s="47">
        <v>410398.86</v>
      </c>
      <c r="M30" s="47">
        <v>84303</v>
      </c>
      <c r="N30" s="42">
        <v>41950</v>
      </c>
      <c r="O30" s="39" t="s">
        <v>37</v>
      </c>
      <c r="P30" s="37"/>
      <c r="R30" s="43"/>
      <c r="S30"/>
      <c r="T30"/>
      <c r="U30"/>
      <c r="V30"/>
      <c r="W30"/>
      <c r="X30" s="57"/>
      <c r="Y30"/>
      <c r="AA30" s="36"/>
    </row>
    <row r="31" spans="1:27" s="35" customFormat="1" ht="25.35" customHeight="1">
      <c r="A31" s="38">
        <v>17</v>
      </c>
      <c r="B31" s="38">
        <v>26</v>
      </c>
      <c r="C31" s="48" t="s">
        <v>48</v>
      </c>
      <c r="D31" s="47">
        <v>183</v>
      </c>
      <c r="E31" s="44">
        <v>17</v>
      </c>
      <c r="F31" s="50">
        <f>(D31-E31)/E31</f>
        <v>9.764705882352942</v>
      </c>
      <c r="G31" s="47">
        <v>39</v>
      </c>
      <c r="H31" s="44">
        <v>2</v>
      </c>
      <c r="I31" s="44">
        <f>G31/H31</f>
        <v>19.5</v>
      </c>
      <c r="J31" s="44">
        <v>2</v>
      </c>
      <c r="K31" s="44">
        <v>5</v>
      </c>
      <c r="L31" s="47">
        <v>340.7</v>
      </c>
      <c r="M31" s="47">
        <v>78</v>
      </c>
      <c r="N31" s="42">
        <v>43987</v>
      </c>
      <c r="O31" s="39" t="s">
        <v>36</v>
      </c>
      <c r="P31" s="37"/>
      <c r="R31" s="43"/>
      <c r="S31"/>
      <c r="T31"/>
      <c r="U31"/>
      <c r="V31"/>
      <c r="W31"/>
      <c r="X31" s="57"/>
      <c r="Y31"/>
      <c r="AA31" s="36"/>
    </row>
    <row r="32" spans="1:27" s="35" customFormat="1" ht="25.35" customHeight="1">
      <c r="A32" s="38">
        <v>18</v>
      </c>
      <c r="B32" s="49" t="s">
        <v>29</v>
      </c>
      <c r="C32" s="45" t="s">
        <v>80</v>
      </c>
      <c r="D32" s="47">
        <v>174</v>
      </c>
      <c r="E32" s="60"/>
      <c r="F32" s="44" t="s">
        <v>29</v>
      </c>
      <c r="G32" s="47">
        <v>87</v>
      </c>
      <c r="H32" s="44" t="s">
        <v>29</v>
      </c>
      <c r="I32" s="44" t="s">
        <v>29</v>
      </c>
      <c r="J32" s="44">
        <v>4</v>
      </c>
      <c r="K32" s="44" t="s">
        <v>29</v>
      </c>
      <c r="L32" s="47">
        <v>64156</v>
      </c>
      <c r="M32" s="47">
        <v>14318</v>
      </c>
      <c r="N32" s="42">
        <v>43854</v>
      </c>
      <c r="O32" s="39" t="s">
        <v>30</v>
      </c>
      <c r="P32" s="37"/>
      <c r="R32" s="43"/>
      <c r="S32"/>
      <c r="T32"/>
      <c r="U32"/>
      <c r="V32"/>
      <c r="W32"/>
      <c r="X32" s="57"/>
      <c r="Y32"/>
    </row>
    <row r="33" spans="1:27" s="35" customFormat="1" ht="25.35" customHeight="1">
      <c r="A33" s="38">
        <v>19</v>
      </c>
      <c r="B33" s="38">
        <v>15</v>
      </c>
      <c r="C33" s="48" t="s">
        <v>49</v>
      </c>
      <c r="D33" s="47">
        <v>118.5</v>
      </c>
      <c r="E33" s="44">
        <v>90.6</v>
      </c>
      <c r="F33" s="50">
        <f>(D33-E33)/E33</f>
        <v>0.30794701986754974</v>
      </c>
      <c r="G33" s="47">
        <v>18</v>
      </c>
      <c r="H33" s="44">
        <v>3</v>
      </c>
      <c r="I33" s="44">
        <f>G33/H33</f>
        <v>6</v>
      </c>
      <c r="J33" s="44">
        <v>1</v>
      </c>
      <c r="K33" s="44" t="s">
        <v>29</v>
      </c>
      <c r="L33" s="47">
        <v>129504</v>
      </c>
      <c r="M33" s="47">
        <v>23588</v>
      </c>
      <c r="N33" s="42">
        <v>43196</v>
      </c>
      <c r="O33" s="39" t="s">
        <v>84</v>
      </c>
      <c r="P33" s="37"/>
      <c r="R33" s="43"/>
      <c r="T33" s="37"/>
      <c r="U33" s="36"/>
      <c r="V33" s="36"/>
      <c r="W33" s="36"/>
      <c r="X33" s="37"/>
      <c r="Y33" s="36"/>
      <c r="Z33" s="36"/>
    </row>
    <row r="34" spans="1:27" s="35" customFormat="1" ht="25.35" customHeight="1">
      <c r="A34" s="38">
        <v>20</v>
      </c>
      <c r="B34" s="49" t="s">
        <v>29</v>
      </c>
      <c r="C34" s="45" t="s">
        <v>62</v>
      </c>
      <c r="D34" s="47">
        <v>112.5</v>
      </c>
      <c r="E34" s="44" t="s">
        <v>29</v>
      </c>
      <c r="F34" s="44" t="s">
        <v>29</v>
      </c>
      <c r="G34" s="47">
        <v>25</v>
      </c>
      <c r="H34" s="44">
        <v>3</v>
      </c>
      <c r="I34" s="44">
        <f>G34/H34</f>
        <v>8.3333333333333339</v>
      </c>
      <c r="J34" s="44">
        <v>1</v>
      </c>
      <c r="K34" s="44" t="s">
        <v>29</v>
      </c>
      <c r="L34" s="47">
        <v>765723.03</v>
      </c>
      <c r="M34" s="47">
        <v>126342</v>
      </c>
      <c r="N34" s="42">
        <v>43861</v>
      </c>
      <c r="O34" s="39" t="s">
        <v>47</v>
      </c>
      <c r="P34" s="37"/>
      <c r="R34" s="43"/>
      <c r="T34" s="37"/>
      <c r="U34" s="36"/>
      <c r="V34" s="36"/>
      <c r="W34" s="36"/>
      <c r="X34" s="36"/>
      <c r="Y34" s="37"/>
    </row>
    <row r="35" spans="1:27" s="35" customFormat="1" ht="25.35" customHeight="1">
      <c r="A35" s="16"/>
      <c r="B35" s="16"/>
      <c r="C35" s="40" t="s">
        <v>45</v>
      </c>
      <c r="D35" s="41">
        <f>SUM(D23:D34)</f>
        <v>46809.499999999993</v>
      </c>
      <c r="E35" s="41">
        <f t="shared" ref="E35:G35" si="2">SUM(E23:E34)</f>
        <v>26380.239999999998</v>
      </c>
      <c r="F35" s="53">
        <f t="shared" ref="F35" si="3">(D35-E35)/E35</f>
        <v>0.77441524413727836</v>
      </c>
      <c r="G35" s="41">
        <f t="shared" si="2"/>
        <v>8403</v>
      </c>
      <c r="H35" s="41"/>
      <c r="I35" s="20"/>
      <c r="J35" s="19"/>
      <c r="K35" s="21"/>
      <c r="L35" s="22"/>
      <c r="M35" s="26"/>
      <c r="N35" s="23"/>
      <c r="O35" s="27"/>
      <c r="P35" s="3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7" s="35" customFormat="1" ht="14.1" customHeight="1">
      <c r="A36" s="14"/>
      <c r="B36" s="24"/>
      <c r="C36" s="15"/>
      <c r="D36" s="25"/>
      <c r="E36" s="25"/>
      <c r="F36" s="28"/>
      <c r="G36" s="25"/>
      <c r="H36" s="25"/>
      <c r="I36" s="25"/>
      <c r="J36" s="25"/>
      <c r="K36" s="25"/>
      <c r="L36" s="25"/>
      <c r="M36" s="25"/>
      <c r="N36" s="29"/>
      <c r="O36" s="1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7" s="35" customFormat="1" ht="25.35" customHeight="1">
      <c r="A37" s="38">
        <v>21</v>
      </c>
      <c r="B37" s="51">
        <v>14</v>
      </c>
      <c r="C37" s="48" t="s">
        <v>38</v>
      </c>
      <c r="D37" s="47">
        <v>105</v>
      </c>
      <c r="E37" s="44">
        <v>93.5</v>
      </c>
      <c r="F37" s="50">
        <f t="shared" ref="F37:F42" si="4">(D37-E37)/E37</f>
        <v>0.12299465240641712</v>
      </c>
      <c r="G37" s="47">
        <v>19</v>
      </c>
      <c r="H37" s="44">
        <v>2</v>
      </c>
      <c r="I37" s="44">
        <f t="shared" ref="I37:I45" si="5">G37/H37</f>
        <v>9.5</v>
      </c>
      <c r="J37" s="44">
        <v>1</v>
      </c>
      <c r="K37" s="44" t="s">
        <v>29</v>
      </c>
      <c r="L37" s="47">
        <v>174243.66</v>
      </c>
      <c r="M37" s="47">
        <v>29528</v>
      </c>
      <c r="N37" s="42">
        <v>43189</v>
      </c>
      <c r="O37" s="39" t="s">
        <v>37</v>
      </c>
      <c r="P37" s="37"/>
      <c r="R37" s="43"/>
      <c r="T37" s="37"/>
      <c r="U37" s="36"/>
      <c r="V37" s="36"/>
      <c r="W37" s="36"/>
      <c r="X37" s="37"/>
      <c r="Y37" s="36"/>
      <c r="Z37" s="36"/>
    </row>
    <row r="38" spans="1:27" s="35" customFormat="1" ht="25.35" customHeight="1">
      <c r="A38" s="38">
        <v>22</v>
      </c>
      <c r="B38" s="51">
        <v>10</v>
      </c>
      <c r="C38" s="48" t="s">
        <v>40</v>
      </c>
      <c r="D38" s="47">
        <v>85</v>
      </c>
      <c r="E38" s="44">
        <v>247</v>
      </c>
      <c r="F38" s="50">
        <f t="shared" si="4"/>
        <v>-0.65587044534412953</v>
      </c>
      <c r="G38" s="47">
        <v>19</v>
      </c>
      <c r="H38" s="44">
        <v>5</v>
      </c>
      <c r="I38" s="44">
        <f t="shared" si="5"/>
        <v>3.8</v>
      </c>
      <c r="J38" s="44">
        <v>3</v>
      </c>
      <c r="K38" s="44">
        <v>5</v>
      </c>
      <c r="L38" s="47">
        <v>2844.06</v>
      </c>
      <c r="M38" s="47">
        <v>565</v>
      </c>
      <c r="N38" s="42">
        <v>43987</v>
      </c>
      <c r="O38" s="39" t="s">
        <v>36</v>
      </c>
      <c r="P38" s="37"/>
      <c r="R38" s="43"/>
      <c r="T38" s="37"/>
      <c r="U38" s="36"/>
      <c r="V38" s="36"/>
      <c r="W38" s="36"/>
      <c r="X38" s="37"/>
      <c r="Y38" s="36"/>
      <c r="Z38" s="36"/>
    </row>
    <row r="39" spans="1:27" s="35" customFormat="1" ht="25.35" customHeight="1">
      <c r="A39" s="38">
        <v>23</v>
      </c>
      <c r="B39" s="51">
        <v>13</v>
      </c>
      <c r="C39" s="48" t="s">
        <v>44</v>
      </c>
      <c r="D39" s="47">
        <v>75.5</v>
      </c>
      <c r="E39" s="44">
        <v>102</v>
      </c>
      <c r="F39" s="50">
        <f t="shared" si="4"/>
        <v>-0.25980392156862747</v>
      </c>
      <c r="G39" s="47">
        <v>14</v>
      </c>
      <c r="H39" s="44">
        <v>3</v>
      </c>
      <c r="I39" s="44">
        <f t="shared" si="5"/>
        <v>4.666666666666667</v>
      </c>
      <c r="J39" s="44">
        <v>1</v>
      </c>
      <c r="K39" s="44" t="s">
        <v>29</v>
      </c>
      <c r="L39" s="47">
        <v>26080.1</v>
      </c>
      <c r="M39" s="47">
        <v>4502</v>
      </c>
      <c r="N39" s="42">
        <v>43868</v>
      </c>
      <c r="O39" s="39" t="s">
        <v>34</v>
      </c>
      <c r="P39" s="37"/>
      <c r="R39" s="43"/>
      <c r="T39" s="37"/>
      <c r="U39" s="36"/>
      <c r="V39" s="36"/>
      <c r="W39" s="36"/>
      <c r="X39" s="37"/>
      <c r="Y39" s="36"/>
      <c r="Z39" s="36"/>
    </row>
    <row r="40" spans="1:27" s="35" customFormat="1" ht="25.35" customHeight="1">
      <c r="A40" s="38">
        <v>24</v>
      </c>
      <c r="B40" s="51">
        <v>19</v>
      </c>
      <c r="C40" s="45" t="s">
        <v>50</v>
      </c>
      <c r="D40" s="47">
        <v>70</v>
      </c>
      <c r="E40" s="44">
        <v>48</v>
      </c>
      <c r="F40" s="50">
        <f t="shared" si="4"/>
        <v>0.45833333333333331</v>
      </c>
      <c r="G40" s="47">
        <v>14</v>
      </c>
      <c r="H40" s="44">
        <v>2</v>
      </c>
      <c r="I40" s="44">
        <f t="shared" si="5"/>
        <v>7</v>
      </c>
      <c r="J40" s="44">
        <v>1</v>
      </c>
      <c r="K40" s="44" t="s">
        <v>29</v>
      </c>
      <c r="L40" s="47">
        <v>45940</v>
      </c>
      <c r="M40" s="47">
        <v>8621</v>
      </c>
      <c r="N40" s="42">
        <v>43805</v>
      </c>
      <c r="O40" s="39" t="s">
        <v>46</v>
      </c>
      <c r="P40" s="37"/>
      <c r="R40" s="43"/>
      <c r="T40" s="37"/>
      <c r="U40" s="36"/>
      <c r="V40" s="36"/>
      <c r="W40" s="36"/>
      <c r="X40" s="37"/>
      <c r="Y40" s="36"/>
      <c r="Z40" s="36"/>
    </row>
    <row r="41" spans="1:27" s="35" customFormat="1" ht="25.35" customHeight="1">
      <c r="A41" s="38">
        <v>25</v>
      </c>
      <c r="B41" s="51">
        <v>7</v>
      </c>
      <c r="C41" s="45" t="s">
        <v>61</v>
      </c>
      <c r="D41" s="47">
        <v>69.5</v>
      </c>
      <c r="E41" s="44">
        <v>682.5</v>
      </c>
      <c r="F41" s="50">
        <f t="shared" si="4"/>
        <v>-0.8981684981684982</v>
      </c>
      <c r="G41" s="61">
        <v>14</v>
      </c>
      <c r="H41" s="44">
        <v>5</v>
      </c>
      <c r="I41" s="44">
        <f t="shared" si="5"/>
        <v>2.8</v>
      </c>
      <c r="J41" s="44">
        <v>3</v>
      </c>
      <c r="K41" s="44">
        <v>2</v>
      </c>
      <c r="L41" s="47">
        <v>1205.0999999999999</v>
      </c>
      <c r="M41" s="47">
        <v>255</v>
      </c>
      <c r="N41" s="42">
        <v>44008</v>
      </c>
      <c r="O41" s="39" t="s">
        <v>60</v>
      </c>
      <c r="P41" s="37"/>
      <c r="R41" s="43"/>
      <c r="T41" s="37"/>
      <c r="U41" s="36"/>
      <c r="V41" s="36"/>
      <c r="W41" s="36"/>
      <c r="X41" s="36"/>
      <c r="Y41" s="37"/>
      <c r="Z41" s="36"/>
    </row>
    <row r="42" spans="1:27" s="35" customFormat="1" ht="25.35" customHeight="1">
      <c r="A42" s="38">
        <v>26</v>
      </c>
      <c r="B42" s="51">
        <v>12</v>
      </c>
      <c r="C42" s="48" t="s">
        <v>39</v>
      </c>
      <c r="D42" s="47">
        <v>67</v>
      </c>
      <c r="E42" s="44">
        <v>153</v>
      </c>
      <c r="F42" s="50">
        <f t="shared" si="4"/>
        <v>-0.56209150326797386</v>
      </c>
      <c r="G42" s="47">
        <v>16</v>
      </c>
      <c r="H42" s="44">
        <v>4</v>
      </c>
      <c r="I42" s="44">
        <f t="shared" si="5"/>
        <v>4</v>
      </c>
      <c r="J42" s="44">
        <v>2</v>
      </c>
      <c r="K42" s="44">
        <v>5</v>
      </c>
      <c r="L42" s="47">
        <v>1936.83</v>
      </c>
      <c r="M42" s="47">
        <v>379</v>
      </c>
      <c r="N42" s="42">
        <v>43987</v>
      </c>
      <c r="O42" s="39" t="s">
        <v>36</v>
      </c>
      <c r="P42" s="37"/>
      <c r="R42" s="43"/>
      <c r="S42"/>
      <c r="T42"/>
      <c r="U42"/>
      <c r="V42"/>
      <c r="W42"/>
      <c r="X42"/>
      <c r="Y42"/>
    </row>
    <row r="43" spans="1:27" s="35" customFormat="1" ht="25.35" customHeight="1">
      <c r="A43" s="38">
        <v>27</v>
      </c>
      <c r="B43" s="54" t="s">
        <v>53</v>
      </c>
      <c r="C43" s="45" t="s">
        <v>77</v>
      </c>
      <c r="D43" s="47">
        <v>51</v>
      </c>
      <c r="E43" s="44" t="s">
        <v>29</v>
      </c>
      <c r="F43" s="44" t="s">
        <v>29</v>
      </c>
      <c r="G43" s="47">
        <v>18</v>
      </c>
      <c r="H43" s="44">
        <v>1</v>
      </c>
      <c r="I43" s="44">
        <f t="shared" si="5"/>
        <v>18</v>
      </c>
      <c r="J43" s="44">
        <v>1</v>
      </c>
      <c r="K43" s="44">
        <v>1</v>
      </c>
      <c r="L43" s="47">
        <v>1830</v>
      </c>
      <c r="M43" s="47">
        <v>352</v>
      </c>
      <c r="N43" s="42">
        <v>44011</v>
      </c>
      <c r="O43" s="39" t="s">
        <v>36</v>
      </c>
      <c r="P43" s="37"/>
      <c r="R43" s="43"/>
      <c r="S43"/>
      <c r="T43"/>
      <c r="U43"/>
      <c r="V43"/>
      <c r="W43"/>
      <c r="X43"/>
      <c r="Y43"/>
    </row>
    <row r="44" spans="1:27" s="35" customFormat="1" ht="24.75" customHeight="1">
      <c r="A44" s="38">
        <v>28</v>
      </c>
      <c r="B44" s="49" t="s">
        <v>29</v>
      </c>
      <c r="C44" s="48" t="s">
        <v>67</v>
      </c>
      <c r="D44" s="47">
        <v>48.6</v>
      </c>
      <c r="E44" s="44" t="s">
        <v>29</v>
      </c>
      <c r="F44" s="44" t="s">
        <v>29</v>
      </c>
      <c r="G44" s="47">
        <v>22</v>
      </c>
      <c r="H44" s="44">
        <v>3</v>
      </c>
      <c r="I44" s="44">
        <f t="shared" si="5"/>
        <v>7.333333333333333</v>
      </c>
      <c r="J44" s="44">
        <v>3</v>
      </c>
      <c r="K44" s="44" t="s">
        <v>29</v>
      </c>
      <c r="L44" s="47">
        <v>150207.5</v>
      </c>
      <c r="M44" s="47">
        <v>30286</v>
      </c>
      <c r="N44" s="42">
        <v>43721</v>
      </c>
      <c r="O44" s="39" t="s">
        <v>47</v>
      </c>
      <c r="P44" s="37"/>
      <c r="R44" s="43"/>
      <c r="T44" s="37"/>
      <c r="U44" s="36"/>
      <c r="V44" s="36"/>
      <c r="W44" s="36"/>
      <c r="X44" s="36"/>
      <c r="Y44" s="37"/>
    </row>
    <row r="45" spans="1:27" s="35" customFormat="1" ht="25.35" customHeight="1">
      <c r="A45" s="38">
        <v>29</v>
      </c>
      <c r="B45" s="49" t="s">
        <v>29</v>
      </c>
      <c r="C45" s="48" t="s">
        <v>63</v>
      </c>
      <c r="D45" s="47">
        <v>45</v>
      </c>
      <c r="E45" s="44" t="s">
        <v>29</v>
      </c>
      <c r="F45" s="44" t="s">
        <v>29</v>
      </c>
      <c r="G45" s="47">
        <v>10</v>
      </c>
      <c r="H45" s="44">
        <v>1</v>
      </c>
      <c r="I45" s="44">
        <f t="shared" si="5"/>
        <v>10</v>
      </c>
      <c r="J45" s="44">
        <v>1</v>
      </c>
      <c r="K45" s="44" t="s">
        <v>29</v>
      </c>
      <c r="L45" s="47">
        <v>191687.31</v>
      </c>
      <c r="M45" s="47">
        <v>32263</v>
      </c>
      <c r="N45" s="42">
        <v>43847</v>
      </c>
      <c r="O45" s="39" t="s">
        <v>31</v>
      </c>
      <c r="P45" s="37"/>
      <c r="R45" s="43"/>
      <c r="S45"/>
      <c r="T45"/>
      <c r="U45"/>
      <c r="V45"/>
      <c r="W45"/>
      <c r="X45"/>
      <c r="Y45"/>
    </row>
    <row r="46" spans="1:27" ht="25.35" customHeight="1">
      <c r="A46" s="16"/>
      <c r="B46" s="16"/>
      <c r="C46" s="17" t="s">
        <v>88</v>
      </c>
      <c r="D46" s="18">
        <f>SUM(D35:D45)</f>
        <v>47426.099999999991</v>
      </c>
      <c r="E46" s="41">
        <f t="shared" ref="E46:G46" si="6">SUM(E35:E45)</f>
        <v>27706.239999999998</v>
      </c>
      <c r="F46" s="53">
        <f t="shared" ref="F46" si="7">(D46-E46)/E46</f>
        <v>0.71174796724492373</v>
      </c>
      <c r="G46" s="41">
        <f t="shared" si="6"/>
        <v>8549</v>
      </c>
      <c r="H46" s="18"/>
      <c r="I46" s="20"/>
      <c r="J46" s="19"/>
      <c r="K46" s="21"/>
      <c r="L46" s="22"/>
      <c r="M46" s="26"/>
      <c r="N46" s="23"/>
      <c r="O46" s="27"/>
      <c r="P46" s="37"/>
    </row>
    <row r="47" spans="1:27" ht="14.1" customHeight="1">
      <c r="A47" s="14"/>
      <c r="B47" s="24"/>
      <c r="C47" s="15"/>
      <c r="D47" s="25"/>
      <c r="E47" s="25"/>
      <c r="F47" s="28"/>
      <c r="G47" s="25"/>
      <c r="H47" s="25"/>
      <c r="I47" s="25"/>
      <c r="J47" s="25"/>
      <c r="K47" s="25"/>
      <c r="L47" s="25"/>
      <c r="M47" s="25"/>
      <c r="N47" s="29"/>
      <c r="O47" s="13"/>
      <c r="P47" s="35"/>
    </row>
    <row r="48" spans="1:27" s="35" customFormat="1" ht="25.35" customHeight="1">
      <c r="A48" s="38">
        <v>30</v>
      </c>
      <c r="B48" s="44" t="s">
        <v>29</v>
      </c>
      <c r="C48" s="45" t="s">
        <v>73</v>
      </c>
      <c r="D48" s="47">
        <v>27</v>
      </c>
      <c r="E48" s="49" t="s">
        <v>29</v>
      </c>
      <c r="F48" s="44" t="s">
        <v>29</v>
      </c>
      <c r="G48" s="47">
        <v>6</v>
      </c>
      <c r="H48" s="44">
        <v>2</v>
      </c>
      <c r="I48" s="44">
        <f>G48/H48</f>
        <v>3</v>
      </c>
      <c r="J48" s="44">
        <v>1</v>
      </c>
      <c r="K48" s="44" t="s">
        <v>29</v>
      </c>
      <c r="L48" s="47">
        <v>84001</v>
      </c>
      <c r="M48" s="47">
        <v>14658</v>
      </c>
      <c r="N48" s="42">
        <v>43882</v>
      </c>
      <c r="O48" s="39" t="s">
        <v>74</v>
      </c>
      <c r="P48" s="37"/>
      <c r="R48" s="43"/>
      <c r="T48" s="37"/>
      <c r="U48" s="36"/>
      <c r="V48" s="36"/>
      <c r="W48" s="36"/>
      <c r="X48" s="37"/>
      <c r="Y48" s="36"/>
      <c r="Z48" s="36"/>
      <c r="AA48" s="36"/>
    </row>
    <row r="49" spans="1:27" s="35" customFormat="1" ht="25.35" customHeight="1">
      <c r="A49" s="38">
        <v>31</v>
      </c>
      <c r="B49" s="44" t="s">
        <v>29</v>
      </c>
      <c r="C49" s="48" t="s">
        <v>79</v>
      </c>
      <c r="D49" s="47">
        <v>24</v>
      </c>
      <c r="E49" s="44" t="s">
        <v>29</v>
      </c>
      <c r="F49" s="44" t="s">
        <v>29</v>
      </c>
      <c r="G49" s="47">
        <v>4</v>
      </c>
      <c r="H49" s="44">
        <v>1</v>
      </c>
      <c r="I49" s="44">
        <f>G49/H49</f>
        <v>4</v>
      </c>
      <c r="J49" s="44">
        <v>1</v>
      </c>
      <c r="K49" s="44">
        <v>3</v>
      </c>
      <c r="L49" s="47">
        <v>140</v>
      </c>
      <c r="M49" s="47">
        <v>38</v>
      </c>
      <c r="N49" s="42">
        <v>43987</v>
      </c>
      <c r="O49" s="39" t="s">
        <v>36</v>
      </c>
      <c r="P49" s="37"/>
      <c r="R49" s="43"/>
      <c r="T49" s="37"/>
      <c r="U49" s="36"/>
      <c r="V49" s="36"/>
      <c r="W49" s="36"/>
      <c r="X49" s="37"/>
      <c r="Y49" s="36"/>
      <c r="AA49" s="36"/>
    </row>
    <row r="50" spans="1:27" s="35" customFormat="1" ht="24.75" customHeight="1">
      <c r="A50" s="38">
        <v>32</v>
      </c>
      <c r="B50" s="49" t="s">
        <v>29</v>
      </c>
      <c r="C50" s="48" t="s">
        <v>82</v>
      </c>
      <c r="D50" s="47">
        <v>23</v>
      </c>
      <c r="E50" s="44" t="s">
        <v>29</v>
      </c>
      <c r="F50" s="44" t="s">
        <v>29</v>
      </c>
      <c r="G50" s="47">
        <v>8</v>
      </c>
      <c r="H50" s="44" t="s">
        <v>29</v>
      </c>
      <c r="I50" s="44" t="s">
        <v>29</v>
      </c>
      <c r="J50" s="44">
        <v>1</v>
      </c>
      <c r="K50" s="44" t="s">
        <v>29</v>
      </c>
      <c r="L50" s="47">
        <v>62722</v>
      </c>
      <c r="M50" s="47">
        <v>15903</v>
      </c>
      <c r="N50" s="42">
        <v>43637</v>
      </c>
      <c r="O50" s="39" t="s">
        <v>30</v>
      </c>
      <c r="P50" s="37"/>
      <c r="R50" s="43"/>
      <c r="T50" s="37"/>
      <c r="U50" s="36"/>
      <c r="V50" s="36"/>
      <c r="W50" s="36"/>
      <c r="X50" s="37"/>
      <c r="Y50" s="36"/>
      <c r="Z50" s="36"/>
      <c r="AA50" s="36"/>
    </row>
    <row r="51" spans="1:27" s="35" customFormat="1" ht="24.75" customHeight="1">
      <c r="A51" s="38">
        <v>33</v>
      </c>
      <c r="B51" s="38">
        <v>28</v>
      </c>
      <c r="C51" s="48" t="s">
        <v>41</v>
      </c>
      <c r="D51" s="47">
        <v>19</v>
      </c>
      <c r="E51" s="44">
        <v>4</v>
      </c>
      <c r="F51" s="50">
        <f>(D51-E51)/E51</f>
        <v>3.75</v>
      </c>
      <c r="G51" s="47">
        <v>3</v>
      </c>
      <c r="H51" s="44">
        <v>1</v>
      </c>
      <c r="I51" s="44">
        <f>G51/H51</f>
        <v>3</v>
      </c>
      <c r="J51" s="44">
        <v>1</v>
      </c>
      <c r="K51" s="44">
        <v>5</v>
      </c>
      <c r="L51" s="47">
        <v>593.5</v>
      </c>
      <c r="M51" s="47">
        <v>145</v>
      </c>
      <c r="N51" s="42">
        <v>43987</v>
      </c>
      <c r="O51" s="39" t="s">
        <v>36</v>
      </c>
      <c r="P51" s="37"/>
      <c r="R51" s="43"/>
      <c r="T51" s="37"/>
      <c r="U51" s="36"/>
      <c r="V51" s="36"/>
      <c r="W51" s="36"/>
      <c r="X51" s="37"/>
      <c r="Y51" s="36"/>
      <c r="Z51" s="36"/>
    </row>
    <row r="52" spans="1:27" s="35" customFormat="1" ht="25.35" customHeight="1">
      <c r="A52" s="38">
        <v>34</v>
      </c>
      <c r="B52" s="49" t="s">
        <v>29</v>
      </c>
      <c r="C52" s="48" t="s">
        <v>66</v>
      </c>
      <c r="D52" s="47">
        <v>12</v>
      </c>
      <c r="E52" s="44" t="s">
        <v>29</v>
      </c>
      <c r="F52" s="44" t="s">
        <v>29</v>
      </c>
      <c r="G52" s="47">
        <v>6</v>
      </c>
      <c r="H52" s="44">
        <v>2</v>
      </c>
      <c r="I52" s="44">
        <f>G52/H52</f>
        <v>3</v>
      </c>
      <c r="J52" s="44">
        <v>2</v>
      </c>
      <c r="K52" s="44" t="s">
        <v>29</v>
      </c>
      <c r="L52" s="47">
        <v>196001.4</v>
      </c>
      <c r="M52" s="47">
        <v>42562</v>
      </c>
      <c r="N52" s="42">
        <v>43504</v>
      </c>
      <c r="O52" s="39" t="s">
        <v>37</v>
      </c>
      <c r="P52" s="37"/>
      <c r="R52" s="43"/>
      <c r="T52" s="37"/>
      <c r="U52" s="36"/>
      <c r="V52" s="36"/>
      <c r="W52" s="36"/>
      <c r="X52" s="37"/>
      <c r="Y52" s="36"/>
    </row>
    <row r="53" spans="1:27" s="35" customFormat="1" ht="25.35" customHeight="1">
      <c r="A53" s="38">
        <v>35</v>
      </c>
      <c r="B53" s="52" t="s">
        <v>53</v>
      </c>
      <c r="C53" s="45" t="s">
        <v>76</v>
      </c>
      <c r="D53" s="47">
        <v>9</v>
      </c>
      <c r="E53" s="44" t="s">
        <v>29</v>
      </c>
      <c r="F53" s="44" t="s">
        <v>29</v>
      </c>
      <c r="G53" s="47">
        <v>3</v>
      </c>
      <c r="H53" s="44">
        <v>1</v>
      </c>
      <c r="I53" s="44">
        <f>G53/H53</f>
        <v>3</v>
      </c>
      <c r="J53" s="44">
        <v>1</v>
      </c>
      <c r="K53" s="44">
        <v>1</v>
      </c>
      <c r="L53" s="47">
        <v>35</v>
      </c>
      <c r="M53" s="47">
        <v>11</v>
      </c>
      <c r="N53" s="42">
        <v>44011</v>
      </c>
      <c r="O53" s="39" t="s">
        <v>36</v>
      </c>
      <c r="P53" s="37"/>
      <c r="S53" s="1"/>
      <c r="T53" s="1"/>
      <c r="U53" s="1"/>
      <c r="V53" s="1"/>
      <c r="W53" s="1"/>
      <c r="X53" s="1"/>
      <c r="Y53" s="1"/>
      <c r="Z53" s="1"/>
    </row>
    <row r="54" spans="1:27" s="35" customFormat="1" ht="25.35" customHeight="1">
      <c r="A54" s="38">
        <v>36</v>
      </c>
      <c r="B54" s="52" t="s">
        <v>53</v>
      </c>
      <c r="C54" s="48" t="s">
        <v>78</v>
      </c>
      <c r="D54" s="47">
        <v>6.5</v>
      </c>
      <c r="E54" s="44" t="s">
        <v>29</v>
      </c>
      <c r="F54" s="44" t="s">
        <v>29</v>
      </c>
      <c r="G54" s="47">
        <v>2</v>
      </c>
      <c r="H54" s="44">
        <v>1</v>
      </c>
      <c r="I54" s="44">
        <f>G54/H54</f>
        <v>2</v>
      </c>
      <c r="J54" s="44">
        <v>1</v>
      </c>
      <c r="K54" s="44">
        <v>1</v>
      </c>
      <c r="L54" s="47">
        <v>6.5</v>
      </c>
      <c r="M54" s="47">
        <v>2</v>
      </c>
      <c r="N54" s="42">
        <v>44015</v>
      </c>
      <c r="O54" s="39" t="s">
        <v>36</v>
      </c>
      <c r="P54" s="37"/>
      <c r="R54" s="37"/>
      <c r="W54" s="1"/>
      <c r="X54" s="1"/>
    </row>
    <row r="55" spans="1:27" ht="25.35" customHeight="1">
      <c r="A55" s="16"/>
      <c r="B55" s="16"/>
      <c r="C55" s="40" t="s">
        <v>89</v>
      </c>
      <c r="D55" s="18">
        <f>SUM(D46:D54)</f>
        <v>47546.599999999991</v>
      </c>
      <c r="E55" s="41">
        <f t="shared" ref="E55:G55" si="8">SUM(E46:E54)</f>
        <v>27710.239999999998</v>
      </c>
      <c r="F55" s="53">
        <f t="shared" ref="F55" si="9">(D55-E55)/E55</f>
        <v>0.71584944771319181</v>
      </c>
      <c r="G55" s="41">
        <f t="shared" si="8"/>
        <v>8581</v>
      </c>
      <c r="H55" s="18"/>
      <c r="I55" s="20"/>
      <c r="J55" s="19"/>
      <c r="K55" s="21"/>
      <c r="L55" s="22"/>
      <c r="M55" s="26"/>
      <c r="N55" s="23"/>
      <c r="O55" s="27"/>
      <c r="Q55" s="35"/>
      <c r="R55" s="35"/>
    </row>
    <row r="56" spans="1:27" ht="23.1" customHeight="1">
      <c r="S56" s="35"/>
      <c r="T56" s="35"/>
      <c r="U56" s="35"/>
      <c r="V56" s="35"/>
      <c r="Y56" s="35"/>
      <c r="Z56" s="35"/>
    </row>
    <row r="57" spans="1:27" ht="17.25" customHeight="1">
      <c r="P57" s="35"/>
    </row>
    <row r="65" spans="16:18">
      <c r="R65" s="11"/>
    </row>
    <row r="74" spans="16:18">
      <c r="P74" s="11"/>
    </row>
    <row r="78" spans="16:18" ht="12" customHeight="1"/>
  </sheetData>
  <sortState xmlns:xlrd2="http://schemas.microsoft.com/office/spreadsheetml/2017/richdata2" ref="B13:O54">
    <sortCondition descending="1" ref="D13:D5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A2D6C-D3E2-4802-95F0-36A1F785193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purl.org/dc/dcmitype/"/>
    <ds:schemaRef ds:uri="2e073065-020e-4dce-99c7-95e5c43123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2020-07-07T14:07:22Z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