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.Bulyte\OneDrive - EIMIN\Darbalaukis\LKC\Savaitės\"/>
    </mc:Choice>
  </mc:AlternateContent>
  <xr:revisionPtr revIDLastSave="375" documentId="8_{D2E405F7-B716-468F-860B-9F0A7095CDB7}" xr6:coauthVersionLast="45" xr6:coauthVersionMax="45" xr10:uidLastSave="{A200FD9C-8E2C-4B60-8032-7B1AEFB5AA9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G23" i="1"/>
  <c r="G35" i="1" s="1"/>
  <c r="G47" i="1" s="1"/>
  <c r="G59" i="1" s="1"/>
  <c r="G63" i="1" s="1"/>
  <c r="D23" i="1"/>
  <c r="D35" i="1" s="1"/>
  <c r="I57" i="1"/>
  <c r="I45" i="1"/>
  <c r="I34" i="1"/>
  <c r="I27" i="1"/>
  <c r="F23" i="1" l="1"/>
  <c r="E35" i="1"/>
  <c r="E47" i="1" s="1"/>
  <c r="E59" i="1" s="1"/>
  <c r="E63" i="1" s="1"/>
  <c r="D47" i="1"/>
  <c r="I49" i="1"/>
  <c r="I54" i="1"/>
  <c r="I50" i="1"/>
  <c r="I46" i="1"/>
  <c r="I31" i="1"/>
  <c r="I51" i="1"/>
  <c r="I37" i="1"/>
  <c r="I25" i="1"/>
  <c r="I16" i="1"/>
  <c r="F35" i="1" l="1"/>
  <c r="F47" i="1"/>
  <c r="D59" i="1"/>
  <c r="F18" i="1"/>
  <c r="F17" i="1"/>
  <c r="F20" i="1"/>
  <c r="F22" i="1"/>
  <c r="F21" i="1"/>
  <c r="F30" i="1"/>
  <c r="F15" i="1"/>
  <c r="F38" i="1"/>
  <c r="F29" i="1"/>
  <c r="F28" i="1"/>
  <c r="F26" i="1"/>
  <c r="F32" i="1"/>
  <c r="F33" i="1"/>
  <c r="F53" i="1"/>
  <c r="F54" i="1"/>
  <c r="F50" i="1"/>
  <c r="F39" i="1"/>
  <c r="F40" i="1"/>
  <c r="F41" i="1"/>
  <c r="F42" i="1"/>
  <c r="F62" i="1"/>
  <c r="F43" i="1"/>
  <c r="F44" i="1"/>
  <c r="F56" i="1"/>
  <c r="F52" i="1"/>
  <c r="F61" i="1"/>
  <c r="F58" i="1"/>
  <c r="F59" i="1" l="1"/>
  <c r="D63" i="1"/>
  <c r="F63" i="1" s="1"/>
  <c r="I58" i="1"/>
  <c r="I61" i="1"/>
  <c r="I42" i="1"/>
  <c r="I38" i="1" l="1"/>
  <c r="I29" i="1"/>
  <c r="I22" i="1"/>
  <c r="F19" i="1" l="1"/>
  <c r="I62" i="1" l="1"/>
  <c r="I33" i="1"/>
  <c r="I30" i="1"/>
  <c r="I20" i="1"/>
  <c r="I43" i="1"/>
  <c r="I52" i="1" l="1"/>
  <c r="I32" i="1" l="1"/>
  <c r="I44" i="1" l="1"/>
  <c r="I21" i="1" l="1"/>
  <c r="I41" i="1" l="1"/>
  <c r="I56" i="1" l="1"/>
  <c r="I53" i="1"/>
  <c r="I40" i="1"/>
  <c r="I18" i="1"/>
  <c r="I17" i="1"/>
</calcChain>
</file>

<file path=xl/sharedStrings.xml><?xml version="1.0" encoding="utf-8"?>
<sst xmlns="http://schemas.openxmlformats.org/spreadsheetml/2006/main" count="212" uniqueCount="99">
  <si>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</si>
  <si>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</si>
  <si>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</si>
  <si>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</si>
  <si>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</si>
  <si>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</si>
  <si>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</si>
  <si>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</si>
  <si>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</si>
  <si>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</si>
  <si>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</si>
  <si>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</si>
  <si>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</si>
  <si>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</si>
  <si>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</si>
  <si>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</si>
  <si>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</si>
  <si>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</si>
  <si>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</si>
  <si>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</si>
  <si>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</si>
  <si>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</si>
  <si>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</si>
  <si>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</si>
  <si>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</si>
  <si>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</si>
  <si>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</si>
  <si>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</si>
  <si>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</si>
  <si>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</si>
  <si>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</si>
  <si>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ACME Film / SONY</t>
  </si>
  <si>
    <t>Theatrical Film Distribution / WDSMPI</t>
  </si>
  <si>
    <t>Augintiniai susivienija (Pets United)</t>
  </si>
  <si>
    <t>Travolta</t>
  </si>
  <si>
    <t>Pirmyn (Onward)</t>
  </si>
  <si>
    <t>Europos kinas</t>
  </si>
  <si>
    <t>Bloodshot (Bloodshot)</t>
  </si>
  <si>
    <t>ACME Film / WB</t>
  </si>
  <si>
    <t>Parazitas (Gisaengchung)</t>
  </si>
  <si>
    <t>VLG film</t>
  </si>
  <si>
    <t>Bjaurusis aš 3 (Despicable Me 3)</t>
  </si>
  <si>
    <t>Kaponė (Capone)</t>
  </si>
  <si>
    <t>Viešbutis BELGRADAS (Отель «Белград»)</t>
  </si>
  <si>
    <t>Ežiukas Sonic (Sonic The Hedgehog)</t>
  </si>
  <si>
    <t>Nuostabi epocha (La Belle Epoque)</t>
  </si>
  <si>
    <t>ACME Film</t>
  </si>
  <si>
    <t>Total (20)</t>
  </si>
  <si>
    <t>Total (30)</t>
  </si>
  <si>
    <t>N</t>
  </si>
  <si>
    <t>Importinis jaunikis</t>
  </si>
  <si>
    <t>Nova Lituania</t>
  </si>
  <si>
    <t>Čiobreliai (M-films)</t>
  </si>
  <si>
    <t>Best Film</t>
  </si>
  <si>
    <t>Dukine Film Distribution / Universal Pictures International</t>
  </si>
  <si>
    <t>Dukine Film Distribution / Paramount Pictures</t>
  </si>
  <si>
    <t>Vikingas Vikas (Vic the Viking)</t>
  </si>
  <si>
    <t>Jaga. Tamsiojo miško košmaras (Яга. Кошмар тёмного леса)</t>
  </si>
  <si>
    <t>Theatrical Film Distribution</t>
  </si>
  <si>
    <t>Džentelmenai (The Gentlemen)</t>
  </si>
  <si>
    <t>Tarp žvaigždžių (Interstellar)</t>
  </si>
  <si>
    <t>Ginklai Akimbo (Guns Akimbo)</t>
  </si>
  <si>
    <t>Dingęs princas (Le Prince Oublie)</t>
  </si>
  <si>
    <t>Mis Nepriklausoma (Misbehaviour)</t>
  </si>
  <si>
    <t>Reivas (Beats)</t>
  </si>
  <si>
    <t>Vienas įkvėpimas (Один вдох)</t>
  </si>
  <si>
    <t>Paryžiaus undinėlė (Mermaid in Paris)</t>
  </si>
  <si>
    <t>Total (40)</t>
  </si>
  <si>
    <t>July 17 - 23</t>
  </si>
  <si>
    <t>Liepos 17 - 23 d.</t>
  </si>
  <si>
    <t>Gnomai sugrįžta (The Elfkin)</t>
  </si>
  <si>
    <t>Olegas (Oleg)</t>
  </si>
  <si>
    <t>In Script</t>
  </si>
  <si>
    <t>Kelionė į Graikiją (Trip To Greece)</t>
  </si>
  <si>
    <t>Neliečiamasis (Untouchable)</t>
  </si>
  <si>
    <t>Kaip prisijaukinti slibiną 3 (How to Train Your Dragon: The Hidden World)</t>
  </si>
  <si>
    <t>Atsiprašome, neradome jūsų (Sorry We Missed You)</t>
  </si>
  <si>
    <t>Tiesiog nuostabu (Thalasso)</t>
  </si>
  <si>
    <t>July 24 - 30</t>
  </si>
  <si>
    <t>Liepos 24 - 30 d.</t>
  </si>
  <si>
    <t>July 24 - 30 Lithuanian top</t>
  </si>
  <si>
    <t>Liepos 24 - 30 d. Lietuvos kino teatruose rodytų filmų topas</t>
  </si>
  <si>
    <t>Sek paskui mane (Follow me)</t>
  </si>
  <si>
    <t>Forpostas (The Outpost)</t>
  </si>
  <si>
    <t>Audros vaikas (Storm Boy)</t>
  </si>
  <si>
    <t>Alisa (Alice)</t>
  </si>
  <si>
    <t>Arkties komanda (Arctic Dogs)</t>
  </si>
  <si>
    <t>Skausmas ir šlovė (Dolor Y Gloria)</t>
  </si>
  <si>
    <t>Nematoma</t>
  </si>
  <si>
    <t>Diunkerkas (Dunkirk)</t>
  </si>
  <si>
    <t>P</t>
  </si>
  <si>
    <t>Mirtina nuoma (Rental)</t>
  </si>
  <si>
    <t>Preview</t>
  </si>
  <si>
    <t>Fiksiai prieš Krabius (Фиксики против кработов)</t>
  </si>
  <si>
    <t>Užsimaskavę šnipai (Spies In Disguise)</t>
  </si>
  <si>
    <t>Ledo šalis 2 (Frozen 2)</t>
  </si>
  <si>
    <t>Proksima (Proxima)</t>
  </si>
  <si>
    <t>Balta balta diena (Hvítur, Hvítur Dagur)</t>
  </si>
  <si>
    <t>Total (42)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</si>
</sst>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3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4" fontId="0" fillId="0" borderId="0" xfId="0" applyNumberFormat="1"/>
    <xf numFmtId="10" fontId="13" fillId="0" borderId="8" xfId="0" applyNumberFormat="1" applyFont="1" applyBorder="1" applyAlignment="1">
      <alignment horizontal="center" vertical="center"/>
    </xf>
    <xf numFmtId="3" fontId="0" fillId="0" borderId="0" xfId="0" applyNumberFormat="1"/>
    <xf numFmtId="0" fontId="15" fillId="0" borderId="8" xfId="0" applyFont="1" applyBorder="1" applyAlignment="1">
      <alignment horizontal="center" vertical="center"/>
    </xf>
    <xf numFmtId="0" fontId="22" fillId="0" borderId="0" xfId="0" applyFont="1"/>
    <xf numFmtId="10" fontId="18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/>
    </xf>
    <xf numFmtId="0" fontId="11" fillId="0" borderId="8" xfId="0" applyFont="1" applyBorder="1"/>
    <xf numFmtId="8" fontId="0" fillId="0" borderId="0" xfId="0" applyNumberForma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252502</xdr:colOff>
      <xdr:row>1</xdr:row>
      <xdr:rowOff>57600</xdr:rowOff>
    </xdr:from>
    <xdr:to>
      <xdr:col>16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6"/>
  <sheetViews>
    <sheetView tabSelected="1" zoomScale="60" zoomScaleNormal="60" workbookViewId="0">
      <selection activeCell="C64" sqref="C64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7" width="8.5703125" style="1" customWidth="1"/>
    <col min="18" max="18" width="13.85546875" style="1" customWidth="1"/>
    <col min="19" max="19" width="12.28515625" style="1" customWidth="1"/>
    <col min="20" max="20" width="14.85546875" style="1" customWidth="1"/>
    <col min="21" max="21" width="15.42578125" style="1" bestFit="1" customWidth="1"/>
    <col min="22" max="22" width="11.85546875" style="1" bestFit="1" customWidth="1"/>
    <col min="23" max="24" width="13.7109375" style="1" customWidth="1"/>
    <col min="25" max="25" width="15.5703125" style="1" customWidth="1"/>
    <col min="26" max="16384" width="8.85546875" style="1"/>
  </cols>
  <sheetData>
    <row r="1" spans="1:26" ht="19.5" customHeight="1">
      <c r="E1" s="2" t="s">
        <v>80</v>
      </c>
      <c r="F1" s="2"/>
      <c r="G1" s="2"/>
      <c r="H1" s="2"/>
      <c r="I1" s="2"/>
    </row>
    <row r="2" spans="1:26" ht="19.5" customHeight="1">
      <c r="E2" s="2" t="s">
        <v>81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64"/>
      <c r="B5" s="64"/>
      <c r="C5" s="61" t="s">
        <v>0</v>
      </c>
      <c r="D5" s="3"/>
      <c r="E5" s="3"/>
      <c r="F5" s="61" t="s">
        <v>3</v>
      </c>
      <c r="G5" s="3"/>
      <c r="H5" s="61" t="s">
        <v>5</v>
      </c>
      <c r="I5" s="61" t="s">
        <v>6</v>
      </c>
      <c r="J5" s="61" t="s">
        <v>7</v>
      </c>
      <c r="K5" s="61" t="s">
        <v>8</v>
      </c>
      <c r="L5" s="61" t="s">
        <v>10</v>
      </c>
      <c r="M5" s="61" t="s">
        <v>9</v>
      </c>
      <c r="N5" s="61" t="s">
        <v>11</v>
      </c>
      <c r="O5" s="61" t="s">
        <v>12</v>
      </c>
    </row>
    <row r="6" spans="1:26">
      <c r="A6" s="65"/>
      <c r="B6" s="65"/>
      <c r="C6" s="62"/>
      <c r="D6" s="4" t="s">
        <v>78</v>
      </c>
      <c r="E6" s="4" t="s">
        <v>68</v>
      </c>
      <c r="F6" s="62"/>
      <c r="G6" s="4" t="s">
        <v>78</v>
      </c>
      <c r="H6" s="62"/>
      <c r="I6" s="62"/>
      <c r="J6" s="62"/>
      <c r="K6" s="62"/>
      <c r="L6" s="62"/>
      <c r="M6" s="62"/>
      <c r="N6" s="62"/>
      <c r="O6" s="62"/>
    </row>
    <row r="7" spans="1:26">
      <c r="A7" s="65"/>
      <c r="B7" s="65"/>
      <c r="C7" s="62"/>
      <c r="D7" s="4" t="s">
        <v>1</v>
      </c>
      <c r="E7" s="4" t="s">
        <v>1</v>
      </c>
      <c r="F7" s="62"/>
      <c r="G7" s="4" t="s">
        <v>4</v>
      </c>
      <c r="H7" s="62"/>
      <c r="I7" s="62"/>
      <c r="J7" s="62"/>
      <c r="K7" s="62"/>
      <c r="L7" s="62"/>
      <c r="M7" s="62"/>
      <c r="N7" s="62"/>
      <c r="O7" s="62"/>
    </row>
    <row r="8" spans="1:26" ht="18" customHeight="1" thickBot="1">
      <c r="A8" s="66"/>
      <c r="B8" s="66"/>
      <c r="C8" s="63"/>
      <c r="D8" s="5" t="s">
        <v>2</v>
      </c>
      <c r="E8" s="5" t="s">
        <v>2</v>
      </c>
      <c r="F8" s="63"/>
      <c r="G8" s="6"/>
      <c r="H8" s="63"/>
      <c r="I8" s="63"/>
      <c r="J8" s="63"/>
      <c r="K8" s="63"/>
      <c r="L8" s="63"/>
      <c r="M8" s="63"/>
      <c r="N8" s="63"/>
      <c r="O8" s="63"/>
      <c r="P8" s="8"/>
    </row>
    <row r="9" spans="1:26" ht="15" customHeight="1">
      <c r="A9" s="64"/>
      <c r="B9" s="64"/>
      <c r="C9" s="61" t="s">
        <v>13</v>
      </c>
      <c r="D9" s="30"/>
      <c r="E9" s="30"/>
      <c r="F9" s="61" t="s">
        <v>15</v>
      </c>
      <c r="G9" s="30"/>
      <c r="H9" s="9" t="s">
        <v>18</v>
      </c>
      <c r="I9" s="61" t="s">
        <v>27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61" t="s">
        <v>26</v>
      </c>
      <c r="P9" s="8"/>
    </row>
    <row r="10" spans="1:26">
      <c r="A10" s="65"/>
      <c r="B10" s="65"/>
      <c r="C10" s="62"/>
      <c r="D10" s="46" t="s">
        <v>79</v>
      </c>
      <c r="E10" s="57" t="s">
        <v>69</v>
      </c>
      <c r="F10" s="62"/>
      <c r="G10" s="57" t="s">
        <v>79</v>
      </c>
      <c r="H10" s="4" t="s">
        <v>17</v>
      </c>
      <c r="I10" s="62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62"/>
      <c r="P10" s="8"/>
    </row>
    <row r="11" spans="1:26">
      <c r="A11" s="65"/>
      <c r="B11" s="65"/>
      <c r="C11" s="62"/>
      <c r="D11" s="31" t="s">
        <v>14</v>
      </c>
      <c r="E11" s="4" t="s">
        <v>14</v>
      </c>
      <c r="F11" s="62"/>
      <c r="G11" s="31" t="s">
        <v>16</v>
      </c>
      <c r="H11" s="6"/>
      <c r="I11" s="62"/>
      <c r="J11" s="6"/>
      <c r="K11" s="6"/>
      <c r="L11" s="12" t="s">
        <v>2</v>
      </c>
      <c r="M11" s="4" t="s">
        <v>17</v>
      </c>
      <c r="N11" s="6"/>
      <c r="O11" s="62"/>
      <c r="P11" s="11"/>
      <c r="R11" s="11"/>
      <c r="S11" s="7"/>
    </row>
    <row r="12" spans="1:26" ht="15.6" customHeight="1" thickBot="1">
      <c r="A12" s="65"/>
      <c r="B12" s="66"/>
      <c r="C12" s="63"/>
      <c r="D12" s="32"/>
      <c r="E12" s="5" t="s">
        <v>2</v>
      </c>
      <c r="F12" s="63"/>
      <c r="G12" s="32" t="s">
        <v>17</v>
      </c>
      <c r="H12" s="33"/>
      <c r="I12" s="63"/>
      <c r="J12" s="33"/>
      <c r="K12" s="33"/>
      <c r="L12" s="33"/>
      <c r="M12" s="33"/>
      <c r="N12" s="33"/>
      <c r="O12" s="63"/>
      <c r="P12" s="37"/>
      <c r="Q12" s="35"/>
      <c r="R12" s="37"/>
      <c r="S12" s="36"/>
      <c r="T12" s="34"/>
      <c r="V12" s="36"/>
      <c r="W12" s="8"/>
      <c r="X12" s="36"/>
    </row>
    <row r="13" spans="1:26" s="35" customFormat="1" ht="25.35" customHeight="1">
      <c r="A13" s="38">
        <v>1</v>
      </c>
      <c r="B13" s="38" t="s">
        <v>49</v>
      </c>
      <c r="C13" s="45" t="s">
        <v>82</v>
      </c>
      <c r="D13" s="47">
        <v>24314</v>
      </c>
      <c r="E13" s="44" t="s">
        <v>29</v>
      </c>
      <c r="F13" s="44" t="s">
        <v>29</v>
      </c>
      <c r="G13" s="47">
        <v>4120</v>
      </c>
      <c r="H13" s="44" t="s">
        <v>29</v>
      </c>
      <c r="I13" s="44" t="s">
        <v>29</v>
      </c>
      <c r="J13" s="44">
        <v>15</v>
      </c>
      <c r="K13" s="44">
        <v>1</v>
      </c>
      <c r="L13" s="47">
        <v>24314</v>
      </c>
      <c r="M13" s="47">
        <v>4120</v>
      </c>
      <c r="N13" s="42">
        <v>44036</v>
      </c>
      <c r="O13" s="39" t="s">
        <v>30</v>
      </c>
      <c r="R13" s="37"/>
      <c r="S13" s="36"/>
      <c r="T13" s="36"/>
      <c r="V13" s="36"/>
      <c r="W13" s="37"/>
      <c r="X13" s="36"/>
      <c r="Y13" s="8"/>
      <c r="Z13" s="36"/>
    </row>
    <row r="14" spans="1:26" s="35" customFormat="1" ht="25.35" customHeight="1">
      <c r="A14" s="38">
        <v>2</v>
      </c>
      <c r="B14" s="38" t="s">
        <v>49</v>
      </c>
      <c r="C14" s="45" t="s">
        <v>83</v>
      </c>
      <c r="D14" s="47">
        <v>17628</v>
      </c>
      <c r="E14" s="44" t="s">
        <v>29</v>
      </c>
      <c r="F14" s="44" t="s">
        <v>29</v>
      </c>
      <c r="G14" s="47">
        <v>2731</v>
      </c>
      <c r="H14" s="44" t="s">
        <v>29</v>
      </c>
      <c r="I14" s="44" t="s">
        <v>29</v>
      </c>
      <c r="J14" s="44">
        <v>13</v>
      </c>
      <c r="K14" s="44">
        <v>1</v>
      </c>
      <c r="L14" s="47">
        <v>17628</v>
      </c>
      <c r="M14" s="47">
        <v>2731</v>
      </c>
      <c r="N14" s="42">
        <v>44036</v>
      </c>
      <c r="O14" s="39" t="s">
        <v>30</v>
      </c>
      <c r="R14" s="37"/>
      <c r="S14" s="36"/>
      <c r="T14" s="36"/>
      <c r="U14" s="36"/>
      <c r="V14" s="36"/>
      <c r="W14" s="36"/>
      <c r="X14" s="37"/>
      <c r="Y14" s="8"/>
      <c r="Z14" s="36"/>
    </row>
    <row r="15" spans="1:26" s="35" customFormat="1" ht="25.35" customHeight="1">
      <c r="A15" s="38">
        <v>3</v>
      </c>
      <c r="B15" s="38">
        <v>8</v>
      </c>
      <c r="C15" s="45" t="s">
        <v>70</v>
      </c>
      <c r="D15" s="47">
        <v>13322</v>
      </c>
      <c r="E15" s="44">
        <v>4953</v>
      </c>
      <c r="F15" s="52">
        <f>(D15-E15)/D15</f>
        <v>0.62820897763098638</v>
      </c>
      <c r="G15" s="47">
        <v>2943</v>
      </c>
      <c r="H15" s="44" t="s">
        <v>29</v>
      </c>
      <c r="I15" s="44" t="s">
        <v>29</v>
      </c>
      <c r="J15" s="44">
        <v>15</v>
      </c>
      <c r="K15" s="44">
        <v>2</v>
      </c>
      <c r="L15" s="47">
        <v>28563</v>
      </c>
      <c r="M15" s="47">
        <v>6663</v>
      </c>
      <c r="N15" s="42">
        <v>44029</v>
      </c>
      <c r="O15" s="39" t="s">
        <v>30</v>
      </c>
      <c r="Q15" s="43"/>
      <c r="S15" s="37"/>
      <c r="T15" s="36"/>
      <c r="U15" s="36"/>
      <c r="V15" s="37"/>
      <c r="W15" s="36"/>
      <c r="X15" s="36"/>
      <c r="Y15" s="8"/>
      <c r="Z15" s="36"/>
    </row>
    <row r="16" spans="1:26" s="35" customFormat="1" ht="25.35" customHeight="1">
      <c r="A16" s="38">
        <v>4</v>
      </c>
      <c r="B16" s="38" t="s">
        <v>49</v>
      </c>
      <c r="C16" s="45" t="s">
        <v>84</v>
      </c>
      <c r="D16" s="47">
        <v>12883.91</v>
      </c>
      <c r="E16" s="44" t="s">
        <v>29</v>
      </c>
      <c r="F16" s="44" t="s">
        <v>29</v>
      </c>
      <c r="G16" s="47">
        <v>2755</v>
      </c>
      <c r="H16" s="44">
        <v>173</v>
      </c>
      <c r="I16" s="44">
        <f>G16/H16</f>
        <v>15.924855491329479</v>
      </c>
      <c r="J16" s="44">
        <v>15</v>
      </c>
      <c r="K16" s="44">
        <v>1</v>
      </c>
      <c r="L16" s="47">
        <v>12883.91</v>
      </c>
      <c r="M16" s="47">
        <v>2755</v>
      </c>
      <c r="N16" s="42">
        <v>44036</v>
      </c>
      <c r="O16" s="39" t="s">
        <v>53</v>
      </c>
      <c r="Q16" s="43"/>
      <c r="S16" s="37"/>
      <c r="T16" s="36"/>
      <c r="U16" s="36"/>
      <c r="V16" s="37"/>
      <c r="W16" s="36"/>
      <c r="X16" s="36"/>
      <c r="Y16" s="8"/>
      <c r="Z16" s="36"/>
    </row>
    <row r="17" spans="1:26" s="35" customFormat="1" ht="25.35" customHeight="1">
      <c r="A17" s="38">
        <v>5</v>
      </c>
      <c r="B17" s="38">
        <v>3</v>
      </c>
      <c r="C17" s="45" t="s">
        <v>35</v>
      </c>
      <c r="D17" s="47">
        <v>10443.780000000001</v>
      </c>
      <c r="E17" s="47">
        <v>9474.61</v>
      </c>
      <c r="F17" s="52">
        <f t="shared" ref="F17:F23" si="0">(D17-E17)/D17</f>
        <v>9.2798775922127819E-2</v>
      </c>
      <c r="G17" s="47">
        <v>2292</v>
      </c>
      <c r="H17" s="44">
        <v>116</v>
      </c>
      <c r="I17" s="44">
        <f>G17/H17</f>
        <v>19.758620689655171</v>
      </c>
      <c r="J17" s="44">
        <v>10</v>
      </c>
      <c r="K17" s="44" t="s">
        <v>29</v>
      </c>
      <c r="L17" s="47">
        <v>120271</v>
      </c>
      <c r="M17" s="47">
        <v>24544</v>
      </c>
      <c r="N17" s="42">
        <v>43896</v>
      </c>
      <c r="O17" s="39" t="s">
        <v>32</v>
      </c>
      <c r="P17" s="43"/>
      <c r="Q17" s="43"/>
      <c r="S17" s="37"/>
      <c r="T17" s="36"/>
      <c r="U17" s="36"/>
      <c r="V17" s="37"/>
      <c r="W17" s="36"/>
      <c r="X17" s="36"/>
      <c r="Y17" s="8"/>
      <c r="Z17" s="36"/>
    </row>
    <row r="18" spans="1:26" s="35" customFormat="1" ht="25.35" customHeight="1">
      <c r="A18" s="38">
        <v>6</v>
      </c>
      <c r="B18" s="38">
        <v>2</v>
      </c>
      <c r="C18" s="45" t="s">
        <v>44</v>
      </c>
      <c r="D18" s="47">
        <v>7668.65</v>
      </c>
      <c r="E18" s="44">
        <v>9527.7000000000007</v>
      </c>
      <c r="F18" s="52">
        <f t="shared" si="0"/>
        <v>-0.2424220690734355</v>
      </c>
      <c r="G18" s="47">
        <v>1633</v>
      </c>
      <c r="H18" s="44">
        <v>103</v>
      </c>
      <c r="I18" s="44">
        <f>G18/H18</f>
        <v>15.854368932038835</v>
      </c>
      <c r="J18" s="44">
        <v>9</v>
      </c>
      <c r="K18" s="44">
        <v>5</v>
      </c>
      <c r="L18" s="47">
        <v>73092</v>
      </c>
      <c r="M18" s="47">
        <v>15220</v>
      </c>
      <c r="N18" s="42">
        <v>44008</v>
      </c>
      <c r="O18" s="39" t="s">
        <v>55</v>
      </c>
      <c r="P18" s="43"/>
      <c r="Q18" s="43"/>
      <c r="S18" s="37"/>
      <c r="T18" s="36"/>
      <c r="U18" s="36"/>
      <c r="V18" s="37"/>
      <c r="W18" s="36"/>
      <c r="X18" s="36"/>
      <c r="Y18" s="36"/>
      <c r="Z18" s="36"/>
    </row>
    <row r="19" spans="1:26" s="35" customFormat="1" ht="25.35" customHeight="1">
      <c r="A19" s="38">
        <v>7</v>
      </c>
      <c r="B19" s="38">
        <v>1</v>
      </c>
      <c r="C19" s="45" t="s">
        <v>42</v>
      </c>
      <c r="D19" s="47">
        <v>4956</v>
      </c>
      <c r="E19" s="49">
        <v>9945</v>
      </c>
      <c r="F19" s="52">
        <f t="shared" si="0"/>
        <v>-1.0066585956416465</v>
      </c>
      <c r="G19" s="47">
        <v>778</v>
      </c>
      <c r="H19" s="44" t="s">
        <v>29</v>
      </c>
      <c r="I19" s="44" t="s">
        <v>29</v>
      </c>
      <c r="J19" s="44">
        <v>8</v>
      </c>
      <c r="K19" s="44">
        <v>5</v>
      </c>
      <c r="L19" s="47">
        <v>57899</v>
      </c>
      <c r="M19" s="47">
        <v>9309</v>
      </c>
      <c r="N19" s="42">
        <v>44008</v>
      </c>
      <c r="O19" s="39" t="s">
        <v>30</v>
      </c>
      <c r="P19" s="43"/>
      <c r="R19" s="37"/>
      <c r="S19" s="36"/>
      <c r="T19" s="36"/>
      <c r="U19" s="34"/>
      <c r="V19" s="36"/>
      <c r="W19" s="37"/>
      <c r="X19" s="36"/>
      <c r="Y19" s="8"/>
      <c r="Z19" s="36"/>
    </row>
    <row r="20" spans="1:26" s="35" customFormat="1" ht="24.75" customHeight="1">
      <c r="A20" s="38">
        <v>8</v>
      </c>
      <c r="B20" s="38">
        <v>4</v>
      </c>
      <c r="C20" s="45" t="s">
        <v>62</v>
      </c>
      <c r="D20" s="50">
        <v>4835.63</v>
      </c>
      <c r="E20" s="49">
        <v>7874.56</v>
      </c>
      <c r="F20" s="52">
        <f t="shared" si="0"/>
        <v>-0.62844551795732928</v>
      </c>
      <c r="G20" s="47">
        <v>1018</v>
      </c>
      <c r="H20" s="44">
        <v>89</v>
      </c>
      <c r="I20" s="44">
        <f>G20/H20</f>
        <v>11.438202247191011</v>
      </c>
      <c r="J20" s="44">
        <v>11</v>
      </c>
      <c r="K20" s="44">
        <v>3</v>
      </c>
      <c r="L20" s="47">
        <v>25306.78</v>
      </c>
      <c r="M20" s="47">
        <v>5376</v>
      </c>
      <c r="N20" s="42">
        <v>44022</v>
      </c>
      <c r="O20" s="39" t="s">
        <v>46</v>
      </c>
      <c r="P20" s="43"/>
      <c r="R20" s="37"/>
      <c r="S20" s="36"/>
      <c r="T20" s="36"/>
      <c r="U20" s="36"/>
      <c r="V20" s="36"/>
      <c r="W20" s="36"/>
      <c r="X20" s="37"/>
      <c r="Y20" s="34"/>
      <c r="Z20" s="36"/>
    </row>
    <row r="21" spans="1:26" s="35" customFormat="1" ht="25.35" customHeight="1">
      <c r="A21" s="38">
        <v>9</v>
      </c>
      <c r="B21" s="38">
        <v>6</v>
      </c>
      <c r="C21" s="45" t="s">
        <v>51</v>
      </c>
      <c r="D21" s="47">
        <v>4224</v>
      </c>
      <c r="E21" s="44">
        <v>6839.68</v>
      </c>
      <c r="F21" s="52">
        <f t="shared" si="0"/>
        <v>-0.61924242424242426</v>
      </c>
      <c r="G21" s="47">
        <v>791</v>
      </c>
      <c r="H21" s="44">
        <v>93</v>
      </c>
      <c r="I21" s="44">
        <f>G21/H21</f>
        <v>8.5053763440860219</v>
      </c>
      <c r="J21" s="44">
        <v>8</v>
      </c>
      <c r="K21" s="44">
        <v>5</v>
      </c>
      <c r="L21" s="47">
        <v>55472.43</v>
      </c>
      <c r="M21" s="47">
        <v>10144</v>
      </c>
      <c r="N21" s="42">
        <v>44008</v>
      </c>
      <c r="O21" s="39" t="s">
        <v>52</v>
      </c>
      <c r="P21" s="43"/>
      <c r="R21" s="37"/>
      <c r="S21" s="36"/>
      <c r="T21" s="36"/>
      <c r="U21" s="36"/>
      <c r="V21" s="36"/>
      <c r="W21" s="36"/>
      <c r="X21" s="37"/>
      <c r="Z21" s="36"/>
    </row>
    <row r="22" spans="1:26" s="35" customFormat="1" ht="25.35" customHeight="1">
      <c r="A22" s="38">
        <v>10</v>
      </c>
      <c r="B22" s="38">
        <v>5</v>
      </c>
      <c r="C22" s="45" t="s">
        <v>63</v>
      </c>
      <c r="D22" s="47">
        <v>3720.68</v>
      </c>
      <c r="E22" s="44">
        <v>6875.6</v>
      </c>
      <c r="F22" s="52">
        <f t="shared" si="0"/>
        <v>-0.84794177408430738</v>
      </c>
      <c r="G22" s="47">
        <v>646</v>
      </c>
      <c r="H22" s="44">
        <v>91</v>
      </c>
      <c r="I22" s="44">
        <f>G22/H22</f>
        <v>7.0989010989010985</v>
      </c>
      <c r="J22" s="44">
        <v>15</v>
      </c>
      <c r="K22" s="44">
        <v>2</v>
      </c>
      <c r="L22" s="47">
        <v>11596.78</v>
      </c>
      <c r="M22" s="47">
        <v>1981</v>
      </c>
      <c r="N22" s="42">
        <v>44029</v>
      </c>
      <c r="O22" s="39" t="s">
        <v>46</v>
      </c>
      <c r="Q22" s="43"/>
      <c r="S22" s="37"/>
      <c r="T22" s="36"/>
      <c r="U22" s="36"/>
      <c r="V22" s="37"/>
      <c r="W22" s="36"/>
      <c r="X22" s="36"/>
      <c r="Z22" s="36"/>
    </row>
    <row r="23" spans="1:26" s="35" customFormat="1" ht="25.35" customHeight="1">
      <c r="A23" s="16"/>
      <c r="B23" s="16"/>
      <c r="C23" s="40" t="s">
        <v>28</v>
      </c>
      <c r="D23" s="41">
        <f>SUM(D13:D22)</f>
        <v>103996.65</v>
      </c>
      <c r="E23" s="41">
        <f t="shared" ref="E23:G23" si="1">SUM(E13:E22)</f>
        <v>55490.149999999994</v>
      </c>
      <c r="F23" s="56">
        <f t="shared" si="0"/>
        <v>0.46642367807039942</v>
      </c>
      <c r="G23" s="41">
        <f t="shared" si="1"/>
        <v>19707</v>
      </c>
      <c r="H23" s="41"/>
      <c r="I23" s="20"/>
      <c r="J23" s="19"/>
      <c r="K23" s="21"/>
      <c r="L23" s="22"/>
      <c r="M23" s="26"/>
      <c r="N23" s="23"/>
      <c r="O23" s="27"/>
      <c r="P23" s="37"/>
    </row>
    <row r="24" spans="1:26" s="35" customFormat="1" ht="14.1" customHeight="1">
      <c r="A24" s="14"/>
      <c r="B24" s="24"/>
      <c r="C24" s="15"/>
      <c r="D24" s="25"/>
      <c r="E24" s="25"/>
      <c r="F24" s="28"/>
      <c r="G24" s="25"/>
      <c r="H24" s="25"/>
      <c r="I24" s="25"/>
      <c r="J24" s="25"/>
      <c r="K24" s="25"/>
      <c r="L24" s="25"/>
      <c r="M24" s="25"/>
      <c r="N24" s="29"/>
      <c r="O24" s="13"/>
    </row>
    <row r="25" spans="1:26" s="35" customFormat="1" ht="25.35" customHeight="1">
      <c r="A25" s="38">
        <v>11</v>
      </c>
      <c r="B25" s="38" t="s">
        <v>49</v>
      </c>
      <c r="C25" s="45" t="s">
        <v>85</v>
      </c>
      <c r="D25" s="47">
        <v>3361.8</v>
      </c>
      <c r="E25" s="44" t="s">
        <v>29</v>
      </c>
      <c r="F25" s="44" t="s">
        <v>29</v>
      </c>
      <c r="G25" s="47">
        <v>604</v>
      </c>
      <c r="H25" s="44">
        <v>84</v>
      </c>
      <c r="I25" s="44">
        <f>G25/H25</f>
        <v>7.1904761904761907</v>
      </c>
      <c r="J25" s="44">
        <v>15</v>
      </c>
      <c r="K25" s="44">
        <v>1</v>
      </c>
      <c r="L25" s="47">
        <v>3361.8</v>
      </c>
      <c r="M25" s="47">
        <v>604</v>
      </c>
      <c r="N25" s="42">
        <v>44036</v>
      </c>
      <c r="O25" s="39" t="s">
        <v>53</v>
      </c>
      <c r="Q25" s="43"/>
      <c r="S25" s="37"/>
      <c r="T25" s="36"/>
      <c r="U25" s="36"/>
      <c r="V25" s="37"/>
      <c r="W25" s="36"/>
      <c r="X25" s="36"/>
      <c r="Z25" s="36"/>
    </row>
    <row r="26" spans="1:26" s="35" customFormat="1" ht="25.35" customHeight="1">
      <c r="A26" s="38">
        <v>12</v>
      </c>
      <c r="B26" s="38">
        <v>11</v>
      </c>
      <c r="C26" s="45" t="s">
        <v>43</v>
      </c>
      <c r="D26" s="47">
        <v>2905</v>
      </c>
      <c r="E26" s="44">
        <v>2830</v>
      </c>
      <c r="F26" s="52">
        <f>(D26-E26)/D26</f>
        <v>2.5817555938037865E-2</v>
      </c>
      <c r="G26" s="47">
        <v>459</v>
      </c>
      <c r="H26" s="44" t="s">
        <v>29</v>
      </c>
      <c r="I26" s="44" t="s">
        <v>29</v>
      </c>
      <c r="J26" s="44">
        <v>2</v>
      </c>
      <c r="K26" s="44">
        <v>5</v>
      </c>
      <c r="L26" s="47">
        <v>23172</v>
      </c>
      <c r="M26" s="47">
        <v>4154</v>
      </c>
      <c r="N26" s="42">
        <v>44008</v>
      </c>
      <c r="O26" s="39" t="s">
        <v>30</v>
      </c>
      <c r="P26" s="43"/>
      <c r="Q26" s="43"/>
      <c r="S26" s="37"/>
      <c r="T26" s="36"/>
      <c r="U26" s="36"/>
      <c r="V26" s="37"/>
      <c r="W26" s="36"/>
      <c r="X26" s="36"/>
      <c r="Z26" s="36"/>
    </row>
    <row r="27" spans="1:26" s="35" customFormat="1" ht="25.35" customHeight="1">
      <c r="A27" s="38">
        <v>13</v>
      </c>
      <c r="B27" s="44" t="s">
        <v>29</v>
      </c>
      <c r="C27" s="45" t="s">
        <v>94</v>
      </c>
      <c r="D27" s="47">
        <v>2127</v>
      </c>
      <c r="E27" s="44" t="s">
        <v>29</v>
      </c>
      <c r="F27" s="44" t="s">
        <v>29</v>
      </c>
      <c r="G27" s="47">
        <v>454</v>
      </c>
      <c r="H27" s="44">
        <v>34</v>
      </c>
      <c r="I27" s="44">
        <f>G27/H27</f>
        <v>13.352941176470589</v>
      </c>
      <c r="J27" s="44">
        <v>6</v>
      </c>
      <c r="K27" s="44" t="s">
        <v>29</v>
      </c>
      <c r="L27" s="47">
        <v>245983</v>
      </c>
      <c r="M27" s="47">
        <v>51034</v>
      </c>
      <c r="N27" s="42">
        <v>43840</v>
      </c>
      <c r="O27" s="39" t="s">
        <v>32</v>
      </c>
      <c r="Q27" s="43"/>
      <c r="R27" s="34"/>
      <c r="S27" s="37"/>
      <c r="T27" s="36"/>
      <c r="U27" s="36"/>
      <c r="V27" s="37"/>
      <c r="W27" s="36"/>
      <c r="X27" s="36"/>
      <c r="Z27" s="36"/>
    </row>
    <row r="28" spans="1:26" s="35" customFormat="1" ht="25.35" customHeight="1">
      <c r="A28" s="38">
        <v>14</v>
      </c>
      <c r="B28" s="38">
        <v>10</v>
      </c>
      <c r="C28" s="45" t="s">
        <v>57</v>
      </c>
      <c r="D28" s="47">
        <v>2086</v>
      </c>
      <c r="E28" s="44">
        <v>4056</v>
      </c>
      <c r="F28" s="52">
        <f>(D28-E28)/D28</f>
        <v>-0.9443911792905082</v>
      </c>
      <c r="G28" s="50">
        <v>345</v>
      </c>
      <c r="H28" s="44" t="s">
        <v>29</v>
      </c>
      <c r="I28" s="44" t="s">
        <v>29</v>
      </c>
      <c r="J28" s="44">
        <v>5</v>
      </c>
      <c r="K28" s="44">
        <v>4</v>
      </c>
      <c r="L28" s="47">
        <v>24577</v>
      </c>
      <c r="M28" s="47">
        <v>4175</v>
      </c>
      <c r="N28" s="42">
        <v>44015</v>
      </c>
      <c r="O28" s="39" t="s">
        <v>30</v>
      </c>
      <c r="P28" s="43"/>
      <c r="Q28" s="43"/>
      <c r="S28" s="37"/>
      <c r="T28" s="36"/>
      <c r="U28" s="36"/>
      <c r="V28" s="36"/>
      <c r="W28" s="36"/>
      <c r="X28" s="37"/>
      <c r="Z28" s="36"/>
    </row>
    <row r="29" spans="1:26" s="35" customFormat="1" ht="25.35" customHeight="1">
      <c r="A29" s="38">
        <v>15</v>
      </c>
      <c r="B29" s="38">
        <v>10</v>
      </c>
      <c r="C29" s="45" t="s">
        <v>71</v>
      </c>
      <c r="D29" s="47">
        <v>1739</v>
      </c>
      <c r="E29" s="44">
        <v>4193.37</v>
      </c>
      <c r="F29" s="52">
        <f>(D29-E29)/D29</f>
        <v>-1.4113686026451984</v>
      </c>
      <c r="G29" s="47">
        <v>342</v>
      </c>
      <c r="H29" s="44">
        <v>51</v>
      </c>
      <c r="I29" s="44">
        <f>G29/H29</f>
        <v>6.7058823529411766</v>
      </c>
      <c r="J29" s="44">
        <v>12</v>
      </c>
      <c r="K29" s="44">
        <v>2</v>
      </c>
      <c r="L29" s="47">
        <v>5932.37</v>
      </c>
      <c r="M29" s="47">
        <v>1365</v>
      </c>
      <c r="N29" s="42">
        <v>44029</v>
      </c>
      <c r="O29" s="39" t="s">
        <v>72</v>
      </c>
      <c r="P29" s="55"/>
      <c r="R29" s="34"/>
      <c r="U29" s="34"/>
      <c r="V29" s="8"/>
      <c r="W29" s="34"/>
      <c r="X29" s="36"/>
      <c r="Z29" s="36"/>
    </row>
    <row r="30" spans="1:26" s="35" customFormat="1" ht="25.35" customHeight="1">
      <c r="A30" s="38">
        <v>16</v>
      </c>
      <c r="B30" s="38">
        <v>7</v>
      </c>
      <c r="C30" s="45" t="s">
        <v>64</v>
      </c>
      <c r="D30" s="47">
        <v>1653.34</v>
      </c>
      <c r="E30" s="44">
        <v>5576.54</v>
      </c>
      <c r="F30" s="52">
        <f>(D30-E30)/D30</f>
        <v>-2.372893657686864</v>
      </c>
      <c r="G30" s="47">
        <v>275</v>
      </c>
      <c r="H30" s="44">
        <v>24</v>
      </c>
      <c r="I30" s="44">
        <f t="shared" ref="I30:I34" si="2">G30/H30</f>
        <v>11.458333333333334</v>
      </c>
      <c r="J30" s="44">
        <v>4</v>
      </c>
      <c r="K30" s="44">
        <v>3</v>
      </c>
      <c r="L30" s="47">
        <v>14361.32</v>
      </c>
      <c r="M30" s="47">
        <v>2467</v>
      </c>
      <c r="N30" s="42">
        <v>44022</v>
      </c>
      <c r="O30" s="39" t="s">
        <v>53</v>
      </c>
      <c r="P30" s="43"/>
      <c r="R30" s="37"/>
      <c r="S30" s="36"/>
      <c r="T30" s="36"/>
      <c r="V30" s="36"/>
      <c r="W30" s="37"/>
      <c r="X30" s="36"/>
      <c r="Z30" s="36"/>
    </row>
    <row r="31" spans="1:26" s="35" customFormat="1" ht="25.35" customHeight="1">
      <c r="A31" s="38">
        <v>17</v>
      </c>
      <c r="B31" s="49" t="s">
        <v>29</v>
      </c>
      <c r="C31" s="45" t="s">
        <v>87</v>
      </c>
      <c r="D31" s="47">
        <v>1200</v>
      </c>
      <c r="E31" s="44" t="s">
        <v>29</v>
      </c>
      <c r="F31" s="44" t="s">
        <v>29</v>
      </c>
      <c r="G31" s="47">
        <v>480</v>
      </c>
      <c r="H31" s="44">
        <v>6</v>
      </c>
      <c r="I31" s="44">
        <f t="shared" si="2"/>
        <v>80</v>
      </c>
      <c r="J31" s="44">
        <v>1</v>
      </c>
      <c r="K31" s="44" t="s">
        <v>29</v>
      </c>
      <c r="L31" s="47">
        <v>34501</v>
      </c>
      <c r="M31" s="47">
        <v>6714</v>
      </c>
      <c r="N31" s="42">
        <v>43630</v>
      </c>
      <c r="O31" s="39" t="s">
        <v>40</v>
      </c>
      <c r="P31" s="43"/>
      <c r="R31" s="43"/>
      <c r="T31" s="37"/>
      <c r="U31" s="36"/>
      <c r="V31" s="36"/>
      <c r="W31" s="37"/>
      <c r="X31" s="36"/>
      <c r="Y31" s="36"/>
      <c r="Z31" s="36"/>
    </row>
    <row r="32" spans="1:26" s="35" customFormat="1" ht="25.35" customHeight="1">
      <c r="A32" s="38">
        <v>18</v>
      </c>
      <c r="B32" s="38">
        <v>12</v>
      </c>
      <c r="C32" s="45" t="s">
        <v>56</v>
      </c>
      <c r="D32" s="50">
        <v>1129.77</v>
      </c>
      <c r="E32" s="49">
        <v>2678.77</v>
      </c>
      <c r="F32" s="52">
        <f>(D32-E32)/D32</f>
        <v>-1.3710755286474239</v>
      </c>
      <c r="G32" s="47">
        <v>260</v>
      </c>
      <c r="H32" s="44">
        <v>38</v>
      </c>
      <c r="I32" s="44">
        <f t="shared" si="2"/>
        <v>6.8421052631578947</v>
      </c>
      <c r="J32" s="44">
        <v>6</v>
      </c>
      <c r="K32" s="44">
        <v>4</v>
      </c>
      <c r="L32" s="50">
        <v>23702.77</v>
      </c>
      <c r="M32" s="47">
        <v>5523</v>
      </c>
      <c r="N32" s="42">
        <v>44015</v>
      </c>
      <c r="O32" s="39" t="s">
        <v>40</v>
      </c>
      <c r="P32" s="37"/>
      <c r="R32" s="37"/>
      <c r="S32" s="36"/>
      <c r="T32" s="36"/>
      <c r="U32" s="36"/>
      <c r="V32" s="36"/>
      <c r="W32" s="36"/>
      <c r="X32" s="37"/>
      <c r="Z32" s="36"/>
    </row>
    <row r="33" spans="1:26" s="35" customFormat="1" ht="25.35" customHeight="1">
      <c r="A33" s="38">
        <v>19</v>
      </c>
      <c r="B33" s="38">
        <v>13</v>
      </c>
      <c r="C33" s="45" t="s">
        <v>65</v>
      </c>
      <c r="D33" s="50">
        <v>1109.97</v>
      </c>
      <c r="E33" s="49">
        <v>2269.88</v>
      </c>
      <c r="F33" s="52">
        <f>(D33-E33)/D33</f>
        <v>-1.0449922069965856</v>
      </c>
      <c r="G33" s="47">
        <v>175</v>
      </c>
      <c r="H33" s="44">
        <v>21</v>
      </c>
      <c r="I33" s="44">
        <f t="shared" si="2"/>
        <v>8.3333333333333339</v>
      </c>
      <c r="J33" s="44">
        <v>4</v>
      </c>
      <c r="K33" s="44">
        <v>3</v>
      </c>
      <c r="L33" s="50">
        <v>8188.11</v>
      </c>
      <c r="M33" s="47">
        <v>1374</v>
      </c>
      <c r="N33" s="42">
        <v>44022</v>
      </c>
      <c r="O33" s="39" t="s">
        <v>53</v>
      </c>
      <c r="P33" s="43"/>
      <c r="R33" s="37"/>
      <c r="S33" s="36"/>
      <c r="T33" s="36"/>
      <c r="U33" s="36"/>
      <c r="V33" s="36"/>
      <c r="W33" s="36"/>
      <c r="X33" s="37"/>
      <c r="Z33" s="36"/>
    </row>
    <row r="34" spans="1:26" s="35" customFormat="1" ht="25.35" customHeight="1">
      <c r="A34" s="38">
        <v>20</v>
      </c>
      <c r="B34" s="44" t="s">
        <v>29</v>
      </c>
      <c r="C34" s="45" t="s">
        <v>95</v>
      </c>
      <c r="D34" s="50">
        <v>924.28</v>
      </c>
      <c r="E34" s="44" t="s">
        <v>29</v>
      </c>
      <c r="F34" s="44" t="s">
        <v>29</v>
      </c>
      <c r="G34" s="47">
        <v>188</v>
      </c>
      <c r="H34" s="44">
        <v>30</v>
      </c>
      <c r="I34" s="44">
        <f t="shared" si="2"/>
        <v>6.2666666666666666</v>
      </c>
      <c r="J34" s="44">
        <v>5</v>
      </c>
      <c r="K34" s="44" t="s">
        <v>29</v>
      </c>
      <c r="L34" s="47">
        <v>884837</v>
      </c>
      <c r="M34" s="47">
        <v>174353</v>
      </c>
      <c r="N34" s="42">
        <v>43824</v>
      </c>
      <c r="O34" s="39" t="s">
        <v>32</v>
      </c>
      <c r="Q34" s="43"/>
      <c r="R34" s="34"/>
      <c r="S34" s="37"/>
      <c r="T34" s="36"/>
      <c r="U34" s="36"/>
      <c r="V34" s="37"/>
      <c r="W34" s="36"/>
      <c r="X34" s="36"/>
      <c r="Y34" s="36"/>
    </row>
    <row r="35" spans="1:26" s="35" customFormat="1" ht="25.35" customHeight="1">
      <c r="A35" s="16"/>
      <c r="B35" s="16"/>
      <c r="C35" s="40" t="s">
        <v>47</v>
      </c>
      <c r="D35" s="41">
        <f>SUM(D23:D34)</f>
        <v>122232.81</v>
      </c>
      <c r="E35" s="41">
        <f>SUM(E23:E34)</f>
        <v>77094.709999999992</v>
      </c>
      <c r="F35" s="56">
        <f t="shared" ref="F35" si="3">(D35-E35)/D35</f>
        <v>0.36927973757618765</v>
      </c>
      <c r="G35" s="41">
        <f>SUM(G23:G34)</f>
        <v>23289</v>
      </c>
      <c r="H35" s="41"/>
      <c r="I35" s="20"/>
      <c r="J35" s="19"/>
      <c r="K35" s="21"/>
      <c r="L35" s="22"/>
      <c r="M35" s="26"/>
      <c r="N35" s="23"/>
      <c r="O35" s="27"/>
      <c r="P35" s="37"/>
      <c r="U35" s="1"/>
      <c r="W35" s="1"/>
      <c r="Y35" s="1"/>
      <c r="Z35" s="1"/>
    </row>
    <row r="36" spans="1:26" s="35" customFormat="1" ht="14.1" customHeight="1">
      <c r="A36" s="14"/>
      <c r="B36" s="24"/>
      <c r="C36" s="15"/>
      <c r="D36" s="25"/>
      <c r="E36" s="25"/>
      <c r="F36" s="28"/>
      <c r="G36" s="25"/>
      <c r="H36" s="25"/>
      <c r="I36" s="25"/>
      <c r="J36" s="25"/>
      <c r="K36" s="25"/>
      <c r="L36" s="25"/>
      <c r="M36" s="25"/>
      <c r="N36" s="29"/>
      <c r="O36" s="13"/>
      <c r="U36" s="1"/>
      <c r="W36" s="1"/>
      <c r="Y36" s="1"/>
      <c r="Z36" s="1"/>
    </row>
    <row r="37" spans="1:26" s="35" customFormat="1" ht="25.35" customHeight="1">
      <c r="A37" s="38">
        <v>21</v>
      </c>
      <c r="B37" s="44" t="s">
        <v>29</v>
      </c>
      <c r="C37" s="45" t="s">
        <v>86</v>
      </c>
      <c r="D37" s="47">
        <v>842</v>
      </c>
      <c r="E37" s="44" t="s">
        <v>29</v>
      </c>
      <c r="F37" s="44" t="s">
        <v>29</v>
      </c>
      <c r="G37" s="47">
        <v>440</v>
      </c>
      <c r="H37" s="44">
        <v>19</v>
      </c>
      <c r="I37" s="44">
        <f>G37/H37</f>
        <v>23.157894736842106</v>
      </c>
      <c r="J37" s="44">
        <v>3</v>
      </c>
      <c r="K37" s="44" t="s">
        <v>29</v>
      </c>
      <c r="L37" s="47">
        <v>89196</v>
      </c>
      <c r="M37" s="47">
        <v>20606</v>
      </c>
      <c r="N37" s="42">
        <v>43875</v>
      </c>
      <c r="O37" s="39" t="s">
        <v>40</v>
      </c>
      <c r="Q37" s="43"/>
      <c r="R37" s="34"/>
      <c r="S37" s="37"/>
      <c r="T37" s="36"/>
      <c r="U37" s="36"/>
      <c r="V37" s="37"/>
      <c r="W37" s="36"/>
      <c r="X37" s="36"/>
      <c r="Y37" s="36"/>
      <c r="Z37" s="36"/>
    </row>
    <row r="38" spans="1:26" s="35" customFormat="1" ht="25.35" customHeight="1">
      <c r="A38" s="38">
        <v>22</v>
      </c>
      <c r="B38" s="38">
        <v>9</v>
      </c>
      <c r="C38" s="45" t="s">
        <v>73</v>
      </c>
      <c r="D38" s="47">
        <v>791.59</v>
      </c>
      <c r="E38" s="44">
        <v>4355.66</v>
      </c>
      <c r="F38" s="52">
        <f t="shared" ref="F38:F44" si="4">(D38-E38)/D38</f>
        <v>-4.5024191816470642</v>
      </c>
      <c r="G38" s="47">
        <v>150</v>
      </c>
      <c r="H38" s="44">
        <v>28</v>
      </c>
      <c r="I38" s="44">
        <f>G38/H38</f>
        <v>5.3571428571428568</v>
      </c>
      <c r="J38" s="44">
        <v>10</v>
      </c>
      <c r="K38" s="44">
        <v>2</v>
      </c>
      <c r="L38" s="47">
        <v>5147</v>
      </c>
      <c r="M38" s="47">
        <v>914</v>
      </c>
      <c r="N38" s="42">
        <v>44029</v>
      </c>
      <c r="O38" s="39" t="s">
        <v>58</v>
      </c>
      <c r="R38" s="37"/>
      <c r="S38" s="36"/>
      <c r="T38" s="36"/>
      <c r="U38" s="37"/>
      <c r="V38" s="36"/>
      <c r="W38" s="37"/>
      <c r="X38" s="36"/>
      <c r="Z38" s="36"/>
    </row>
    <row r="39" spans="1:26" s="35" customFormat="1" ht="25.35" customHeight="1">
      <c r="A39" s="38">
        <v>23</v>
      </c>
      <c r="B39" s="38">
        <v>19</v>
      </c>
      <c r="C39" s="45" t="s">
        <v>33</v>
      </c>
      <c r="D39" s="47">
        <v>722</v>
      </c>
      <c r="E39" s="47">
        <v>625</v>
      </c>
      <c r="F39" s="52">
        <f t="shared" si="4"/>
        <v>0.13434903047091412</v>
      </c>
      <c r="G39" s="47">
        <v>239</v>
      </c>
      <c r="H39" s="44" t="s">
        <v>29</v>
      </c>
      <c r="I39" s="44" t="s">
        <v>29</v>
      </c>
      <c r="J39" s="44">
        <v>2</v>
      </c>
      <c r="K39" s="44" t="s">
        <v>29</v>
      </c>
      <c r="L39" s="47">
        <v>88705</v>
      </c>
      <c r="M39" s="47">
        <v>20148</v>
      </c>
      <c r="N39" s="42">
        <v>43882</v>
      </c>
      <c r="O39" s="39" t="s">
        <v>30</v>
      </c>
      <c r="P39" s="43"/>
      <c r="R39" s="37"/>
      <c r="S39" s="36"/>
      <c r="T39" s="36"/>
      <c r="U39" s="37"/>
      <c r="V39" s="36"/>
      <c r="W39" s="37"/>
      <c r="X39" s="36"/>
      <c r="Z39" s="36"/>
    </row>
    <row r="40" spans="1:26" s="35" customFormat="1" ht="25.35" customHeight="1">
      <c r="A40" s="38">
        <v>24</v>
      </c>
      <c r="B40" s="38">
        <v>20</v>
      </c>
      <c r="C40" s="45" t="s">
        <v>60</v>
      </c>
      <c r="D40" s="47">
        <v>634</v>
      </c>
      <c r="E40" s="44">
        <v>622.5</v>
      </c>
      <c r="F40" s="52">
        <f t="shared" si="4"/>
        <v>1.8138801261829655E-2</v>
      </c>
      <c r="G40" s="47">
        <v>118</v>
      </c>
      <c r="H40" s="44">
        <v>11</v>
      </c>
      <c r="I40" s="44">
        <f t="shared" ref="I40:I46" si="5">G40/H40</f>
        <v>10.727272727272727</v>
      </c>
      <c r="J40" s="44">
        <v>2</v>
      </c>
      <c r="K40" s="44" t="s">
        <v>29</v>
      </c>
      <c r="L40" s="47">
        <v>412407.86</v>
      </c>
      <c r="M40" s="47">
        <v>84661</v>
      </c>
      <c r="N40" s="42">
        <v>41950</v>
      </c>
      <c r="O40" s="39" t="s">
        <v>38</v>
      </c>
      <c r="P40" s="43"/>
      <c r="R40" s="37"/>
      <c r="S40" s="36"/>
      <c r="T40" s="36"/>
      <c r="U40" s="36"/>
      <c r="V40" s="36"/>
      <c r="W40" s="37"/>
      <c r="X40" s="36"/>
      <c r="Z40" s="36"/>
    </row>
    <row r="41" spans="1:26" s="35" customFormat="1" ht="25.35" customHeight="1">
      <c r="A41" s="38">
        <v>25</v>
      </c>
      <c r="B41" s="38">
        <v>21</v>
      </c>
      <c r="C41" s="48" t="s">
        <v>45</v>
      </c>
      <c r="D41" s="50">
        <v>600</v>
      </c>
      <c r="E41" s="50">
        <v>464</v>
      </c>
      <c r="F41" s="52">
        <f t="shared" si="4"/>
        <v>0.22666666666666666</v>
      </c>
      <c r="G41" s="47">
        <v>205</v>
      </c>
      <c r="H41" s="44">
        <v>1</v>
      </c>
      <c r="I41" s="44">
        <f t="shared" si="5"/>
        <v>205</v>
      </c>
      <c r="J41" s="44">
        <v>1</v>
      </c>
      <c r="K41" s="44" t="s">
        <v>29</v>
      </c>
      <c r="L41" s="47">
        <v>47058</v>
      </c>
      <c r="M41" s="47">
        <v>8930</v>
      </c>
      <c r="N41" s="42">
        <v>43805</v>
      </c>
      <c r="O41" s="39" t="s">
        <v>40</v>
      </c>
      <c r="P41" s="43"/>
      <c r="R41" s="37"/>
      <c r="S41" s="36"/>
      <c r="T41" s="36"/>
      <c r="U41" s="36"/>
      <c r="V41" s="36"/>
      <c r="W41" s="36"/>
      <c r="X41" s="37"/>
      <c r="Z41" s="36"/>
    </row>
    <row r="42" spans="1:26" s="35" customFormat="1" ht="25.35" customHeight="1">
      <c r="A42" s="38">
        <v>26</v>
      </c>
      <c r="B42" s="58">
        <v>23</v>
      </c>
      <c r="C42" s="45" t="s">
        <v>75</v>
      </c>
      <c r="D42" s="47">
        <v>390</v>
      </c>
      <c r="E42" s="44">
        <v>427</v>
      </c>
      <c r="F42" s="52">
        <f t="shared" si="4"/>
        <v>-9.4871794871794868E-2</v>
      </c>
      <c r="G42" s="47">
        <v>196</v>
      </c>
      <c r="H42" s="44">
        <v>13</v>
      </c>
      <c r="I42" s="44">
        <f t="shared" si="5"/>
        <v>15.076923076923077</v>
      </c>
      <c r="J42" s="44">
        <v>2</v>
      </c>
      <c r="K42" s="44" t="s">
        <v>29</v>
      </c>
      <c r="L42" s="47">
        <v>674772</v>
      </c>
      <c r="M42" s="47">
        <v>134556</v>
      </c>
      <c r="N42" s="42">
        <v>43532</v>
      </c>
      <c r="O42" s="39" t="s">
        <v>54</v>
      </c>
      <c r="R42" s="43"/>
      <c r="T42" s="37"/>
      <c r="U42" s="36"/>
      <c r="V42" s="36"/>
      <c r="W42" s="37"/>
      <c r="X42" s="36"/>
      <c r="Y42" s="36"/>
      <c r="Z42" s="36"/>
    </row>
    <row r="43" spans="1:26" s="35" customFormat="1" ht="25.35" customHeight="1">
      <c r="A43" s="38">
        <v>27</v>
      </c>
      <c r="B43" s="54">
        <v>27</v>
      </c>
      <c r="C43" s="45" t="s">
        <v>61</v>
      </c>
      <c r="D43" s="47">
        <v>377</v>
      </c>
      <c r="E43" s="44">
        <v>365.5</v>
      </c>
      <c r="F43" s="52">
        <f t="shared" si="4"/>
        <v>3.0503978779840849E-2</v>
      </c>
      <c r="G43" s="47">
        <v>61</v>
      </c>
      <c r="H43" s="44">
        <v>3</v>
      </c>
      <c r="I43" s="44">
        <f t="shared" si="5"/>
        <v>20.333333333333332</v>
      </c>
      <c r="J43" s="44">
        <v>1</v>
      </c>
      <c r="K43" s="44" t="s">
        <v>29</v>
      </c>
      <c r="L43" s="47">
        <v>14608.05</v>
      </c>
      <c r="M43" s="47">
        <v>2387</v>
      </c>
      <c r="N43" s="42">
        <v>43896</v>
      </c>
      <c r="O43" s="39" t="s">
        <v>34</v>
      </c>
      <c r="P43" s="43"/>
      <c r="R43" s="43"/>
      <c r="T43" s="37"/>
      <c r="U43" s="36"/>
      <c r="V43" s="36"/>
      <c r="W43" s="36"/>
      <c r="X43" s="36"/>
      <c r="Y43" s="36"/>
      <c r="Z43" s="37"/>
    </row>
    <row r="44" spans="1:26" s="35" customFormat="1" ht="25.35" customHeight="1">
      <c r="A44" s="38">
        <v>28</v>
      </c>
      <c r="B44" s="38">
        <v>34</v>
      </c>
      <c r="C44" s="45" t="s">
        <v>50</v>
      </c>
      <c r="D44" s="47">
        <v>346.5</v>
      </c>
      <c r="E44" s="44">
        <v>104</v>
      </c>
      <c r="F44" s="52">
        <f t="shared" si="4"/>
        <v>0.69985569985569984</v>
      </c>
      <c r="G44" s="47">
        <v>77</v>
      </c>
      <c r="H44" s="44">
        <v>6</v>
      </c>
      <c r="I44" s="44">
        <f t="shared" si="5"/>
        <v>12.833333333333334</v>
      </c>
      <c r="J44" s="44">
        <v>1</v>
      </c>
      <c r="K44" s="44" t="s">
        <v>29</v>
      </c>
      <c r="L44" s="47">
        <v>698513.82</v>
      </c>
      <c r="M44" s="47">
        <v>115219</v>
      </c>
      <c r="N44" s="42">
        <v>43861</v>
      </c>
      <c r="O44" s="39" t="s">
        <v>46</v>
      </c>
      <c r="P44" s="43"/>
      <c r="Q44" s="43"/>
      <c r="S44" s="37"/>
      <c r="T44" s="36"/>
      <c r="U44" s="36"/>
      <c r="V44" s="37"/>
      <c r="W44" s="36"/>
      <c r="X44" s="36"/>
      <c r="Y44" s="36"/>
    </row>
    <row r="45" spans="1:26" s="35" customFormat="1" ht="25.35" customHeight="1">
      <c r="A45" s="38">
        <v>29</v>
      </c>
      <c r="B45" s="49" t="s">
        <v>29</v>
      </c>
      <c r="C45" s="48" t="s">
        <v>96</v>
      </c>
      <c r="D45" s="47">
        <v>306</v>
      </c>
      <c r="E45" s="49" t="s">
        <v>29</v>
      </c>
      <c r="F45" s="49" t="s">
        <v>29</v>
      </c>
      <c r="G45" s="47">
        <v>66</v>
      </c>
      <c r="H45" s="44">
        <v>1</v>
      </c>
      <c r="I45" s="44">
        <f t="shared" si="5"/>
        <v>66</v>
      </c>
      <c r="J45" s="44">
        <v>1</v>
      </c>
      <c r="K45" s="44" t="s">
        <v>29</v>
      </c>
      <c r="L45" s="47">
        <v>527.5</v>
      </c>
      <c r="M45" s="47">
        <v>123</v>
      </c>
      <c r="N45" s="42">
        <v>43987</v>
      </c>
      <c r="O45" s="39" t="s">
        <v>36</v>
      </c>
      <c r="R45" s="37"/>
      <c r="S45" s="36"/>
      <c r="T45" s="36"/>
      <c r="U45" s="36"/>
      <c r="V45" s="36"/>
      <c r="W45" s="36"/>
      <c r="X45" s="37"/>
    </row>
    <row r="46" spans="1:26" s="35" customFormat="1" ht="25.35" customHeight="1">
      <c r="A46" s="38">
        <v>30</v>
      </c>
      <c r="B46" s="49" t="s">
        <v>29</v>
      </c>
      <c r="C46" s="45" t="s">
        <v>89</v>
      </c>
      <c r="D46" s="47">
        <v>265.5</v>
      </c>
      <c r="E46" s="44" t="s">
        <v>29</v>
      </c>
      <c r="F46" s="44" t="s">
        <v>29</v>
      </c>
      <c r="G46" s="47">
        <v>59</v>
      </c>
      <c r="H46" s="44">
        <v>4</v>
      </c>
      <c r="I46" s="44">
        <f t="shared" si="5"/>
        <v>14.75</v>
      </c>
      <c r="J46" s="44">
        <v>1</v>
      </c>
      <c r="K46" s="44" t="s">
        <v>29</v>
      </c>
      <c r="L46" s="47">
        <v>266959.13</v>
      </c>
      <c r="M46" s="47">
        <v>49222</v>
      </c>
      <c r="N46" s="42">
        <v>42937</v>
      </c>
      <c r="O46" s="39" t="s">
        <v>38</v>
      </c>
      <c r="P46" s="37"/>
      <c r="Q46" s="43"/>
      <c r="S46" s="37"/>
      <c r="T46" s="36"/>
      <c r="U46" s="60"/>
      <c r="V46" s="37"/>
      <c r="W46" s="36"/>
      <c r="X46" s="36"/>
      <c r="Y46" s="36"/>
    </row>
    <row r="47" spans="1:26" ht="25.35" customHeight="1">
      <c r="A47" s="16"/>
      <c r="B47" s="16"/>
      <c r="C47" s="17" t="s">
        <v>48</v>
      </c>
      <c r="D47" s="18">
        <f>SUM(D35:D46)</f>
        <v>127507.4</v>
      </c>
      <c r="E47" s="41">
        <f t="shared" ref="E47:G47" si="6">SUM(E35:E46)</f>
        <v>84058.37</v>
      </c>
      <c r="F47" s="56">
        <f t="shared" ref="F47" si="7">(D47-E47)/D47</f>
        <v>0.34075692861747631</v>
      </c>
      <c r="G47" s="41">
        <f t="shared" si="6"/>
        <v>24900</v>
      </c>
      <c r="H47" s="18"/>
      <c r="I47" s="20"/>
      <c r="J47" s="19"/>
      <c r="K47" s="21"/>
      <c r="L47" s="22"/>
      <c r="M47" s="26"/>
      <c r="N47" s="23"/>
      <c r="O47" s="27"/>
    </row>
    <row r="48" spans="1:26" ht="14.1" customHeight="1">
      <c r="A48" s="14"/>
      <c r="B48" s="24"/>
      <c r="C48" s="15"/>
      <c r="D48" s="25"/>
      <c r="E48" s="25"/>
      <c r="F48" s="28"/>
      <c r="G48" s="25"/>
      <c r="H48" s="25"/>
      <c r="I48" s="25"/>
      <c r="J48" s="25"/>
      <c r="K48" s="25"/>
      <c r="L48" s="25"/>
      <c r="M48" s="25"/>
      <c r="N48" s="29"/>
      <c r="O48" s="13"/>
    </row>
    <row r="49" spans="1:26" s="35" customFormat="1" ht="25.35" customHeight="1">
      <c r="A49" s="38">
        <v>31</v>
      </c>
      <c r="B49" s="38" t="s">
        <v>90</v>
      </c>
      <c r="C49" s="45" t="s">
        <v>91</v>
      </c>
      <c r="D49" s="47">
        <v>218.35</v>
      </c>
      <c r="E49" s="44" t="s">
        <v>29</v>
      </c>
      <c r="F49" s="44" t="s">
        <v>29</v>
      </c>
      <c r="G49" s="47">
        <v>31</v>
      </c>
      <c r="H49" s="44">
        <v>1</v>
      </c>
      <c r="I49" s="44">
        <f t="shared" ref="I49:I54" si="8">G49/H49</f>
        <v>31</v>
      </c>
      <c r="J49" s="44">
        <v>1</v>
      </c>
      <c r="K49" s="44">
        <v>0</v>
      </c>
      <c r="L49" s="47">
        <v>218.35</v>
      </c>
      <c r="M49" s="47">
        <v>31</v>
      </c>
      <c r="N49" s="42" t="s">
        <v>92</v>
      </c>
      <c r="O49" s="39" t="s">
        <v>46</v>
      </c>
      <c r="P49" s="43"/>
      <c r="Q49" s="43"/>
      <c r="S49" s="37"/>
      <c r="T49" s="36"/>
      <c r="U49" s="36"/>
      <c r="V49" s="37"/>
      <c r="W49" s="36"/>
      <c r="X49" s="36"/>
      <c r="Z49" s="36"/>
    </row>
    <row r="50" spans="1:26" s="35" customFormat="1" ht="25.35" customHeight="1">
      <c r="A50" s="38">
        <v>32</v>
      </c>
      <c r="B50" s="38">
        <v>17</v>
      </c>
      <c r="C50" s="48" t="s">
        <v>37</v>
      </c>
      <c r="D50" s="47">
        <v>202.5</v>
      </c>
      <c r="E50" s="47">
        <v>921.31</v>
      </c>
      <c r="F50" s="52">
        <f>(D50-E50)/D50</f>
        <v>-3.549679012345679</v>
      </c>
      <c r="G50" s="47">
        <v>45</v>
      </c>
      <c r="H50" s="44">
        <v>4</v>
      </c>
      <c r="I50" s="44">
        <f t="shared" si="8"/>
        <v>11.25</v>
      </c>
      <c r="J50" s="44">
        <v>1</v>
      </c>
      <c r="K50" s="44">
        <v>8</v>
      </c>
      <c r="L50" s="47">
        <v>4302.3900000000003</v>
      </c>
      <c r="M50" s="47">
        <v>831</v>
      </c>
      <c r="N50" s="42">
        <v>43987</v>
      </c>
      <c r="O50" s="39" t="s">
        <v>31</v>
      </c>
      <c r="P50" s="43"/>
      <c r="R50" s="37"/>
      <c r="S50" s="36"/>
      <c r="T50" s="36"/>
      <c r="U50" s="36"/>
      <c r="V50" s="36"/>
      <c r="W50" s="36"/>
      <c r="X50" s="36"/>
    </row>
    <row r="51" spans="1:26" s="35" customFormat="1" ht="25.35" customHeight="1">
      <c r="A51" s="38">
        <v>33</v>
      </c>
      <c r="B51" s="49" t="s">
        <v>29</v>
      </c>
      <c r="C51" s="45" t="s">
        <v>88</v>
      </c>
      <c r="D51" s="47">
        <v>200</v>
      </c>
      <c r="E51" s="44" t="s">
        <v>29</v>
      </c>
      <c r="F51" s="44" t="s">
        <v>29</v>
      </c>
      <c r="G51" s="47">
        <v>60</v>
      </c>
      <c r="H51" s="49">
        <v>1</v>
      </c>
      <c r="I51" s="44">
        <f t="shared" si="8"/>
        <v>60</v>
      </c>
      <c r="J51" s="44">
        <v>1</v>
      </c>
      <c r="K51" s="44" t="s">
        <v>29</v>
      </c>
      <c r="L51" s="47">
        <v>61669</v>
      </c>
      <c r="M51" s="47">
        <v>11899</v>
      </c>
      <c r="N51" s="42">
        <v>43728</v>
      </c>
      <c r="O51" s="39" t="s">
        <v>40</v>
      </c>
      <c r="P51" s="43"/>
      <c r="Q51"/>
      <c r="R51"/>
      <c r="S51"/>
      <c r="T51"/>
      <c r="V51"/>
      <c r="W51"/>
      <c r="X51"/>
    </row>
    <row r="52" spans="1:26" s="35" customFormat="1" ht="25.35" customHeight="1">
      <c r="A52" s="38">
        <v>34</v>
      </c>
      <c r="B52" s="54">
        <v>38</v>
      </c>
      <c r="C52" s="48" t="s">
        <v>59</v>
      </c>
      <c r="D52" s="47">
        <v>193.5</v>
      </c>
      <c r="E52" s="44">
        <v>58.5</v>
      </c>
      <c r="F52" s="52">
        <f>(D52-E52)/D52</f>
        <v>0.69767441860465118</v>
      </c>
      <c r="G52" s="50">
        <v>43</v>
      </c>
      <c r="H52" s="44">
        <v>3</v>
      </c>
      <c r="I52" s="44">
        <f t="shared" si="8"/>
        <v>14.333333333333334</v>
      </c>
      <c r="J52" s="44">
        <v>1</v>
      </c>
      <c r="K52" s="44" t="s">
        <v>29</v>
      </c>
      <c r="L52" s="47">
        <v>209391.33</v>
      </c>
      <c r="M52" s="47">
        <v>34996</v>
      </c>
      <c r="N52" s="42">
        <v>43854</v>
      </c>
      <c r="O52" s="39" t="s">
        <v>46</v>
      </c>
      <c r="P52" s="43"/>
      <c r="Q52"/>
      <c r="R52"/>
      <c r="S52"/>
      <c r="T52"/>
      <c r="U52"/>
      <c r="V52" s="53"/>
      <c r="X52"/>
      <c r="Z52" s="36"/>
    </row>
    <row r="53" spans="1:26" s="35" customFormat="1" ht="25.35" customHeight="1">
      <c r="A53" s="38">
        <v>35</v>
      </c>
      <c r="B53" s="54">
        <v>15</v>
      </c>
      <c r="C53" s="45" t="s">
        <v>41</v>
      </c>
      <c r="D53" s="47">
        <v>185</v>
      </c>
      <c r="E53" s="44">
        <v>1472.7</v>
      </c>
      <c r="F53" s="52">
        <f>(D53-E53)/D53</f>
        <v>-6.9605405405405412</v>
      </c>
      <c r="G53" s="50">
        <v>68</v>
      </c>
      <c r="H53" s="44">
        <v>9</v>
      </c>
      <c r="I53" s="44">
        <f t="shared" si="8"/>
        <v>7.5555555555555554</v>
      </c>
      <c r="J53" s="44">
        <v>2</v>
      </c>
      <c r="K53" s="44" t="s">
        <v>29</v>
      </c>
      <c r="L53" s="47">
        <v>885849</v>
      </c>
      <c r="M53" s="47">
        <v>187412</v>
      </c>
      <c r="N53" s="42">
        <v>43373</v>
      </c>
      <c r="O53" s="39" t="s">
        <v>54</v>
      </c>
      <c r="P53" s="43"/>
      <c r="Q53"/>
      <c r="R53"/>
      <c r="S53"/>
      <c r="T53"/>
      <c r="U53"/>
      <c r="V53" s="53"/>
      <c r="X53"/>
      <c r="Z53" s="36"/>
    </row>
    <row r="54" spans="1:26" s="35" customFormat="1" ht="25.35" customHeight="1">
      <c r="A54" s="38">
        <v>36</v>
      </c>
      <c r="B54" s="38">
        <v>16</v>
      </c>
      <c r="C54" s="45" t="s">
        <v>74</v>
      </c>
      <c r="D54" s="47">
        <v>150.9</v>
      </c>
      <c r="E54" s="44">
        <v>950.3</v>
      </c>
      <c r="F54" s="52">
        <f>(D54-E54)/D54</f>
        <v>-5.2975480450629551</v>
      </c>
      <c r="G54" s="50">
        <v>34</v>
      </c>
      <c r="H54" s="49">
        <v>10</v>
      </c>
      <c r="I54" s="44">
        <f t="shared" si="8"/>
        <v>3.4</v>
      </c>
      <c r="J54" s="44">
        <v>3</v>
      </c>
      <c r="K54" s="44">
        <v>2</v>
      </c>
      <c r="L54" s="47">
        <v>1101.2</v>
      </c>
      <c r="M54" s="47">
        <v>193</v>
      </c>
      <c r="N54" s="42">
        <v>44029</v>
      </c>
      <c r="O54" s="39" t="s">
        <v>53</v>
      </c>
      <c r="P54" s="37"/>
      <c r="Q54"/>
      <c r="R54"/>
      <c r="S54"/>
      <c r="T54"/>
      <c r="U54" s="36"/>
      <c r="V54" s="51"/>
      <c r="W54"/>
      <c r="X54"/>
      <c r="Z54" s="36"/>
    </row>
    <row r="55" spans="1:26" s="35" customFormat="1" ht="25.35" customHeight="1">
      <c r="A55" s="38">
        <v>37</v>
      </c>
      <c r="B55" s="49" t="s">
        <v>29</v>
      </c>
      <c r="C55" s="45" t="s">
        <v>93</v>
      </c>
      <c r="D55" s="47">
        <v>131</v>
      </c>
      <c r="E55" s="59"/>
      <c r="F55" s="44" t="s">
        <v>29</v>
      </c>
      <c r="G55" s="47">
        <v>75</v>
      </c>
      <c r="H55" s="44" t="s">
        <v>29</v>
      </c>
      <c r="I55" s="44" t="s">
        <v>29</v>
      </c>
      <c r="J55" s="44">
        <v>1</v>
      </c>
      <c r="K55" s="44" t="s">
        <v>29</v>
      </c>
      <c r="L55" s="47">
        <v>64515</v>
      </c>
      <c r="M55" s="47">
        <v>14507</v>
      </c>
      <c r="N55" s="42">
        <v>43854</v>
      </c>
      <c r="O55" s="39" t="s">
        <v>30</v>
      </c>
      <c r="R55" s="37"/>
      <c r="S55" s="36"/>
      <c r="T55" s="36"/>
      <c r="U55" s="36"/>
      <c r="V55" s="36"/>
      <c r="W55" s="36"/>
      <c r="X55" s="37"/>
      <c r="Z55" s="36"/>
    </row>
    <row r="56" spans="1:26" s="35" customFormat="1" ht="24.75" customHeight="1">
      <c r="A56" s="38">
        <v>38</v>
      </c>
      <c r="B56" s="38">
        <v>36</v>
      </c>
      <c r="C56" s="48" t="s">
        <v>39</v>
      </c>
      <c r="D56" s="47">
        <v>85.5</v>
      </c>
      <c r="E56" s="47">
        <v>81</v>
      </c>
      <c r="F56" s="52">
        <f>(D56-E56)/D56</f>
        <v>5.2631578947368418E-2</v>
      </c>
      <c r="G56" s="47">
        <v>19</v>
      </c>
      <c r="H56" s="44">
        <v>1</v>
      </c>
      <c r="I56" s="44">
        <f>G56/H56</f>
        <v>19</v>
      </c>
      <c r="J56" s="44">
        <v>1</v>
      </c>
      <c r="K56" s="44">
        <v>8</v>
      </c>
      <c r="L56" s="47">
        <v>4095.36</v>
      </c>
      <c r="M56" s="47">
        <v>850</v>
      </c>
      <c r="N56" s="42">
        <v>43987</v>
      </c>
      <c r="O56" s="39" t="s">
        <v>36</v>
      </c>
      <c r="P56" s="43"/>
      <c r="Q56"/>
      <c r="R56"/>
      <c r="S56"/>
      <c r="T56"/>
      <c r="V56" s="53"/>
      <c r="W56"/>
      <c r="X56"/>
    </row>
    <row r="57" spans="1:26" s="35" customFormat="1" ht="25.35" customHeight="1">
      <c r="A57" s="38">
        <v>39</v>
      </c>
      <c r="B57" s="49" t="s">
        <v>29</v>
      </c>
      <c r="C57" s="45" t="s">
        <v>97</v>
      </c>
      <c r="D57" s="50">
        <v>55</v>
      </c>
      <c r="E57" s="49" t="s">
        <v>29</v>
      </c>
      <c r="F57" s="49" t="s">
        <v>29</v>
      </c>
      <c r="G57" s="47">
        <v>17</v>
      </c>
      <c r="H57" s="44">
        <v>1</v>
      </c>
      <c r="I57" s="44">
        <f>G57/H57</f>
        <v>17</v>
      </c>
      <c r="J57" s="44">
        <v>1</v>
      </c>
      <c r="K57" s="44" t="s">
        <v>29</v>
      </c>
      <c r="L57" s="47">
        <v>116.5</v>
      </c>
      <c r="M57" s="47">
        <v>35</v>
      </c>
      <c r="N57" s="42">
        <v>44011</v>
      </c>
      <c r="O57" s="39" t="s">
        <v>36</v>
      </c>
      <c r="Q57" s="43"/>
      <c r="S57" s="37"/>
      <c r="T57" s="36"/>
      <c r="U57" s="36"/>
      <c r="V57" s="37"/>
      <c r="W57" s="36"/>
      <c r="X57" s="36"/>
      <c r="Z57" s="36"/>
    </row>
    <row r="58" spans="1:26" s="35" customFormat="1" ht="25.35" customHeight="1">
      <c r="A58" s="38">
        <v>40</v>
      </c>
      <c r="B58" s="58">
        <v>44</v>
      </c>
      <c r="C58" s="45" t="s">
        <v>77</v>
      </c>
      <c r="D58" s="47">
        <v>24</v>
      </c>
      <c r="E58" s="44">
        <v>11</v>
      </c>
      <c r="F58" s="52">
        <f>(D58-E58)/D58</f>
        <v>0.54166666666666663</v>
      </c>
      <c r="G58" s="47">
        <v>8</v>
      </c>
      <c r="H58" s="44">
        <v>1</v>
      </c>
      <c r="I58" s="44">
        <f>G58/H58</f>
        <v>8</v>
      </c>
      <c r="J58" s="44">
        <v>1</v>
      </c>
      <c r="K58" s="44" t="s">
        <v>29</v>
      </c>
      <c r="L58" s="47">
        <v>41</v>
      </c>
      <c r="M58" s="47">
        <v>13</v>
      </c>
      <c r="N58" s="42">
        <v>43987</v>
      </c>
      <c r="O58" s="39" t="s">
        <v>36</v>
      </c>
      <c r="Q58"/>
      <c r="R58"/>
      <c r="S58"/>
      <c r="T58"/>
      <c r="V58"/>
      <c r="W58"/>
      <c r="X58"/>
    </row>
    <row r="59" spans="1:26" s="35" customFormat="1" ht="25.35" customHeight="1">
      <c r="A59" s="16"/>
      <c r="B59" s="16"/>
      <c r="C59" s="40" t="s">
        <v>67</v>
      </c>
      <c r="D59" s="41">
        <f>SUM(D47:D58)</f>
        <v>128953.15</v>
      </c>
      <c r="E59" s="41">
        <f t="shared" ref="E59:G59" si="9">SUM(E47:E58)</f>
        <v>87553.18</v>
      </c>
      <c r="F59" s="56">
        <f>(D59-E59)/D59</f>
        <v>0.32104659715563366</v>
      </c>
      <c r="G59" s="41">
        <f t="shared" si="9"/>
        <v>25300</v>
      </c>
      <c r="H59" s="41"/>
      <c r="I59" s="20"/>
      <c r="J59" s="19"/>
      <c r="K59" s="21"/>
      <c r="L59" s="22"/>
      <c r="M59" s="26"/>
      <c r="N59" s="23"/>
      <c r="O59" s="27"/>
    </row>
    <row r="60" spans="1:26" s="35" customFormat="1" ht="14.1" customHeight="1">
      <c r="A60" s="14"/>
      <c r="B60" s="24"/>
      <c r="C60" s="15"/>
      <c r="D60" s="25"/>
      <c r="E60" s="25"/>
      <c r="F60" s="28"/>
      <c r="G60" s="25"/>
      <c r="H60" s="25"/>
      <c r="I60" s="25"/>
      <c r="J60" s="25"/>
      <c r="K60" s="25"/>
      <c r="L60" s="25"/>
      <c r="M60" s="25"/>
      <c r="N60" s="29"/>
      <c r="O60" s="13"/>
    </row>
    <row r="61" spans="1:26" s="35" customFormat="1" ht="25.35" customHeight="1">
      <c r="A61" s="38">
        <v>41</v>
      </c>
      <c r="B61" s="38">
        <v>42</v>
      </c>
      <c r="C61" s="45" t="s">
        <v>76</v>
      </c>
      <c r="D61" s="47">
        <v>19</v>
      </c>
      <c r="E61" s="44">
        <v>21</v>
      </c>
      <c r="F61" s="52">
        <f t="shared" ref="F61:F63" si="10">(D61-E61)/D61</f>
        <v>-0.10526315789473684</v>
      </c>
      <c r="G61" s="47">
        <v>5</v>
      </c>
      <c r="H61" s="44">
        <v>1</v>
      </c>
      <c r="I61" s="44">
        <f>G61/H61</f>
        <v>5</v>
      </c>
      <c r="J61" s="44">
        <v>1</v>
      </c>
      <c r="K61" s="44">
        <v>2</v>
      </c>
      <c r="L61" s="47">
        <v>39</v>
      </c>
      <c r="M61" s="47">
        <v>11</v>
      </c>
      <c r="N61" s="42">
        <v>44029</v>
      </c>
      <c r="O61" s="39" t="s">
        <v>36</v>
      </c>
      <c r="Q61"/>
      <c r="R61"/>
      <c r="S61"/>
      <c r="T61"/>
      <c r="V61"/>
      <c r="W61"/>
      <c r="X61"/>
    </row>
    <row r="62" spans="1:26" s="35" customFormat="1" ht="24.75" customHeight="1">
      <c r="A62" s="38">
        <v>42</v>
      </c>
      <c r="B62" s="38">
        <v>25</v>
      </c>
      <c r="C62" s="45" t="s">
        <v>66</v>
      </c>
      <c r="D62" s="47">
        <v>9</v>
      </c>
      <c r="E62" s="44">
        <v>394.3</v>
      </c>
      <c r="F62" s="52">
        <f t="shared" si="10"/>
        <v>-42.81111111111111</v>
      </c>
      <c r="G62" s="47">
        <v>3</v>
      </c>
      <c r="H62" s="44">
        <v>1</v>
      </c>
      <c r="I62" s="44">
        <f>G62/H62</f>
        <v>3</v>
      </c>
      <c r="J62" s="44">
        <v>1</v>
      </c>
      <c r="K62" s="44">
        <v>3</v>
      </c>
      <c r="L62" s="47">
        <v>3811.61</v>
      </c>
      <c r="M62" s="47">
        <v>707</v>
      </c>
      <c r="N62" s="42">
        <v>44022</v>
      </c>
      <c r="O62" s="39" t="s">
        <v>40</v>
      </c>
      <c r="P62" s="43"/>
      <c r="Q62"/>
      <c r="R62"/>
      <c r="S62"/>
      <c r="T62"/>
      <c r="V62"/>
      <c r="W62"/>
      <c r="X62"/>
    </row>
    <row r="63" spans="1:26" ht="25.35" customHeight="1">
      <c r="A63" s="16"/>
      <c r="B63" s="16"/>
      <c r="C63" s="40" t="s">
        <v>98</v>
      </c>
      <c r="D63" s="18">
        <f>SUM(D59:D62)</f>
        <v>128981.15</v>
      </c>
      <c r="E63" s="41">
        <f>SUM(E59:E62)</f>
        <v>87968.48</v>
      </c>
      <c r="F63" s="56">
        <f t="shared" si="10"/>
        <v>0.31797413808141733</v>
      </c>
      <c r="G63" s="41">
        <f>SUM(G59:G62)</f>
        <v>25308</v>
      </c>
      <c r="H63" s="18"/>
      <c r="I63" s="20"/>
      <c r="J63" s="19"/>
      <c r="K63" s="21"/>
      <c r="L63" s="22"/>
      <c r="M63" s="26"/>
      <c r="N63" s="23"/>
      <c r="O63" s="27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23.1" customHeight="1">
      <c r="W64" s="35"/>
    </row>
    <row r="65" spans="16:16" ht="17.25" customHeight="1"/>
    <row r="76" spans="16:16">
      <c r="P76" s="11"/>
    </row>
    <row r="86" ht="12" customHeight="1"/>
  </sheetData>
  <sortState xmlns:xlrd2="http://schemas.microsoft.com/office/spreadsheetml/2017/richdata2" ref="B13:P62">
    <sortCondition descending="1" ref="D13:D62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A2D6C-D3E2-4802-95F0-36A1F7851935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2e073065-020e-4dce-99c7-95e5c43123b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2020-07-31T12:42:55Z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