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.Bulyte\OneDrive - EIMIN\Darbalaukis\LKC\Savaitės\"/>
    </mc:Choice>
  </mc:AlternateContent>
  <xr:revisionPtr revIDLastSave="325" documentId="8_{A78509B5-E7B3-4811-8A84-856C0526F9C7}" xr6:coauthVersionLast="44" xr6:coauthVersionMax="45" xr10:uidLastSave="{8439678D-DF4B-4F87-8E9D-63B37CAF537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F23" i="1"/>
  <c r="E23" i="1"/>
  <c r="G23" i="1"/>
  <c r="D23" i="1"/>
  <c r="I64" i="1" l="1"/>
  <c r="I62" i="1"/>
  <c r="I38" i="1"/>
  <c r="F25" i="1"/>
  <c r="I39" i="1"/>
  <c r="I55" i="1" l="1"/>
  <c r="I61" i="1" l="1"/>
  <c r="I58" i="1"/>
  <c r="I57" i="1"/>
  <c r="I30" i="1"/>
  <c r="I21" i="1"/>
  <c r="I22" i="1"/>
  <c r="I17" i="1"/>
  <c r="F13" i="1" l="1"/>
  <c r="F16" i="1"/>
  <c r="F18" i="1"/>
  <c r="F15" i="1"/>
  <c r="F19" i="1"/>
  <c r="F27" i="1"/>
  <c r="F26" i="1"/>
  <c r="F28" i="1"/>
  <c r="F41" i="1"/>
  <c r="F53" i="1"/>
  <c r="F33" i="1"/>
  <c r="F42" i="1"/>
  <c r="F32" i="1"/>
  <c r="F49" i="1"/>
  <c r="F29" i="1"/>
  <c r="F31" i="1"/>
  <c r="F46" i="1"/>
  <c r="F43" i="1"/>
  <c r="F34" i="1"/>
  <c r="F54" i="1"/>
  <c r="F50" i="1"/>
  <c r="F51" i="1"/>
  <c r="F44" i="1"/>
  <c r="F45" i="1"/>
  <c r="F52" i="1"/>
  <c r="F40" i="1"/>
  <c r="F56" i="1"/>
  <c r="F37" i="1"/>
  <c r="F63" i="1"/>
  <c r="I63" i="1" l="1"/>
  <c r="I40" i="1"/>
  <c r="I41" i="1" l="1"/>
  <c r="I28" i="1"/>
  <c r="I19" i="1"/>
  <c r="I16" i="1"/>
  <c r="I46" i="1"/>
  <c r="I43" i="1"/>
  <c r="I45" i="1" l="1"/>
  <c r="I56" i="1"/>
  <c r="I42" i="1" l="1"/>
  <c r="I49" i="1"/>
  <c r="I27" i="1"/>
  <c r="F14" i="1" l="1"/>
  <c r="I52" i="1" l="1"/>
  <c r="I53" i="1"/>
  <c r="I18" i="1" l="1"/>
  <c r="I37" i="1" l="1"/>
  <c r="I31" i="1"/>
  <c r="I44" i="1" l="1"/>
  <c r="I54" i="1"/>
  <c r="I32" i="1"/>
  <c r="I29" i="1"/>
  <c r="I34" i="1"/>
  <c r="I14" i="1"/>
  <c r="I50" i="1"/>
  <c r="I15" i="1"/>
  <c r="D47" i="1" l="1"/>
  <c r="D59" i="1" l="1"/>
  <c r="D65" i="1" l="1"/>
  <c r="E35" i="1"/>
  <c r="E47" i="1" s="1"/>
  <c r="G35" i="1"/>
  <c r="G47" i="1" s="1"/>
  <c r="G59" i="1" s="1"/>
  <c r="G65" i="1" s="1"/>
  <c r="E59" i="1" l="1"/>
  <c r="F47" i="1"/>
  <c r="F35" i="1"/>
  <c r="E65" i="1" l="1"/>
  <c r="F65" i="1" s="1"/>
  <c r="F59" i="1"/>
</calcChain>
</file>

<file path=xl/sharedStrings.xml><?xml version="1.0" encoding="utf-8"?>
<sst xmlns="http://schemas.openxmlformats.org/spreadsheetml/2006/main" count="211" uniqueCount="99">
  <si>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</si>
  <si>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</si>
  <si>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</si>
  <si>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</si>
  <si>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</si>
  <si>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</si>
  <si>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</si>
  <si>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</si>
  <si>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</si>
  <si>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</si>
  <si>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</si>
  <si>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</si>
  <si>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</si>
  <si>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</si>
  <si>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</si>
  <si>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</si>
  <si>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</si>
  <si>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</si>
  <si>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</si>
  <si>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</si>
  <si>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</si>
  <si>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</si>
  <si>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</si>
  <si>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</si>
  <si>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</si>
  <si>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</si>
  <si>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</si>
  <si>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</si>
  <si>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</si>
  <si>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</si>
  <si>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</si>
  <si>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ACME Film / SONY</t>
  </si>
  <si>
    <t>Theatrical Film Distribution / WDSMPI</t>
  </si>
  <si>
    <t>Augintiniai susivienija (Pets United)</t>
  </si>
  <si>
    <t>Travolta</t>
  </si>
  <si>
    <t>Pirmyn (Onward)</t>
  </si>
  <si>
    <t>Europos kinas</t>
  </si>
  <si>
    <t>Bloodshot (Bloodshot)</t>
  </si>
  <si>
    <t>ACME Film / WB</t>
  </si>
  <si>
    <t>OAZĖ: Žaidimas prasideda (Ready Player One)</t>
  </si>
  <si>
    <t>Kristaus kūnas (Boże Ciało)</t>
  </si>
  <si>
    <t>Parazitas (Gisaengchung)</t>
  </si>
  <si>
    <t>VLG film</t>
  </si>
  <si>
    <t>Bjaurusis aš 3 (Despicable Me 3)</t>
  </si>
  <si>
    <t>Kaponė (Capone)</t>
  </si>
  <si>
    <t>Viešbutis BELGRADAS (Отель «Белград»)</t>
  </si>
  <si>
    <t>Ežiukas Sonic (Sonic The Hedgehog)</t>
  </si>
  <si>
    <t>Nuostabi epocha (La Belle Epoque)</t>
  </si>
  <si>
    <t>Šėtono vaikas 2 (Brahms: The Boy 2)</t>
  </si>
  <si>
    <t>ACME Film</t>
  </si>
  <si>
    <t>Meile tikiu (I Still Believe)</t>
  </si>
  <si>
    <t>Total (20)</t>
  </si>
  <si>
    <t>Total (30)</t>
  </si>
  <si>
    <t>N</t>
  </si>
  <si>
    <t>Importinis jaunikis</t>
  </si>
  <si>
    <t>Nova Lituania</t>
  </si>
  <si>
    <t>Čiobreliai (M-films)</t>
  </si>
  <si>
    <t>Best Film</t>
  </si>
  <si>
    <t>Dukine Film Distribution / Universal Pictures International</t>
  </si>
  <si>
    <t>Dukine Film Distribution / Paramount Pictures</t>
  </si>
  <si>
    <t>Vikingas Vikas (Vic the Viking)</t>
  </si>
  <si>
    <t>Jaga. Tamsiojo miško košmaras (Яга. Кошмар тёмного леса)</t>
  </si>
  <si>
    <t>Aš vis dar čia (#IAmHere)</t>
  </si>
  <si>
    <t>Theatrical Film Distribution</t>
  </si>
  <si>
    <t>Mano geriausias draugas (A Very Bad Friend)</t>
  </si>
  <si>
    <t>Džentelmenai (The Gentlemen)</t>
  </si>
  <si>
    <t>Tarp žvaigždžių (Interstellar)</t>
  </si>
  <si>
    <t>Kubos voratinklis (Wasp Network)</t>
  </si>
  <si>
    <t>Pūkuota šnipė (Marnie’s World)</t>
  </si>
  <si>
    <t>July 10 - 16</t>
  </si>
  <si>
    <t>Liepos 10 - 16 d.</t>
  </si>
  <si>
    <t>Ginklai Akimbo (Guns Akimbo)</t>
  </si>
  <si>
    <t>Klara ir stebuklingasis drakonas (Clara)</t>
  </si>
  <si>
    <t>Dingęs princas (Le Prince Oublie)</t>
  </si>
  <si>
    <t>Mis Nepriklausoma (Misbehaviour)</t>
  </si>
  <si>
    <t>Reivas (Beats)</t>
  </si>
  <si>
    <t>Vienas įkvėpimas (Один вдох)</t>
  </si>
  <si>
    <t>Paryžiaus undinėlė (Mermaid in Paris)</t>
  </si>
  <si>
    <t>Slaptas augintinių gyvenimas 2 (Secret Life of Pets 2)</t>
  </si>
  <si>
    <t>Garsioji meškinų invazija į Siciliją (La Fameuse Invasion des ours en Sicile)</t>
  </si>
  <si>
    <t>Total (40)</t>
  </si>
  <si>
    <t>July 17 - 23</t>
  </si>
  <si>
    <t>Liepos 17 - 23 d.</t>
  </si>
  <si>
    <t>July 17 - 23 Lithuanian top</t>
  </si>
  <si>
    <t>Liepos 17 - 23 d. Lietuvos kino teatruose rodytų filmų topas</t>
  </si>
  <si>
    <t>Gnomai sugrįžta (The Elfkin)</t>
  </si>
  <si>
    <t>Olegas (Oleg)</t>
  </si>
  <si>
    <t>In Script</t>
  </si>
  <si>
    <t>Kelionė į Graikiją (Trip To Greece)</t>
  </si>
  <si>
    <t>Neliečiamasis (Untouchable)</t>
  </si>
  <si>
    <t>Tamsos riteris (Dark Knight)</t>
  </si>
  <si>
    <t>Tamsos riterio sugrįžimas (Dark Knight Rise)</t>
  </si>
  <si>
    <t>Betmenas: Pradžia (Batman Begins)</t>
  </si>
  <si>
    <t>Žanas Polis Gotjė. Sapnas, vizija, šou (Jean Paul Gaultier: Freak and Chic)</t>
  </si>
  <si>
    <t>Kaip prisijaukinti slibiną 3 (How to Train Your Dragon: The Hidden World)</t>
  </si>
  <si>
    <t>Liepsnojančios moters portretas (Portrait De La Jeune Fille En Feu)</t>
  </si>
  <si>
    <t>Atsiprašome, neradome jūsų (Sorry We Missed You)</t>
  </si>
  <si>
    <t>Tiesiog nuostabu (Thalasso)</t>
  </si>
  <si>
    <t>Total (44)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</si>
</sst>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3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5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4" fontId="0" fillId="0" borderId="0" xfId="0" applyNumberFormat="1"/>
    <xf numFmtId="10" fontId="13" fillId="0" borderId="8" xfId="0" applyNumberFormat="1" applyFont="1" applyBorder="1" applyAlignment="1">
      <alignment horizontal="center" vertical="center"/>
    </xf>
    <xf numFmtId="3" fontId="0" fillId="0" borderId="0" xfId="0" applyNumberFormat="1"/>
    <xf numFmtId="0" fontId="14" fillId="2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22" fillId="0" borderId="0" xfId="0" applyFont="1"/>
    <xf numFmtId="10" fontId="18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252502</xdr:colOff>
      <xdr:row>1</xdr:row>
      <xdr:rowOff>57600</xdr:rowOff>
    </xdr:from>
    <xdr:to>
      <xdr:col>16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"/>
  <sheetViews>
    <sheetView tabSelected="1" topLeftCell="A4" zoomScale="60" zoomScaleNormal="60" workbookViewId="0">
      <selection activeCell="D36" sqref="D36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7" width="8.5703125" style="1" customWidth="1"/>
    <col min="18" max="18" width="13.85546875" style="1" customWidth="1"/>
    <col min="19" max="19" width="12.28515625" style="1" customWidth="1"/>
    <col min="20" max="20" width="14.85546875" style="1" customWidth="1"/>
    <col min="21" max="21" width="15.42578125" style="1" bestFit="1" customWidth="1"/>
    <col min="22" max="22" width="11.85546875" style="1" bestFit="1" customWidth="1"/>
    <col min="23" max="24" width="13.7109375" style="1" customWidth="1"/>
    <col min="25" max="25" width="8.85546875" style="1"/>
    <col min="26" max="26" width="15.5703125" style="1" customWidth="1"/>
    <col min="27" max="16384" width="8.85546875" style="1"/>
  </cols>
  <sheetData>
    <row r="1" spans="1:25" ht="19.5" customHeight="1">
      <c r="E1" s="2" t="s">
        <v>83</v>
      </c>
      <c r="F1" s="2"/>
      <c r="G1" s="2"/>
      <c r="H1" s="2"/>
      <c r="I1" s="2"/>
    </row>
    <row r="2" spans="1:25" ht="19.5" customHeight="1">
      <c r="E2" s="2" t="s">
        <v>84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2"/>
      <c r="B5" s="62"/>
      <c r="C5" s="59" t="s">
        <v>0</v>
      </c>
      <c r="D5" s="3"/>
      <c r="E5" s="3"/>
      <c r="F5" s="59" t="s">
        <v>3</v>
      </c>
      <c r="G5" s="3"/>
      <c r="H5" s="59" t="s">
        <v>5</v>
      </c>
      <c r="I5" s="59" t="s">
        <v>6</v>
      </c>
      <c r="J5" s="59" t="s">
        <v>7</v>
      </c>
      <c r="K5" s="59" t="s">
        <v>8</v>
      </c>
      <c r="L5" s="59" t="s">
        <v>10</v>
      </c>
      <c r="M5" s="59" t="s">
        <v>9</v>
      </c>
      <c r="N5" s="59" t="s">
        <v>11</v>
      </c>
      <c r="O5" s="59" t="s">
        <v>12</v>
      </c>
    </row>
    <row r="6" spans="1:25">
      <c r="A6" s="63"/>
      <c r="B6" s="63"/>
      <c r="C6" s="60"/>
      <c r="D6" s="4" t="s">
        <v>81</v>
      </c>
      <c r="E6" s="4" t="s">
        <v>69</v>
      </c>
      <c r="F6" s="60"/>
      <c r="G6" s="4" t="s">
        <v>81</v>
      </c>
      <c r="H6" s="60"/>
      <c r="I6" s="60"/>
      <c r="J6" s="60"/>
      <c r="K6" s="60"/>
      <c r="L6" s="60"/>
      <c r="M6" s="60"/>
      <c r="N6" s="60"/>
      <c r="O6" s="60"/>
    </row>
    <row r="7" spans="1:25">
      <c r="A7" s="63"/>
      <c r="B7" s="63"/>
      <c r="C7" s="60"/>
      <c r="D7" s="4" t="s">
        <v>1</v>
      </c>
      <c r="E7" s="4" t="s">
        <v>1</v>
      </c>
      <c r="F7" s="60"/>
      <c r="G7" s="4" t="s">
        <v>4</v>
      </c>
      <c r="H7" s="60"/>
      <c r="I7" s="60"/>
      <c r="J7" s="60"/>
      <c r="K7" s="60"/>
      <c r="L7" s="60"/>
      <c r="M7" s="60"/>
      <c r="N7" s="60"/>
      <c r="O7" s="60"/>
    </row>
    <row r="8" spans="1:25" ht="18" customHeight="1" thickBot="1">
      <c r="A8" s="64"/>
      <c r="B8" s="64"/>
      <c r="C8" s="61"/>
      <c r="D8" s="5" t="s">
        <v>2</v>
      </c>
      <c r="E8" s="5" t="s">
        <v>2</v>
      </c>
      <c r="F8" s="61"/>
      <c r="G8" s="6"/>
      <c r="H8" s="61"/>
      <c r="I8" s="61"/>
      <c r="J8" s="61"/>
      <c r="K8" s="61"/>
      <c r="L8" s="61"/>
      <c r="M8" s="61"/>
      <c r="N8" s="61"/>
      <c r="O8" s="61"/>
      <c r="P8" s="8"/>
    </row>
    <row r="9" spans="1:25" ht="15" customHeight="1">
      <c r="A9" s="62"/>
      <c r="B9" s="62"/>
      <c r="C9" s="59" t="s">
        <v>13</v>
      </c>
      <c r="D9" s="30"/>
      <c r="E9" s="30"/>
      <c r="F9" s="59" t="s">
        <v>15</v>
      </c>
      <c r="G9" s="30"/>
      <c r="H9" s="9" t="s">
        <v>18</v>
      </c>
      <c r="I9" s="59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59" t="s">
        <v>26</v>
      </c>
      <c r="P9" s="8"/>
    </row>
    <row r="10" spans="1:25">
      <c r="A10" s="63"/>
      <c r="B10" s="63"/>
      <c r="C10" s="60"/>
      <c r="D10" s="46" t="s">
        <v>82</v>
      </c>
      <c r="E10" s="55" t="s">
        <v>70</v>
      </c>
      <c r="F10" s="60"/>
      <c r="G10" s="55" t="s">
        <v>82</v>
      </c>
      <c r="H10" s="4" t="s">
        <v>17</v>
      </c>
      <c r="I10" s="60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60"/>
      <c r="P10" s="8"/>
    </row>
    <row r="11" spans="1:25">
      <c r="A11" s="63"/>
      <c r="B11" s="63"/>
      <c r="C11" s="60"/>
      <c r="D11" s="31" t="s">
        <v>14</v>
      </c>
      <c r="E11" s="4" t="s">
        <v>14</v>
      </c>
      <c r="F11" s="60"/>
      <c r="G11" s="31" t="s">
        <v>16</v>
      </c>
      <c r="H11" s="6"/>
      <c r="I11" s="60"/>
      <c r="J11" s="6"/>
      <c r="K11" s="6"/>
      <c r="L11" s="12" t="s">
        <v>2</v>
      </c>
      <c r="M11" s="4" t="s">
        <v>17</v>
      </c>
      <c r="N11" s="6"/>
      <c r="O11" s="60"/>
      <c r="P11" s="11"/>
      <c r="R11" s="11"/>
      <c r="S11" s="7"/>
    </row>
    <row r="12" spans="1:25" ht="15.6" customHeight="1" thickBot="1">
      <c r="A12" s="63"/>
      <c r="B12" s="64"/>
      <c r="C12" s="61"/>
      <c r="D12" s="32"/>
      <c r="E12" s="5" t="s">
        <v>2</v>
      </c>
      <c r="F12" s="61"/>
      <c r="G12" s="32" t="s">
        <v>17</v>
      </c>
      <c r="H12" s="33"/>
      <c r="I12" s="61"/>
      <c r="J12" s="33"/>
      <c r="K12" s="33"/>
      <c r="L12" s="33"/>
      <c r="M12" s="33"/>
      <c r="N12" s="33"/>
      <c r="O12" s="61"/>
      <c r="P12" s="37"/>
      <c r="Q12" s="35"/>
      <c r="R12" s="37"/>
      <c r="S12" s="36"/>
      <c r="T12" s="34"/>
      <c r="V12" s="36"/>
      <c r="W12" s="8"/>
      <c r="X12" s="36"/>
    </row>
    <row r="13" spans="1:25" s="35" customFormat="1" ht="25.35" customHeight="1">
      <c r="A13" s="38">
        <v>1</v>
      </c>
      <c r="B13" s="38">
        <v>2</v>
      </c>
      <c r="C13" s="45" t="s">
        <v>44</v>
      </c>
      <c r="D13" s="47">
        <v>9945</v>
      </c>
      <c r="E13" s="44">
        <v>13628</v>
      </c>
      <c r="F13" s="53">
        <f>(D13-E13)/D13</f>
        <v>-0.37033685268979388</v>
      </c>
      <c r="G13" s="47">
        <v>1528</v>
      </c>
      <c r="H13" s="44" t="s">
        <v>29</v>
      </c>
      <c r="I13" s="44" t="s">
        <v>29</v>
      </c>
      <c r="J13" s="44">
        <v>8</v>
      </c>
      <c r="K13" s="44">
        <v>4</v>
      </c>
      <c r="L13" s="47">
        <v>52943</v>
      </c>
      <c r="M13" s="47">
        <v>8531</v>
      </c>
      <c r="N13" s="42">
        <v>44008</v>
      </c>
      <c r="O13" s="39" t="s">
        <v>30</v>
      </c>
      <c r="P13" s="43"/>
      <c r="R13" s="37"/>
      <c r="S13" s="36"/>
      <c r="T13" s="36"/>
      <c r="V13" s="36"/>
      <c r="W13" s="37"/>
      <c r="X13" s="36"/>
      <c r="Y13" s="36"/>
    </row>
    <row r="14" spans="1:25" s="35" customFormat="1" ht="25.35" customHeight="1">
      <c r="A14" s="38">
        <v>2</v>
      </c>
      <c r="B14" s="38">
        <v>1</v>
      </c>
      <c r="C14" s="45" t="s">
        <v>46</v>
      </c>
      <c r="D14" s="47">
        <v>9527.7000000000007</v>
      </c>
      <c r="E14" s="44">
        <v>15411.32</v>
      </c>
      <c r="F14" s="53">
        <f>(D14-E14)/D14</f>
        <v>-0.61752783987740989</v>
      </c>
      <c r="G14" s="47">
        <v>2095</v>
      </c>
      <c r="H14" s="44">
        <v>148</v>
      </c>
      <c r="I14" s="44">
        <f t="shared" ref="I14:I19" si="0">G14/H14</f>
        <v>14.155405405405405</v>
      </c>
      <c r="J14" s="44">
        <v>9</v>
      </c>
      <c r="K14" s="44">
        <v>4</v>
      </c>
      <c r="L14" s="47">
        <v>65424</v>
      </c>
      <c r="M14" s="47">
        <v>13587</v>
      </c>
      <c r="N14" s="42">
        <v>44008</v>
      </c>
      <c r="O14" s="39" t="s">
        <v>59</v>
      </c>
      <c r="P14" s="43"/>
      <c r="R14" s="37"/>
      <c r="S14" s="36"/>
      <c r="T14" s="36"/>
      <c r="U14" s="36"/>
      <c r="V14" s="36"/>
      <c r="W14" s="36"/>
      <c r="X14" s="37"/>
    </row>
    <row r="15" spans="1:25" s="35" customFormat="1" ht="25.35" customHeight="1">
      <c r="A15" s="38">
        <v>3</v>
      </c>
      <c r="B15" s="38">
        <v>5</v>
      </c>
      <c r="C15" s="45" t="s">
        <v>35</v>
      </c>
      <c r="D15" s="47">
        <v>9474.61</v>
      </c>
      <c r="E15" s="50">
        <v>10151.540000000001</v>
      </c>
      <c r="F15" s="53">
        <f>(D15-E15)/D15</f>
        <v>-7.1446740287990779E-2</v>
      </c>
      <c r="G15" s="47">
        <v>2120</v>
      </c>
      <c r="H15" s="44">
        <v>128</v>
      </c>
      <c r="I15" s="44">
        <f t="shared" si="0"/>
        <v>16.5625</v>
      </c>
      <c r="J15" s="44">
        <v>10</v>
      </c>
      <c r="K15" s="44" t="s">
        <v>29</v>
      </c>
      <c r="L15" s="47">
        <v>109828</v>
      </c>
      <c r="M15" s="47">
        <v>22252</v>
      </c>
      <c r="N15" s="42">
        <v>43896</v>
      </c>
      <c r="O15" s="39" t="s">
        <v>32</v>
      </c>
      <c r="P15" s="43"/>
      <c r="R15" s="37"/>
      <c r="S15" s="36"/>
      <c r="T15" s="36"/>
      <c r="U15" s="34"/>
      <c r="V15" s="36"/>
      <c r="W15" s="37"/>
      <c r="X15" s="36"/>
      <c r="Y15" s="36"/>
    </row>
    <row r="16" spans="1:25" s="35" customFormat="1" ht="24.75" customHeight="1">
      <c r="A16" s="38">
        <v>4</v>
      </c>
      <c r="B16" s="38">
        <v>3</v>
      </c>
      <c r="C16" s="45" t="s">
        <v>73</v>
      </c>
      <c r="D16" s="50">
        <v>7874.56</v>
      </c>
      <c r="E16" s="49">
        <v>12596.59</v>
      </c>
      <c r="F16" s="53">
        <f>(D16-E16)/D16</f>
        <v>-0.59965636175227566</v>
      </c>
      <c r="G16" s="47">
        <v>1640</v>
      </c>
      <c r="H16" s="44">
        <v>173</v>
      </c>
      <c r="I16" s="44">
        <f t="shared" si="0"/>
        <v>9.4797687861271669</v>
      </c>
      <c r="J16" s="44">
        <v>13</v>
      </c>
      <c r="K16" s="44">
        <v>2</v>
      </c>
      <c r="L16" s="47">
        <v>20471.150000000001</v>
      </c>
      <c r="M16" s="47">
        <v>4358</v>
      </c>
      <c r="N16" s="42">
        <v>44022</v>
      </c>
      <c r="O16" s="39" t="s">
        <v>49</v>
      </c>
      <c r="P16" s="43"/>
      <c r="R16" s="37"/>
      <c r="S16" s="36"/>
      <c r="T16" s="36"/>
      <c r="U16" s="36"/>
      <c r="V16" s="36"/>
      <c r="W16" s="36"/>
      <c r="X16" s="37"/>
    </row>
    <row r="17" spans="1:26" s="35" customFormat="1" ht="25.35" customHeight="1">
      <c r="A17" s="38">
        <v>5</v>
      </c>
      <c r="B17" s="38" t="s">
        <v>53</v>
      </c>
      <c r="C17" s="45" t="s">
        <v>74</v>
      </c>
      <c r="D17" s="47">
        <v>6875.6</v>
      </c>
      <c r="E17" s="44" t="s">
        <v>29</v>
      </c>
      <c r="F17" s="44" t="s">
        <v>29</v>
      </c>
      <c r="G17" s="47">
        <v>1197</v>
      </c>
      <c r="H17" s="44">
        <v>167</v>
      </c>
      <c r="I17" s="44">
        <f t="shared" si="0"/>
        <v>7.1676646706586826</v>
      </c>
      <c r="J17" s="44">
        <v>16</v>
      </c>
      <c r="K17" s="44">
        <v>1</v>
      </c>
      <c r="L17" s="47">
        <v>7876.1</v>
      </c>
      <c r="M17" s="47">
        <v>1335</v>
      </c>
      <c r="N17" s="42">
        <v>44029</v>
      </c>
      <c r="O17" s="39" t="s">
        <v>49</v>
      </c>
      <c r="R17" s="37"/>
      <c r="S17" s="36"/>
      <c r="T17" s="36"/>
      <c r="U17" s="36"/>
      <c r="V17" s="36"/>
      <c r="W17" s="36"/>
      <c r="X17" s="37"/>
    </row>
    <row r="18" spans="1:26" s="35" customFormat="1" ht="25.35" customHeight="1">
      <c r="A18" s="38">
        <v>6</v>
      </c>
      <c r="B18" s="38">
        <v>4</v>
      </c>
      <c r="C18" s="45" t="s">
        <v>55</v>
      </c>
      <c r="D18" s="47">
        <v>6839.68</v>
      </c>
      <c r="E18" s="44">
        <v>12112.59</v>
      </c>
      <c r="F18" s="53">
        <f>(D18-E18)/D18</f>
        <v>-0.7709293417235894</v>
      </c>
      <c r="G18" s="47">
        <v>1225</v>
      </c>
      <c r="H18" s="44">
        <v>129</v>
      </c>
      <c r="I18" s="44">
        <f t="shared" si="0"/>
        <v>9.4961240310077528</v>
      </c>
      <c r="J18" s="44">
        <v>10</v>
      </c>
      <c r="K18" s="44">
        <v>4</v>
      </c>
      <c r="L18" s="47">
        <v>51128.43</v>
      </c>
      <c r="M18" s="47">
        <v>9343</v>
      </c>
      <c r="N18" s="42">
        <v>44008</v>
      </c>
      <c r="O18" s="39" t="s">
        <v>56</v>
      </c>
      <c r="P18" s="43"/>
      <c r="Q18" s="43"/>
      <c r="S18" s="37"/>
      <c r="T18" s="36"/>
      <c r="U18" s="36"/>
      <c r="V18" s="37"/>
      <c r="W18" s="36"/>
      <c r="X18" s="36"/>
      <c r="Y18" s="36"/>
    </row>
    <row r="19" spans="1:26" s="35" customFormat="1" ht="25.35" customHeight="1">
      <c r="A19" s="38">
        <v>7</v>
      </c>
      <c r="B19" s="38">
        <v>6</v>
      </c>
      <c r="C19" s="45" t="s">
        <v>75</v>
      </c>
      <c r="D19" s="47">
        <v>5576.54</v>
      </c>
      <c r="E19" s="44">
        <v>7131.44</v>
      </c>
      <c r="F19" s="53">
        <f>(D19-E19)/D19</f>
        <v>-0.27882880782707553</v>
      </c>
      <c r="G19" s="47">
        <v>981</v>
      </c>
      <c r="H19" s="44">
        <v>81</v>
      </c>
      <c r="I19" s="44">
        <f t="shared" si="0"/>
        <v>12.111111111111111</v>
      </c>
      <c r="J19" s="44">
        <v>12</v>
      </c>
      <c r="K19" s="44">
        <v>2</v>
      </c>
      <c r="L19" s="47">
        <v>12707.98</v>
      </c>
      <c r="M19" s="47">
        <v>2192</v>
      </c>
      <c r="N19" s="42">
        <v>44022</v>
      </c>
      <c r="O19" s="39" t="s">
        <v>57</v>
      </c>
      <c r="P19" s="43"/>
      <c r="Q19" s="43"/>
      <c r="S19" s="37"/>
      <c r="T19" s="36"/>
      <c r="U19" s="36"/>
      <c r="V19" s="37"/>
      <c r="W19" s="36"/>
      <c r="X19" s="36"/>
      <c r="Y19" s="36"/>
    </row>
    <row r="20" spans="1:26" s="35" customFormat="1" ht="25.35" customHeight="1">
      <c r="A20" s="38">
        <v>8</v>
      </c>
      <c r="B20" s="38" t="s">
        <v>53</v>
      </c>
      <c r="C20" s="45" t="s">
        <v>85</v>
      </c>
      <c r="D20" s="47">
        <v>4953</v>
      </c>
      <c r="E20" s="44" t="s">
        <v>29</v>
      </c>
      <c r="F20" s="44" t="s">
        <v>29</v>
      </c>
      <c r="G20" s="47">
        <v>1138</v>
      </c>
      <c r="H20" s="44" t="s">
        <v>29</v>
      </c>
      <c r="I20" s="44" t="s">
        <v>29</v>
      </c>
      <c r="J20" s="44">
        <v>13</v>
      </c>
      <c r="K20" s="44">
        <v>1</v>
      </c>
      <c r="L20" s="47">
        <v>4953</v>
      </c>
      <c r="M20" s="47">
        <v>1138</v>
      </c>
      <c r="N20" s="42">
        <v>44029</v>
      </c>
      <c r="O20" s="39" t="s">
        <v>30</v>
      </c>
      <c r="Q20" s="43"/>
      <c r="S20" s="37"/>
      <c r="T20" s="36"/>
      <c r="U20" s="36"/>
      <c r="V20" s="37"/>
      <c r="W20" s="36"/>
      <c r="X20" s="36"/>
      <c r="Y20" s="36"/>
    </row>
    <row r="21" spans="1:26" s="35" customFormat="1" ht="25.35" customHeight="1">
      <c r="A21" s="38">
        <v>9</v>
      </c>
      <c r="B21" s="56" t="s">
        <v>53</v>
      </c>
      <c r="C21" s="45" t="s">
        <v>88</v>
      </c>
      <c r="D21" s="47">
        <v>4355.66</v>
      </c>
      <c r="E21" s="44" t="s">
        <v>29</v>
      </c>
      <c r="F21" s="44" t="s">
        <v>29</v>
      </c>
      <c r="G21" s="47">
        <v>764</v>
      </c>
      <c r="H21" s="44">
        <v>138</v>
      </c>
      <c r="I21" s="44">
        <f>G21/H21</f>
        <v>5.5362318840579707</v>
      </c>
      <c r="J21" s="44">
        <v>16</v>
      </c>
      <c r="K21" s="44">
        <v>1</v>
      </c>
      <c r="L21" s="47">
        <v>4356</v>
      </c>
      <c r="M21" s="47">
        <v>764</v>
      </c>
      <c r="N21" s="42">
        <v>44029</v>
      </c>
      <c r="O21" s="39" t="s">
        <v>63</v>
      </c>
      <c r="Q21" s="43"/>
      <c r="R21" s="34"/>
      <c r="S21" s="37"/>
      <c r="T21" s="36"/>
      <c r="U21" s="36"/>
      <c r="V21" s="37"/>
      <c r="W21" s="36"/>
      <c r="X21" s="36"/>
      <c r="Y21" s="36"/>
    </row>
    <row r="22" spans="1:26" s="35" customFormat="1" ht="25.35" customHeight="1">
      <c r="A22" s="38">
        <v>10</v>
      </c>
      <c r="B22" s="38" t="s">
        <v>53</v>
      </c>
      <c r="C22" s="45" t="s">
        <v>86</v>
      </c>
      <c r="D22" s="47">
        <v>4193.37</v>
      </c>
      <c r="E22" s="44" t="s">
        <v>29</v>
      </c>
      <c r="F22" s="44" t="s">
        <v>29</v>
      </c>
      <c r="G22" s="47">
        <v>1023</v>
      </c>
      <c r="H22" s="44">
        <v>102</v>
      </c>
      <c r="I22" s="44">
        <f>G22/H22</f>
        <v>10.029411764705882</v>
      </c>
      <c r="J22" s="44">
        <v>21</v>
      </c>
      <c r="K22" s="44">
        <v>1</v>
      </c>
      <c r="L22" s="47">
        <v>4193.37</v>
      </c>
      <c r="M22" s="47">
        <v>1023</v>
      </c>
      <c r="N22" s="42">
        <v>44029</v>
      </c>
      <c r="O22" s="39" t="s">
        <v>87</v>
      </c>
      <c r="P22" s="57"/>
      <c r="R22" s="37"/>
      <c r="S22" s="36"/>
      <c r="T22" s="36"/>
      <c r="V22" s="36"/>
      <c r="W22" s="37"/>
      <c r="X22" s="36"/>
      <c r="Y22" s="36"/>
    </row>
    <row r="23" spans="1:26" s="35" customFormat="1" ht="25.35" customHeight="1">
      <c r="A23" s="16"/>
      <c r="B23" s="16"/>
      <c r="C23" s="40" t="s">
        <v>28</v>
      </c>
      <c r="D23" s="41">
        <f>SUM(D13:D22)</f>
        <v>69615.72</v>
      </c>
      <c r="E23" s="41">
        <f t="shared" ref="E23:G23" si="1">SUM(E13:E22)</f>
        <v>71031.48</v>
      </c>
      <c r="F23" s="58">
        <f t="shared" ref="F20:F23" si="2">(D23-E23)/D23</f>
        <v>-2.0336786001782282E-2</v>
      </c>
      <c r="G23" s="41">
        <f t="shared" si="1"/>
        <v>13711</v>
      </c>
      <c r="H23" s="41"/>
      <c r="I23" s="20"/>
      <c r="J23" s="19"/>
      <c r="K23" s="21"/>
      <c r="L23" s="22"/>
      <c r="M23" s="26"/>
      <c r="N23" s="23"/>
      <c r="O23" s="27"/>
      <c r="P23" s="37"/>
    </row>
    <row r="24" spans="1:26" s="35" customFormat="1" ht="14.1" customHeight="1">
      <c r="A24" s="14"/>
      <c r="B24" s="24"/>
      <c r="C24" s="15"/>
      <c r="D24" s="25"/>
      <c r="E24" s="25"/>
      <c r="F24" s="28"/>
      <c r="G24" s="25"/>
      <c r="H24" s="25"/>
      <c r="I24" s="25"/>
      <c r="J24" s="25"/>
      <c r="K24" s="25"/>
      <c r="L24" s="25"/>
      <c r="M24" s="25"/>
      <c r="N24" s="29"/>
      <c r="O24" s="13"/>
    </row>
    <row r="25" spans="1:26" s="35" customFormat="1" ht="25.35" customHeight="1">
      <c r="A25" s="38">
        <v>10</v>
      </c>
      <c r="B25" s="38">
        <v>7</v>
      </c>
      <c r="C25" s="45" t="s">
        <v>61</v>
      </c>
      <c r="D25" s="47">
        <v>4056</v>
      </c>
      <c r="E25" s="44">
        <v>7128</v>
      </c>
      <c r="F25" s="53">
        <f>(D25-E25)/D25</f>
        <v>-0.75739644970414199</v>
      </c>
      <c r="G25" s="47">
        <v>692</v>
      </c>
      <c r="H25" s="44" t="s">
        <v>29</v>
      </c>
      <c r="I25" s="44" t="s">
        <v>29</v>
      </c>
      <c r="J25" s="44">
        <v>8</v>
      </c>
      <c r="K25" s="44">
        <v>3</v>
      </c>
      <c r="L25" s="47">
        <v>22491</v>
      </c>
      <c r="M25" s="47">
        <v>3830</v>
      </c>
      <c r="N25" s="42">
        <v>44015</v>
      </c>
      <c r="O25" s="39" t="s">
        <v>30</v>
      </c>
      <c r="P25" s="43"/>
      <c r="R25" s="43"/>
      <c r="T25" s="37"/>
      <c r="U25" s="36"/>
      <c r="V25" s="36"/>
      <c r="W25" s="37"/>
      <c r="X25" s="36"/>
      <c r="Y25" s="36"/>
      <c r="Z25" s="36"/>
    </row>
    <row r="26" spans="1:26" s="35" customFormat="1" ht="25.35" customHeight="1">
      <c r="A26" s="38">
        <v>11</v>
      </c>
      <c r="B26" s="38">
        <v>9</v>
      </c>
      <c r="C26" s="45" t="s">
        <v>45</v>
      </c>
      <c r="D26" s="50">
        <v>2830</v>
      </c>
      <c r="E26" s="49">
        <v>5010</v>
      </c>
      <c r="F26" s="53">
        <f>(D26-E26)/D26</f>
        <v>-0.77031802120141346</v>
      </c>
      <c r="G26" s="47">
        <v>460</v>
      </c>
      <c r="H26" s="44" t="s">
        <v>29</v>
      </c>
      <c r="I26" s="44" t="s">
        <v>29</v>
      </c>
      <c r="J26" s="44">
        <v>5</v>
      </c>
      <c r="K26" s="44">
        <v>4</v>
      </c>
      <c r="L26" s="50">
        <v>20267</v>
      </c>
      <c r="M26" s="47">
        <v>3695</v>
      </c>
      <c r="N26" s="42">
        <v>44008</v>
      </c>
      <c r="O26" s="39" t="s">
        <v>30</v>
      </c>
      <c r="P26" s="43"/>
      <c r="R26" s="37"/>
      <c r="S26" s="36"/>
      <c r="T26" s="36"/>
      <c r="U26" s="36"/>
      <c r="V26" s="36"/>
      <c r="W26" s="36"/>
      <c r="X26" s="37"/>
      <c r="Y26" s="36"/>
    </row>
    <row r="27" spans="1:26" s="35" customFormat="1" ht="25.35" customHeight="1">
      <c r="A27" s="38">
        <v>12</v>
      </c>
      <c r="B27" s="38">
        <v>8</v>
      </c>
      <c r="C27" s="45" t="s">
        <v>60</v>
      </c>
      <c r="D27" s="50">
        <v>2678.77</v>
      </c>
      <c r="E27" s="49">
        <v>6814.32</v>
      </c>
      <c r="F27" s="53">
        <f>(D27-E27)/D27</f>
        <v>-1.5438242178313177</v>
      </c>
      <c r="G27" s="47">
        <v>616</v>
      </c>
      <c r="H27" s="44">
        <v>51</v>
      </c>
      <c r="I27" s="44">
        <f t="shared" ref="I27:I32" si="3">G27/H27</f>
        <v>12.078431372549019</v>
      </c>
      <c r="J27" s="44">
        <v>9</v>
      </c>
      <c r="K27" s="44">
        <v>3</v>
      </c>
      <c r="L27" s="50">
        <v>22573.46</v>
      </c>
      <c r="M27" s="47">
        <v>5263</v>
      </c>
      <c r="N27" s="42">
        <v>44015</v>
      </c>
      <c r="O27" s="39" t="s">
        <v>42</v>
      </c>
      <c r="P27" s="37"/>
      <c r="R27" s="37"/>
      <c r="S27" s="36"/>
      <c r="T27" s="36"/>
      <c r="U27" s="36"/>
      <c r="V27" s="36"/>
      <c r="W27" s="36"/>
      <c r="X27" s="37"/>
      <c r="Y27" s="36"/>
    </row>
    <row r="28" spans="1:26" s="35" customFormat="1" ht="25.35" customHeight="1">
      <c r="A28" s="38">
        <v>13</v>
      </c>
      <c r="B28" s="38">
        <v>10</v>
      </c>
      <c r="C28" s="45" t="s">
        <v>76</v>
      </c>
      <c r="D28" s="47">
        <v>2269.88</v>
      </c>
      <c r="E28" s="44">
        <v>4808.26</v>
      </c>
      <c r="F28" s="53">
        <f>(D28-E28)/D28</f>
        <v>-1.1182881914462439</v>
      </c>
      <c r="G28" s="47">
        <v>379</v>
      </c>
      <c r="H28" s="44">
        <v>50</v>
      </c>
      <c r="I28" s="44">
        <f t="shared" si="3"/>
        <v>7.58</v>
      </c>
      <c r="J28" s="44">
        <v>5</v>
      </c>
      <c r="K28" s="44">
        <v>2</v>
      </c>
      <c r="L28" s="47">
        <v>7078.14</v>
      </c>
      <c r="M28" s="47">
        <v>1199</v>
      </c>
      <c r="N28" s="42">
        <v>44022</v>
      </c>
      <c r="O28" s="39" t="s">
        <v>57</v>
      </c>
      <c r="P28" s="43"/>
      <c r="R28" s="34"/>
      <c r="U28" s="34"/>
      <c r="V28" s="8"/>
      <c r="W28" s="34"/>
      <c r="X28" s="36"/>
      <c r="Y28" s="36"/>
    </row>
    <row r="29" spans="1:26" s="35" customFormat="1" ht="25.35" customHeight="1">
      <c r="A29" s="38">
        <v>15</v>
      </c>
      <c r="B29" s="38">
        <v>18</v>
      </c>
      <c r="C29" s="45" t="s">
        <v>43</v>
      </c>
      <c r="D29" s="47">
        <v>1472.7</v>
      </c>
      <c r="E29" s="44">
        <v>818.6</v>
      </c>
      <c r="F29" s="53">
        <f>(D29-E29)/D29</f>
        <v>0.44415020031235147</v>
      </c>
      <c r="G29" s="47">
        <v>621</v>
      </c>
      <c r="H29" s="44">
        <v>44</v>
      </c>
      <c r="I29" s="44">
        <f t="shared" si="3"/>
        <v>14.113636363636363</v>
      </c>
      <c r="J29" s="44">
        <v>6</v>
      </c>
      <c r="K29" s="44" t="s">
        <v>29</v>
      </c>
      <c r="L29" s="47">
        <v>885664</v>
      </c>
      <c r="M29" s="47">
        <v>187344</v>
      </c>
      <c r="N29" s="42">
        <v>43373</v>
      </c>
      <c r="O29" s="39" t="s">
        <v>58</v>
      </c>
      <c r="P29" s="43"/>
      <c r="R29" s="37"/>
      <c r="S29" s="36"/>
      <c r="T29" s="36"/>
      <c r="U29" s="37"/>
      <c r="V29" s="36"/>
      <c r="W29" s="37"/>
      <c r="X29" s="36"/>
      <c r="Y29" s="36"/>
    </row>
    <row r="30" spans="1:26" s="35" customFormat="1" ht="25.35" customHeight="1">
      <c r="A30" s="38">
        <v>16</v>
      </c>
      <c r="B30" s="38" t="s">
        <v>53</v>
      </c>
      <c r="C30" s="45" t="s">
        <v>89</v>
      </c>
      <c r="D30" s="47">
        <v>950.3</v>
      </c>
      <c r="E30" s="44" t="s">
        <v>29</v>
      </c>
      <c r="F30" s="44" t="s">
        <v>29</v>
      </c>
      <c r="G30" s="47">
        <v>159</v>
      </c>
      <c r="H30" s="44">
        <v>35</v>
      </c>
      <c r="I30" s="44">
        <f t="shared" si="3"/>
        <v>4.5428571428571427</v>
      </c>
      <c r="J30" s="44">
        <v>7</v>
      </c>
      <c r="K30" s="44">
        <v>1</v>
      </c>
      <c r="L30" s="47">
        <v>950.3</v>
      </c>
      <c r="M30" s="47">
        <v>159</v>
      </c>
      <c r="N30" s="42">
        <v>44029</v>
      </c>
      <c r="O30" s="39" t="s">
        <v>57</v>
      </c>
      <c r="P30" s="37"/>
      <c r="R30" s="37"/>
      <c r="S30" s="36"/>
      <c r="T30" s="36"/>
      <c r="U30" s="36"/>
      <c r="V30" s="36"/>
      <c r="W30" s="37"/>
      <c r="X30" s="36"/>
      <c r="Y30" s="36"/>
    </row>
    <row r="31" spans="1:26" s="35" customFormat="1" ht="25.35" customHeight="1">
      <c r="A31" s="38">
        <v>17</v>
      </c>
      <c r="B31" s="38">
        <v>19</v>
      </c>
      <c r="C31" s="48" t="s">
        <v>37</v>
      </c>
      <c r="D31" s="50">
        <v>921.31</v>
      </c>
      <c r="E31" s="50">
        <v>692</v>
      </c>
      <c r="F31" s="53">
        <f>(D31-E31)/D31</f>
        <v>0.24889559431678801</v>
      </c>
      <c r="G31" s="47">
        <v>312</v>
      </c>
      <c r="H31" s="44">
        <v>11</v>
      </c>
      <c r="I31" s="44">
        <f t="shared" si="3"/>
        <v>28.363636363636363</v>
      </c>
      <c r="J31" s="44">
        <v>2</v>
      </c>
      <c r="K31" s="44">
        <v>7</v>
      </c>
      <c r="L31" s="47">
        <v>4303.29</v>
      </c>
      <c r="M31" s="47">
        <v>822</v>
      </c>
      <c r="N31" s="42">
        <v>43987</v>
      </c>
      <c r="O31" s="39" t="s">
        <v>31</v>
      </c>
      <c r="P31" s="43"/>
      <c r="R31" s="37"/>
      <c r="S31" s="36"/>
      <c r="T31" s="36"/>
      <c r="U31" s="36"/>
      <c r="V31" s="36"/>
      <c r="W31" s="36"/>
      <c r="X31" s="37"/>
      <c r="Y31" s="36"/>
    </row>
    <row r="32" spans="1:26" s="35" customFormat="1" ht="25.35" customHeight="1">
      <c r="A32" s="38">
        <v>18</v>
      </c>
      <c r="B32" s="38">
        <v>16</v>
      </c>
      <c r="C32" s="48" t="s">
        <v>48</v>
      </c>
      <c r="D32" s="47">
        <v>777.71</v>
      </c>
      <c r="E32" s="50">
        <v>903.4</v>
      </c>
      <c r="F32" s="53">
        <f>(D32-E32)/D32</f>
        <v>-0.16161551220892098</v>
      </c>
      <c r="G32" s="47">
        <v>159</v>
      </c>
      <c r="H32" s="44">
        <v>5</v>
      </c>
      <c r="I32" s="44">
        <f t="shared" si="3"/>
        <v>31.8</v>
      </c>
      <c r="J32" s="44">
        <v>1</v>
      </c>
      <c r="K32" s="49" t="s">
        <v>29</v>
      </c>
      <c r="L32" s="47">
        <v>58732.19</v>
      </c>
      <c r="M32" s="47">
        <v>9599</v>
      </c>
      <c r="N32" s="42">
        <v>43889</v>
      </c>
      <c r="O32" s="39" t="s">
        <v>49</v>
      </c>
      <c r="P32" s="43"/>
      <c r="R32" s="37"/>
      <c r="S32" s="36"/>
      <c r="T32" s="36"/>
      <c r="U32" s="36"/>
      <c r="V32" s="36"/>
      <c r="W32" s="36"/>
      <c r="X32" s="37"/>
    </row>
    <row r="33" spans="1:26" s="35" customFormat="1" ht="25.35" customHeight="1">
      <c r="A33" s="38">
        <v>19</v>
      </c>
      <c r="B33" s="56">
        <v>13</v>
      </c>
      <c r="C33" s="45" t="s">
        <v>33</v>
      </c>
      <c r="D33" s="47">
        <v>625</v>
      </c>
      <c r="E33" s="47">
        <v>1678</v>
      </c>
      <c r="F33" s="53">
        <f>(D33-E33)/D33</f>
        <v>-1.6848000000000001</v>
      </c>
      <c r="G33" s="47">
        <v>139</v>
      </c>
      <c r="H33" s="44" t="s">
        <v>29</v>
      </c>
      <c r="I33" s="44" t="s">
        <v>29</v>
      </c>
      <c r="J33" s="44">
        <v>2</v>
      </c>
      <c r="K33" s="44" t="s">
        <v>29</v>
      </c>
      <c r="L33" s="47">
        <v>87983</v>
      </c>
      <c r="M33" s="47">
        <v>19909</v>
      </c>
      <c r="N33" s="42">
        <v>43882</v>
      </c>
      <c r="O33" s="39" t="s">
        <v>30</v>
      </c>
      <c r="P33" s="43"/>
      <c r="R33" s="43"/>
      <c r="T33" s="37"/>
      <c r="U33" s="36"/>
      <c r="V33" s="36"/>
      <c r="W33" s="36"/>
      <c r="X33" s="36"/>
      <c r="Y33" s="37"/>
      <c r="Z33" s="36"/>
    </row>
    <row r="34" spans="1:26" s="35" customFormat="1" ht="25.35" customHeight="1">
      <c r="A34" s="38">
        <v>20</v>
      </c>
      <c r="B34" s="38">
        <v>22</v>
      </c>
      <c r="C34" s="45" t="s">
        <v>66</v>
      </c>
      <c r="D34" s="47">
        <v>622.5</v>
      </c>
      <c r="E34" s="49">
        <v>436</v>
      </c>
      <c r="F34" s="53">
        <f>(D34-E34)/D34</f>
        <v>0.29959839357429718</v>
      </c>
      <c r="G34" s="47">
        <v>110</v>
      </c>
      <c r="H34" s="44">
        <v>7</v>
      </c>
      <c r="I34" s="44">
        <f>G34/H34</f>
        <v>15.714285714285714</v>
      </c>
      <c r="J34" s="44">
        <v>1</v>
      </c>
      <c r="K34" s="44" t="s">
        <v>29</v>
      </c>
      <c r="L34" s="47">
        <v>411773.86</v>
      </c>
      <c r="M34" s="47">
        <v>84543</v>
      </c>
      <c r="N34" s="42">
        <v>41950</v>
      </c>
      <c r="O34" s="39" t="s">
        <v>38</v>
      </c>
      <c r="P34" s="43"/>
      <c r="R34" s="37"/>
      <c r="S34" s="36"/>
      <c r="T34" s="36"/>
      <c r="U34" s="36"/>
      <c r="V34" s="36"/>
      <c r="W34" s="36"/>
      <c r="X34" s="37"/>
    </row>
    <row r="35" spans="1:26" s="35" customFormat="1" ht="25.35" customHeight="1">
      <c r="A35" s="16"/>
      <c r="B35" s="16"/>
      <c r="C35" s="40" t="s">
        <v>51</v>
      </c>
      <c r="D35" s="41">
        <f>SUM(D23:D34)</f>
        <v>86819.890000000014</v>
      </c>
      <c r="E35" s="41">
        <f>SUM(E23:E34)</f>
        <v>99320.059999999983</v>
      </c>
      <c r="F35" s="58">
        <f>(D35-E35)/D35</f>
        <v>-0.14397818287952183</v>
      </c>
      <c r="G35" s="41">
        <f>SUM(G23:G34)</f>
        <v>17358</v>
      </c>
      <c r="H35" s="41"/>
      <c r="I35" s="20"/>
      <c r="J35" s="19"/>
      <c r="K35" s="21"/>
      <c r="L35" s="22"/>
      <c r="M35" s="26"/>
      <c r="N35" s="23"/>
      <c r="O35" s="27"/>
      <c r="P35" s="37"/>
      <c r="U35" s="1"/>
      <c r="W35" s="1"/>
      <c r="Y35" s="1"/>
      <c r="Z35" s="1"/>
    </row>
    <row r="36" spans="1:26" s="35" customFormat="1" ht="14.1" customHeight="1">
      <c r="A36" s="14"/>
      <c r="B36" s="24"/>
      <c r="C36" s="15"/>
      <c r="D36" s="25"/>
      <c r="E36" s="25"/>
      <c r="F36" s="28"/>
      <c r="G36" s="25"/>
      <c r="H36" s="25"/>
      <c r="I36" s="25"/>
      <c r="J36" s="25"/>
      <c r="K36" s="25"/>
      <c r="L36" s="25"/>
      <c r="M36" s="25"/>
      <c r="N36" s="29"/>
      <c r="O36" s="13"/>
      <c r="U36" s="1"/>
      <c r="W36" s="1"/>
      <c r="Y36" s="1"/>
      <c r="Z36" s="1"/>
    </row>
    <row r="37" spans="1:26" s="35" customFormat="1" ht="25.35" customHeight="1">
      <c r="A37" s="38">
        <v>21</v>
      </c>
      <c r="B37" s="38">
        <v>39</v>
      </c>
      <c r="C37" s="48" t="s">
        <v>47</v>
      </c>
      <c r="D37" s="47">
        <v>464</v>
      </c>
      <c r="E37" s="47">
        <v>54</v>
      </c>
      <c r="F37" s="51">
        <f>(D37-E37)/D37</f>
        <v>0.88362068965517238</v>
      </c>
      <c r="G37" s="47">
        <v>96</v>
      </c>
      <c r="H37" s="44">
        <v>1</v>
      </c>
      <c r="I37" s="44">
        <f t="shared" ref="I37:I46" si="4">G37/H37</f>
        <v>96</v>
      </c>
      <c r="J37" s="44">
        <v>1</v>
      </c>
      <c r="K37" s="44" t="s">
        <v>29</v>
      </c>
      <c r="L37" s="47">
        <v>46457.53</v>
      </c>
      <c r="M37" s="47">
        <v>8725</v>
      </c>
      <c r="N37" s="42">
        <v>43805</v>
      </c>
      <c r="O37" s="39" t="s">
        <v>42</v>
      </c>
      <c r="P37" s="43"/>
      <c r="Q37" s="43"/>
      <c r="S37" s="37"/>
      <c r="T37" s="36"/>
      <c r="U37" s="36"/>
      <c r="V37" s="37"/>
      <c r="W37" s="36"/>
      <c r="X37" s="36"/>
      <c r="Y37" s="36"/>
    </row>
    <row r="38" spans="1:26" s="35" customFormat="1" ht="25.35" customHeight="1">
      <c r="A38" s="38">
        <v>22</v>
      </c>
      <c r="B38" s="49" t="s">
        <v>29</v>
      </c>
      <c r="C38" s="45" t="s">
        <v>95</v>
      </c>
      <c r="D38" s="47">
        <v>457</v>
      </c>
      <c r="E38" s="44" t="s">
        <v>29</v>
      </c>
      <c r="F38" s="44" t="s">
        <v>29</v>
      </c>
      <c r="G38" s="47">
        <v>98</v>
      </c>
      <c r="H38" s="44">
        <v>1</v>
      </c>
      <c r="I38" s="44">
        <f t="shared" si="4"/>
        <v>98</v>
      </c>
      <c r="J38" s="44">
        <v>1</v>
      </c>
      <c r="K38" s="44" t="s">
        <v>29</v>
      </c>
      <c r="L38" s="47">
        <v>672.5</v>
      </c>
      <c r="M38" s="47">
        <v>153</v>
      </c>
      <c r="N38" s="42">
        <v>43987</v>
      </c>
      <c r="O38" s="39" t="s">
        <v>36</v>
      </c>
      <c r="P38" s="37"/>
      <c r="R38" s="37"/>
      <c r="S38" s="36"/>
      <c r="T38" s="36"/>
      <c r="U38" s="36"/>
      <c r="V38" s="36"/>
      <c r="W38" s="36"/>
      <c r="X38" s="36"/>
    </row>
    <row r="39" spans="1:26" s="35" customFormat="1" ht="25.35" customHeight="1">
      <c r="A39" s="38">
        <v>23</v>
      </c>
      <c r="B39" s="49" t="s">
        <v>29</v>
      </c>
      <c r="C39" s="45" t="s">
        <v>94</v>
      </c>
      <c r="D39" s="47">
        <v>427</v>
      </c>
      <c r="E39" s="44" t="s">
        <v>29</v>
      </c>
      <c r="F39" s="44" t="s">
        <v>29</v>
      </c>
      <c r="G39" s="47">
        <v>215</v>
      </c>
      <c r="H39" s="49">
        <v>21</v>
      </c>
      <c r="I39" s="44">
        <f t="shared" si="4"/>
        <v>10.238095238095237</v>
      </c>
      <c r="J39" s="44">
        <v>3</v>
      </c>
      <c r="K39" s="44" t="s">
        <v>29</v>
      </c>
      <c r="L39" s="47">
        <v>674382</v>
      </c>
      <c r="M39" s="47">
        <v>134360</v>
      </c>
      <c r="N39" s="42">
        <v>43532</v>
      </c>
      <c r="O39" s="39" t="s">
        <v>58</v>
      </c>
      <c r="Q39"/>
      <c r="R39"/>
      <c r="S39"/>
      <c r="T39"/>
      <c r="V39"/>
      <c r="W39"/>
      <c r="X39"/>
    </row>
    <row r="40" spans="1:26" s="35" customFormat="1" ht="25.35" customHeight="1">
      <c r="A40" s="38">
        <v>24</v>
      </c>
      <c r="B40" s="38">
        <v>33</v>
      </c>
      <c r="C40" s="45" t="s">
        <v>78</v>
      </c>
      <c r="D40" s="47">
        <v>427</v>
      </c>
      <c r="E40" s="44">
        <v>133</v>
      </c>
      <c r="F40" s="53">
        <f t="shared" ref="F40:F47" si="5">(D40-E40)/D40</f>
        <v>0.68852459016393441</v>
      </c>
      <c r="G40" s="50">
        <v>215</v>
      </c>
      <c r="H40" s="44">
        <v>21</v>
      </c>
      <c r="I40" s="44">
        <f t="shared" si="4"/>
        <v>10.238095238095237</v>
      </c>
      <c r="J40" s="44">
        <v>3</v>
      </c>
      <c r="K40" s="44" t="s">
        <v>29</v>
      </c>
      <c r="L40" s="47">
        <v>522874</v>
      </c>
      <c r="M40" s="50">
        <v>111651</v>
      </c>
      <c r="N40" s="42">
        <v>43616</v>
      </c>
      <c r="O40" s="39" t="s">
        <v>58</v>
      </c>
      <c r="P40" s="43"/>
      <c r="Q40"/>
      <c r="R40"/>
      <c r="S40"/>
      <c r="T40"/>
      <c r="U40"/>
      <c r="V40" s="54"/>
      <c r="X40"/>
      <c r="Y40" s="36"/>
    </row>
    <row r="41" spans="1:26" s="35" customFormat="1" ht="25.35" customHeight="1">
      <c r="A41" s="38">
        <v>25</v>
      </c>
      <c r="B41" s="38">
        <v>11</v>
      </c>
      <c r="C41" s="45" t="s">
        <v>77</v>
      </c>
      <c r="D41" s="47">
        <v>394.3</v>
      </c>
      <c r="E41" s="44">
        <v>3360.31</v>
      </c>
      <c r="F41" s="53">
        <f t="shared" si="5"/>
        <v>-7.5222165863555661</v>
      </c>
      <c r="G41" s="50">
        <v>76</v>
      </c>
      <c r="H41" s="49">
        <v>24</v>
      </c>
      <c r="I41" s="44">
        <f t="shared" si="4"/>
        <v>3.1666666666666665</v>
      </c>
      <c r="J41" s="44">
        <v>5</v>
      </c>
      <c r="K41" s="44">
        <v>2</v>
      </c>
      <c r="L41" s="47">
        <v>3802.61</v>
      </c>
      <c r="M41" s="47">
        <v>704</v>
      </c>
      <c r="N41" s="42">
        <v>44022</v>
      </c>
      <c r="O41" s="39" t="s">
        <v>42</v>
      </c>
      <c r="P41" s="43"/>
      <c r="Q41"/>
      <c r="R41"/>
      <c r="S41"/>
      <c r="T41"/>
      <c r="U41" s="36"/>
      <c r="V41" s="52"/>
      <c r="W41"/>
      <c r="X41"/>
      <c r="Y41" s="36"/>
    </row>
    <row r="42" spans="1:26" s="35" customFormat="1" ht="25.35" customHeight="1">
      <c r="A42" s="38">
        <v>26</v>
      </c>
      <c r="B42" s="38">
        <v>14</v>
      </c>
      <c r="C42" s="45" t="s">
        <v>64</v>
      </c>
      <c r="D42" s="47">
        <v>374.8</v>
      </c>
      <c r="E42" s="44">
        <v>1278.4000000000001</v>
      </c>
      <c r="F42" s="53">
        <f t="shared" si="5"/>
        <v>-2.410885805763074</v>
      </c>
      <c r="G42" s="47">
        <v>66</v>
      </c>
      <c r="H42" s="44">
        <v>8</v>
      </c>
      <c r="I42" s="44">
        <f t="shared" si="4"/>
        <v>8.25</v>
      </c>
      <c r="J42" s="44">
        <v>2</v>
      </c>
      <c r="K42" s="44">
        <v>3</v>
      </c>
      <c r="L42" s="47">
        <v>4542.18</v>
      </c>
      <c r="M42" s="47">
        <v>755</v>
      </c>
      <c r="N42" s="42">
        <v>44015</v>
      </c>
      <c r="O42" s="39" t="s">
        <v>57</v>
      </c>
      <c r="P42" s="43"/>
      <c r="R42" s="37"/>
      <c r="S42" s="36"/>
      <c r="T42" s="36"/>
      <c r="U42" s="36"/>
      <c r="V42" s="36"/>
      <c r="W42" s="37"/>
      <c r="X42" s="36"/>
      <c r="Y42" s="36"/>
    </row>
    <row r="43" spans="1:26" s="35" customFormat="1" ht="25.35" customHeight="1">
      <c r="A43" s="38">
        <v>27</v>
      </c>
      <c r="B43" s="38">
        <v>21</v>
      </c>
      <c r="C43" s="45" t="s">
        <v>71</v>
      </c>
      <c r="D43" s="47">
        <v>365.5</v>
      </c>
      <c r="E43" s="44">
        <v>494</v>
      </c>
      <c r="F43" s="53">
        <f t="shared" si="5"/>
        <v>-0.35157318741450067</v>
      </c>
      <c r="G43" s="47">
        <v>63</v>
      </c>
      <c r="H43" s="44">
        <v>7</v>
      </c>
      <c r="I43" s="44">
        <f t="shared" si="4"/>
        <v>9</v>
      </c>
      <c r="J43" s="44">
        <v>1</v>
      </c>
      <c r="K43" s="44" t="s">
        <v>29</v>
      </c>
      <c r="L43" s="47">
        <v>14043.55</v>
      </c>
      <c r="M43" s="47">
        <v>2326</v>
      </c>
      <c r="N43" s="42">
        <v>43896</v>
      </c>
      <c r="O43" s="39" t="s">
        <v>34</v>
      </c>
      <c r="P43" s="43"/>
      <c r="R43" s="37"/>
      <c r="S43" s="36"/>
      <c r="T43" s="36"/>
      <c r="U43" s="36"/>
      <c r="V43" s="36"/>
      <c r="W43" s="36"/>
      <c r="X43" s="37"/>
      <c r="Y43" s="36"/>
    </row>
    <row r="44" spans="1:26" s="35" customFormat="1" ht="24.75" customHeight="1">
      <c r="A44" s="38">
        <v>28</v>
      </c>
      <c r="B44" s="38">
        <v>30</v>
      </c>
      <c r="C44" s="48" t="s">
        <v>40</v>
      </c>
      <c r="D44" s="47">
        <v>172.5</v>
      </c>
      <c r="E44" s="47">
        <v>165.3</v>
      </c>
      <c r="F44" s="53">
        <f t="shared" si="5"/>
        <v>4.1739130434782543E-2</v>
      </c>
      <c r="G44" s="47">
        <v>53</v>
      </c>
      <c r="H44" s="44">
        <v>2</v>
      </c>
      <c r="I44" s="44">
        <f t="shared" si="4"/>
        <v>26.5</v>
      </c>
      <c r="J44" s="44">
        <v>2</v>
      </c>
      <c r="K44" s="44">
        <v>7</v>
      </c>
      <c r="L44" s="47">
        <v>2495.83</v>
      </c>
      <c r="M44" s="47">
        <v>524</v>
      </c>
      <c r="N44" s="42">
        <v>43987</v>
      </c>
      <c r="O44" s="39" t="s">
        <v>36</v>
      </c>
      <c r="P44" s="43"/>
      <c r="Q44"/>
      <c r="R44"/>
      <c r="S44"/>
      <c r="T44"/>
      <c r="V44" s="54"/>
      <c r="W44"/>
      <c r="X44"/>
    </row>
    <row r="45" spans="1:26" s="35" customFormat="1" ht="25.35" customHeight="1">
      <c r="A45" s="38">
        <v>29</v>
      </c>
      <c r="B45" s="38">
        <v>31</v>
      </c>
      <c r="C45" s="48" t="s">
        <v>67</v>
      </c>
      <c r="D45" s="47">
        <v>162</v>
      </c>
      <c r="E45" s="49">
        <v>145</v>
      </c>
      <c r="F45" s="53">
        <f t="shared" si="5"/>
        <v>0.10493827160493827</v>
      </c>
      <c r="G45" s="47">
        <v>36</v>
      </c>
      <c r="H45" s="49">
        <v>2</v>
      </c>
      <c r="I45" s="49">
        <f t="shared" si="4"/>
        <v>18</v>
      </c>
      <c r="J45" s="44">
        <v>1</v>
      </c>
      <c r="K45" s="44" t="s">
        <v>29</v>
      </c>
      <c r="L45" s="47">
        <v>20103.7</v>
      </c>
      <c r="M45" s="47">
        <v>3313</v>
      </c>
      <c r="N45" s="42">
        <v>43896</v>
      </c>
      <c r="O45" s="39" t="s">
        <v>49</v>
      </c>
      <c r="P45" s="43"/>
      <c r="R45" s="37"/>
      <c r="S45" s="36"/>
      <c r="T45" s="36"/>
      <c r="U45" s="36"/>
      <c r="V45" s="36"/>
      <c r="W45" s="37"/>
      <c r="X45" s="36"/>
      <c r="Y45" s="36"/>
    </row>
    <row r="46" spans="1:26" s="35" customFormat="1" ht="24.75" customHeight="1">
      <c r="A46" s="38">
        <v>30</v>
      </c>
      <c r="B46" s="38">
        <v>20</v>
      </c>
      <c r="C46" s="45" t="s">
        <v>72</v>
      </c>
      <c r="D46" s="47">
        <v>137</v>
      </c>
      <c r="E46" s="44">
        <v>528</v>
      </c>
      <c r="F46" s="53">
        <f t="shared" si="5"/>
        <v>-2.8540145985401462</v>
      </c>
      <c r="G46" s="47">
        <v>33</v>
      </c>
      <c r="H46" s="44">
        <v>7</v>
      </c>
      <c r="I46" s="44">
        <f t="shared" si="4"/>
        <v>4.7142857142857144</v>
      </c>
      <c r="J46" s="44">
        <v>1</v>
      </c>
      <c r="K46" s="44" t="s">
        <v>29</v>
      </c>
      <c r="L46" s="47">
        <v>42270.31</v>
      </c>
      <c r="M46" s="47">
        <v>9697</v>
      </c>
      <c r="N46" s="42">
        <v>43868</v>
      </c>
      <c r="O46" s="39" t="s">
        <v>34</v>
      </c>
      <c r="P46" s="43"/>
      <c r="Q46"/>
      <c r="R46"/>
      <c r="S46"/>
      <c r="T46"/>
      <c r="U46" s="54"/>
      <c r="V46"/>
      <c r="X46"/>
      <c r="Y46" s="36"/>
    </row>
    <row r="47" spans="1:26" ht="25.35" customHeight="1">
      <c r="A47" s="16"/>
      <c r="B47" s="16"/>
      <c r="C47" s="17" t="s">
        <v>52</v>
      </c>
      <c r="D47" s="18">
        <f>SUM(D35:D46)</f>
        <v>90200.99000000002</v>
      </c>
      <c r="E47" s="41">
        <f t="shared" ref="E47:G47" si="6">SUM(E35:E46)</f>
        <v>105478.06999999998</v>
      </c>
      <c r="F47" s="58">
        <f t="shared" si="5"/>
        <v>-0.16936709896421265</v>
      </c>
      <c r="G47" s="41">
        <f t="shared" si="6"/>
        <v>18309</v>
      </c>
      <c r="H47" s="18"/>
      <c r="I47" s="20"/>
      <c r="J47" s="19"/>
      <c r="K47" s="21"/>
      <c r="L47" s="22"/>
      <c r="M47" s="26"/>
      <c r="N47" s="23"/>
      <c r="O47" s="27"/>
    </row>
    <row r="48" spans="1:26" ht="14.1" customHeight="1">
      <c r="A48" s="14"/>
      <c r="B48" s="24"/>
      <c r="C48" s="15"/>
      <c r="D48" s="25"/>
      <c r="E48" s="25"/>
      <c r="F48" s="28"/>
      <c r="G48" s="25"/>
      <c r="H48" s="25"/>
      <c r="I48" s="25"/>
      <c r="J48" s="25"/>
      <c r="K48" s="25"/>
      <c r="L48" s="25"/>
      <c r="M48" s="25"/>
      <c r="N48" s="29"/>
      <c r="O48" s="13"/>
    </row>
    <row r="49" spans="1:26" s="35" customFormat="1" ht="25.35" customHeight="1">
      <c r="A49" s="38">
        <v>31</v>
      </c>
      <c r="B49" s="56">
        <v>17</v>
      </c>
      <c r="C49" s="45" t="s">
        <v>62</v>
      </c>
      <c r="D49" s="47">
        <v>134.4</v>
      </c>
      <c r="E49" s="44">
        <v>852.4</v>
      </c>
      <c r="F49" s="53">
        <f t="shared" ref="F49:F54" si="7">(D49-E49)/D49</f>
        <v>-5.3422619047619042</v>
      </c>
      <c r="G49" s="47">
        <v>22</v>
      </c>
      <c r="H49" s="44">
        <v>5</v>
      </c>
      <c r="I49" s="44">
        <f>G49/H49</f>
        <v>4.4000000000000004</v>
      </c>
      <c r="J49" s="44">
        <v>2</v>
      </c>
      <c r="K49" s="44">
        <v>3</v>
      </c>
      <c r="L49" s="47">
        <v>3377</v>
      </c>
      <c r="M49" s="47">
        <v>587</v>
      </c>
      <c r="N49" s="42">
        <v>44015</v>
      </c>
      <c r="O49" s="39" t="s">
        <v>63</v>
      </c>
      <c r="P49" s="43"/>
      <c r="Q49" s="43"/>
      <c r="R49"/>
      <c r="S49"/>
      <c r="T49"/>
      <c r="U49"/>
      <c r="V49" s="54"/>
      <c r="W49"/>
      <c r="X49"/>
      <c r="Z49" s="36"/>
    </row>
    <row r="50" spans="1:26" s="35" customFormat="1" ht="25.35" customHeight="1">
      <c r="A50" s="38">
        <v>32</v>
      </c>
      <c r="B50" s="38">
        <v>24</v>
      </c>
      <c r="C50" s="48" t="s">
        <v>39</v>
      </c>
      <c r="D50" s="47">
        <v>130</v>
      </c>
      <c r="E50" s="47">
        <v>409.5</v>
      </c>
      <c r="F50" s="53">
        <f t="shared" si="7"/>
        <v>-2.15</v>
      </c>
      <c r="G50" s="47">
        <v>26</v>
      </c>
      <c r="H50" s="44">
        <v>7</v>
      </c>
      <c r="I50" s="44">
        <f>G50/H50</f>
        <v>3.7142857142857144</v>
      </c>
      <c r="J50" s="44">
        <v>1</v>
      </c>
      <c r="K50" s="44" t="s">
        <v>29</v>
      </c>
      <c r="L50" s="47">
        <v>174983.16</v>
      </c>
      <c r="M50" s="47">
        <v>29658</v>
      </c>
      <c r="N50" s="42">
        <v>43189</v>
      </c>
      <c r="O50" s="39" t="s">
        <v>38</v>
      </c>
      <c r="P50" s="43"/>
      <c r="Q50" s="43"/>
      <c r="R50"/>
      <c r="S50"/>
      <c r="T50"/>
      <c r="U50"/>
      <c r="V50"/>
      <c r="X50"/>
      <c r="Y50"/>
    </row>
    <row r="51" spans="1:26" s="35" customFormat="1" ht="25.35" customHeight="1">
      <c r="A51" s="38">
        <v>33</v>
      </c>
      <c r="B51" s="56">
        <v>29</v>
      </c>
      <c r="C51" s="48" t="s">
        <v>68</v>
      </c>
      <c r="D51" s="47">
        <v>115</v>
      </c>
      <c r="E51" s="44">
        <v>172</v>
      </c>
      <c r="F51" s="53">
        <f t="shared" si="7"/>
        <v>-0.4956521739130435</v>
      </c>
      <c r="G51" s="47">
        <v>35</v>
      </c>
      <c r="H51" s="44" t="s">
        <v>29</v>
      </c>
      <c r="I51" s="44" t="s">
        <v>29</v>
      </c>
      <c r="J51" s="44">
        <v>1</v>
      </c>
      <c r="K51" s="44" t="s">
        <v>29</v>
      </c>
      <c r="L51" s="47">
        <v>63056</v>
      </c>
      <c r="M51" s="47">
        <v>16007</v>
      </c>
      <c r="N51" s="42">
        <v>43637</v>
      </c>
      <c r="O51" s="39" t="s">
        <v>30</v>
      </c>
      <c r="P51" s="43"/>
      <c r="Q51" s="43"/>
      <c r="R51"/>
      <c r="S51"/>
      <c r="T51"/>
      <c r="U51"/>
      <c r="V51" s="54"/>
      <c r="W51"/>
      <c r="X51"/>
      <c r="Z51" s="36"/>
    </row>
    <row r="52" spans="1:26" s="35" customFormat="1" ht="25.35" customHeight="1">
      <c r="A52" s="38">
        <v>34</v>
      </c>
      <c r="B52" s="38">
        <v>32</v>
      </c>
      <c r="C52" s="45" t="s">
        <v>54</v>
      </c>
      <c r="D52" s="47">
        <v>104</v>
      </c>
      <c r="E52" s="44">
        <v>135</v>
      </c>
      <c r="F52" s="53">
        <f t="shared" si="7"/>
        <v>-0.29807692307692307</v>
      </c>
      <c r="G52" s="47">
        <v>23</v>
      </c>
      <c r="H52" s="44">
        <v>2</v>
      </c>
      <c r="I52" s="44">
        <f t="shared" ref="I52:I58" si="8">G52/H52</f>
        <v>11.5</v>
      </c>
      <c r="J52" s="44">
        <v>1</v>
      </c>
      <c r="K52" s="44" t="s">
        <v>29</v>
      </c>
      <c r="L52" s="47">
        <v>698203.32</v>
      </c>
      <c r="M52" s="47">
        <v>115150</v>
      </c>
      <c r="N52" s="42">
        <v>43861</v>
      </c>
      <c r="O52" s="39" t="s">
        <v>49</v>
      </c>
      <c r="P52" s="43"/>
      <c r="Q52"/>
      <c r="R52"/>
      <c r="S52"/>
      <c r="T52"/>
      <c r="V52"/>
      <c r="W52"/>
      <c r="X52"/>
    </row>
    <row r="53" spans="1:26" s="35" customFormat="1" ht="25.35" customHeight="1">
      <c r="A53" s="38">
        <v>35</v>
      </c>
      <c r="B53" s="38">
        <v>12</v>
      </c>
      <c r="C53" s="48" t="s">
        <v>50</v>
      </c>
      <c r="D53" s="47">
        <v>90</v>
      </c>
      <c r="E53" s="44">
        <v>1943.22</v>
      </c>
      <c r="F53" s="53">
        <f t="shared" si="7"/>
        <v>-20.591333333333335</v>
      </c>
      <c r="G53" s="47">
        <v>20</v>
      </c>
      <c r="H53" s="44">
        <v>3</v>
      </c>
      <c r="I53" s="44">
        <f t="shared" si="8"/>
        <v>6.666666666666667</v>
      </c>
      <c r="J53" s="44">
        <v>1</v>
      </c>
      <c r="K53" s="44">
        <v>4</v>
      </c>
      <c r="L53" s="47">
        <v>17288.599999999999</v>
      </c>
      <c r="M53" s="47">
        <v>3372</v>
      </c>
      <c r="N53" s="42">
        <v>44008</v>
      </c>
      <c r="O53" s="39" t="s">
        <v>49</v>
      </c>
      <c r="P53" s="43"/>
      <c r="R53" s="37"/>
      <c r="S53" s="36"/>
      <c r="T53" s="36"/>
      <c r="V53" s="36"/>
      <c r="W53" s="37"/>
      <c r="X53" s="36"/>
    </row>
    <row r="54" spans="1:26" s="35" customFormat="1" ht="25.35" customHeight="1">
      <c r="A54" s="38">
        <v>36</v>
      </c>
      <c r="B54" s="38">
        <v>23</v>
      </c>
      <c r="C54" s="48" t="s">
        <v>41</v>
      </c>
      <c r="D54" s="47">
        <v>81</v>
      </c>
      <c r="E54" s="47">
        <v>426</v>
      </c>
      <c r="F54" s="53">
        <f t="shared" si="7"/>
        <v>-4.2592592592592595</v>
      </c>
      <c r="G54" s="47">
        <v>18</v>
      </c>
      <c r="H54" s="44">
        <v>2</v>
      </c>
      <c r="I54" s="44">
        <f t="shared" si="8"/>
        <v>9</v>
      </c>
      <c r="J54" s="44">
        <v>1</v>
      </c>
      <c r="K54" s="44">
        <v>7</v>
      </c>
      <c r="L54" s="47">
        <v>4009.86</v>
      </c>
      <c r="M54" s="47">
        <v>831</v>
      </c>
      <c r="N54" s="42">
        <v>43987</v>
      </c>
      <c r="O54" s="39" t="s">
        <v>36</v>
      </c>
      <c r="P54" s="43"/>
      <c r="Q54"/>
      <c r="R54"/>
      <c r="S54"/>
      <c r="T54"/>
      <c r="V54"/>
      <c r="W54"/>
      <c r="X54"/>
    </row>
    <row r="55" spans="1:26" s="35" customFormat="1" ht="25.35" customHeight="1">
      <c r="A55" s="38">
        <v>37</v>
      </c>
      <c r="B55" s="49" t="s">
        <v>29</v>
      </c>
      <c r="C55" s="45" t="s">
        <v>93</v>
      </c>
      <c r="D55" s="47">
        <v>61</v>
      </c>
      <c r="E55" s="44" t="s">
        <v>29</v>
      </c>
      <c r="F55" s="44" t="s">
        <v>29</v>
      </c>
      <c r="G55" s="47">
        <v>12</v>
      </c>
      <c r="H55" s="44">
        <v>2</v>
      </c>
      <c r="I55" s="44">
        <f t="shared" si="8"/>
        <v>6</v>
      </c>
      <c r="J55" s="44">
        <v>2</v>
      </c>
      <c r="K55" s="44">
        <v>4</v>
      </c>
      <c r="L55" s="47">
        <v>1452.4</v>
      </c>
      <c r="M55" s="47">
        <v>317</v>
      </c>
      <c r="N55" s="42">
        <v>44008</v>
      </c>
      <c r="O55" s="39" t="s">
        <v>57</v>
      </c>
      <c r="P55" s="37"/>
      <c r="R55" s="37"/>
      <c r="S55" s="36"/>
      <c r="T55" s="36"/>
      <c r="U55" s="36"/>
      <c r="V55" s="37"/>
      <c r="W55" s="36"/>
      <c r="X55" s="36"/>
      <c r="Y55" s="36"/>
    </row>
    <row r="56" spans="1:26" s="35" customFormat="1" ht="24.75" customHeight="1">
      <c r="A56" s="38">
        <v>38</v>
      </c>
      <c r="B56" s="38">
        <v>34</v>
      </c>
      <c r="C56" s="48" t="s">
        <v>65</v>
      </c>
      <c r="D56" s="47">
        <v>58.5</v>
      </c>
      <c r="E56" s="44">
        <v>126</v>
      </c>
      <c r="F56" s="53">
        <f>(D56-E56)/D56</f>
        <v>-1.1538461538461537</v>
      </c>
      <c r="G56" s="47">
        <v>13</v>
      </c>
      <c r="H56" s="44">
        <v>1</v>
      </c>
      <c r="I56" s="44">
        <f t="shared" si="8"/>
        <v>13</v>
      </c>
      <c r="J56" s="44">
        <v>1</v>
      </c>
      <c r="K56" s="44" t="s">
        <v>29</v>
      </c>
      <c r="L56" s="47">
        <v>209197.83</v>
      </c>
      <c r="M56" s="47">
        <v>34953</v>
      </c>
      <c r="N56" s="42">
        <v>43854</v>
      </c>
      <c r="O56" s="39" t="s">
        <v>49</v>
      </c>
      <c r="P56" s="43"/>
      <c r="Q56"/>
      <c r="R56"/>
      <c r="S56"/>
      <c r="T56"/>
      <c r="V56"/>
      <c r="W56"/>
      <c r="X56"/>
    </row>
    <row r="57" spans="1:26" s="35" customFormat="1" ht="25.35" customHeight="1">
      <c r="A57" s="38">
        <v>39</v>
      </c>
      <c r="B57" s="49" t="s">
        <v>29</v>
      </c>
      <c r="C57" s="45" t="s">
        <v>90</v>
      </c>
      <c r="D57" s="47">
        <v>32</v>
      </c>
      <c r="E57" s="44" t="s">
        <v>29</v>
      </c>
      <c r="F57" s="44" t="s">
        <v>29</v>
      </c>
      <c r="G57" s="47">
        <v>12</v>
      </c>
      <c r="H57" s="44">
        <v>1</v>
      </c>
      <c r="I57" s="44">
        <f t="shared" si="8"/>
        <v>12</v>
      </c>
      <c r="J57" s="44">
        <v>1</v>
      </c>
      <c r="K57" s="44" t="s">
        <v>29</v>
      </c>
      <c r="L57" s="47">
        <v>32.04</v>
      </c>
      <c r="M57" s="47">
        <v>12</v>
      </c>
      <c r="N57" s="42">
        <v>39654</v>
      </c>
      <c r="O57" s="39" t="s">
        <v>38</v>
      </c>
      <c r="R57" s="37"/>
      <c r="S57" s="36"/>
      <c r="T57" s="36"/>
      <c r="U57" s="36"/>
      <c r="V57" s="37"/>
      <c r="W57" s="36"/>
      <c r="X57" s="36"/>
      <c r="Y57" s="36"/>
    </row>
    <row r="58" spans="1:26" s="35" customFormat="1" ht="25.35" customHeight="1">
      <c r="A58" s="38">
        <v>40</v>
      </c>
      <c r="B58" s="44" t="s">
        <v>29</v>
      </c>
      <c r="C58" s="45" t="s">
        <v>91</v>
      </c>
      <c r="D58" s="47">
        <v>32</v>
      </c>
      <c r="E58" s="49" t="s">
        <v>29</v>
      </c>
      <c r="F58" s="49" t="s">
        <v>29</v>
      </c>
      <c r="G58" s="47">
        <v>12</v>
      </c>
      <c r="H58" s="44">
        <v>1</v>
      </c>
      <c r="I58" s="44">
        <f t="shared" si="8"/>
        <v>12</v>
      </c>
      <c r="J58" s="44">
        <v>1</v>
      </c>
      <c r="K58" s="44" t="s">
        <v>29</v>
      </c>
      <c r="L58" s="47">
        <v>139242.54</v>
      </c>
      <c r="M58" s="47">
        <v>35276</v>
      </c>
      <c r="N58" s="42">
        <v>41117</v>
      </c>
      <c r="O58" s="39" t="s">
        <v>38</v>
      </c>
      <c r="Q58" s="43"/>
      <c r="S58" s="37"/>
      <c r="T58" s="36"/>
      <c r="U58" s="36"/>
      <c r="V58" s="37"/>
      <c r="W58" s="36"/>
      <c r="X58" s="36"/>
      <c r="Y58" s="36"/>
      <c r="Z58" s="36"/>
    </row>
    <row r="59" spans="1:26" s="35" customFormat="1" ht="25.35" customHeight="1">
      <c r="A59" s="16"/>
      <c r="B59" s="16"/>
      <c r="C59" s="40" t="s">
        <v>80</v>
      </c>
      <c r="D59" s="41">
        <f>SUM(D47:D58)</f>
        <v>91038.890000000014</v>
      </c>
      <c r="E59" s="41">
        <f t="shared" ref="E59:G59" si="9">SUM(E47:E58)</f>
        <v>109542.18999999997</v>
      </c>
      <c r="F59" s="58">
        <f t="shared" ref="F59" si="10">(D59-E59)/D59</f>
        <v>-0.20324610724054254</v>
      </c>
      <c r="G59" s="41">
        <f t="shared" si="9"/>
        <v>18502</v>
      </c>
      <c r="H59" s="41"/>
      <c r="I59" s="20"/>
      <c r="J59" s="19"/>
      <c r="K59" s="21"/>
      <c r="L59" s="22"/>
      <c r="M59" s="26"/>
      <c r="N59" s="23"/>
      <c r="O59" s="27"/>
    </row>
    <row r="60" spans="1:26" s="35" customFormat="1" ht="14.1" customHeight="1">
      <c r="A60" s="14"/>
      <c r="B60" s="24"/>
      <c r="C60" s="15"/>
      <c r="D60" s="25"/>
      <c r="E60" s="25"/>
      <c r="F60" s="28"/>
      <c r="G60" s="25"/>
      <c r="H60" s="25"/>
      <c r="I60" s="25"/>
      <c r="J60" s="25"/>
      <c r="K60" s="25"/>
      <c r="L60" s="25"/>
      <c r="M60" s="25"/>
      <c r="N60" s="29"/>
      <c r="O60" s="13"/>
    </row>
    <row r="61" spans="1:26" s="35" customFormat="1" ht="25.35" customHeight="1">
      <c r="A61" s="38">
        <v>41</v>
      </c>
      <c r="B61" s="44" t="s">
        <v>29</v>
      </c>
      <c r="C61" s="45" t="s">
        <v>92</v>
      </c>
      <c r="D61" s="47">
        <v>32</v>
      </c>
      <c r="E61" s="44" t="s">
        <v>29</v>
      </c>
      <c r="F61" s="44" t="s">
        <v>29</v>
      </c>
      <c r="G61" s="47">
        <v>12</v>
      </c>
      <c r="H61" s="44">
        <v>1</v>
      </c>
      <c r="I61" s="44">
        <f>G61/H61</f>
        <v>12</v>
      </c>
      <c r="J61" s="44">
        <v>1</v>
      </c>
      <c r="K61" s="44" t="s">
        <v>29</v>
      </c>
      <c r="L61" s="47">
        <v>31.92</v>
      </c>
      <c r="M61" s="47">
        <v>12</v>
      </c>
      <c r="N61" s="42">
        <v>42172</v>
      </c>
      <c r="O61" s="39" t="s">
        <v>38</v>
      </c>
      <c r="Q61" s="43"/>
      <c r="S61" s="37"/>
      <c r="T61" s="36"/>
      <c r="U61" s="36"/>
      <c r="V61" s="37"/>
      <c r="W61" s="36"/>
      <c r="X61" s="36"/>
      <c r="Y61" s="36"/>
    </row>
    <row r="62" spans="1:26" s="35" customFormat="1" ht="25.35" customHeight="1">
      <c r="A62" s="38">
        <v>42</v>
      </c>
      <c r="B62" s="38" t="s">
        <v>53</v>
      </c>
      <c r="C62" s="45" t="s">
        <v>96</v>
      </c>
      <c r="D62" s="50">
        <v>21</v>
      </c>
      <c r="E62" s="49" t="s">
        <v>29</v>
      </c>
      <c r="F62" s="44" t="s">
        <v>29</v>
      </c>
      <c r="G62" s="47">
        <v>6</v>
      </c>
      <c r="H62" s="44">
        <v>1</v>
      </c>
      <c r="I62" s="44">
        <f>G62/H62</f>
        <v>6</v>
      </c>
      <c r="J62" s="44">
        <v>1</v>
      </c>
      <c r="K62" s="44">
        <v>1</v>
      </c>
      <c r="L62" s="50">
        <v>21</v>
      </c>
      <c r="M62" s="47">
        <v>6</v>
      </c>
      <c r="N62" s="42">
        <v>44029</v>
      </c>
      <c r="O62" s="39" t="s">
        <v>36</v>
      </c>
      <c r="R62" s="43"/>
      <c r="T62" s="37"/>
      <c r="U62" s="36"/>
      <c r="V62" s="36"/>
      <c r="W62" s="36"/>
      <c r="X62" s="37"/>
      <c r="Y62" s="36"/>
      <c r="Z62" s="36"/>
    </row>
    <row r="63" spans="1:26" s="35" customFormat="1" ht="25.35" customHeight="1">
      <c r="A63" s="38">
        <v>43</v>
      </c>
      <c r="B63" s="38">
        <v>40</v>
      </c>
      <c r="C63" s="45" t="s">
        <v>79</v>
      </c>
      <c r="D63" s="47">
        <v>13.5</v>
      </c>
      <c r="E63" s="44">
        <v>40</v>
      </c>
      <c r="F63" s="53">
        <f>(D63-E63)/D63</f>
        <v>-1.962962962962963</v>
      </c>
      <c r="G63" s="47">
        <v>3</v>
      </c>
      <c r="H63" s="44">
        <v>1</v>
      </c>
      <c r="I63" s="44">
        <f>G63/H63</f>
        <v>3</v>
      </c>
      <c r="J63" s="44">
        <v>1</v>
      </c>
      <c r="K63" s="44" t="s">
        <v>29</v>
      </c>
      <c r="L63" s="47">
        <v>518</v>
      </c>
      <c r="M63" s="47">
        <v>160</v>
      </c>
      <c r="N63" s="42">
        <v>43987</v>
      </c>
      <c r="O63" s="39" t="s">
        <v>36</v>
      </c>
      <c r="P63" s="43"/>
      <c r="R63" s="37"/>
      <c r="S63" s="36"/>
      <c r="T63" s="36"/>
      <c r="U63" s="36"/>
      <c r="V63" s="37"/>
      <c r="X63" s="36"/>
      <c r="Y63" s="36"/>
    </row>
    <row r="64" spans="1:26" s="35" customFormat="1" ht="25.35" customHeight="1">
      <c r="A64" s="38">
        <v>44</v>
      </c>
      <c r="B64" s="49" t="s">
        <v>29</v>
      </c>
      <c r="C64" s="45" t="s">
        <v>97</v>
      </c>
      <c r="D64" s="47">
        <v>11</v>
      </c>
      <c r="E64" s="44" t="s">
        <v>29</v>
      </c>
      <c r="F64" s="44" t="s">
        <v>29</v>
      </c>
      <c r="G64" s="47">
        <v>3</v>
      </c>
      <c r="H64" s="44">
        <v>1</v>
      </c>
      <c r="I64" s="44">
        <f>G64/H64</f>
        <v>3</v>
      </c>
      <c r="J64" s="44">
        <v>1</v>
      </c>
      <c r="K64" s="44" t="s">
        <v>29</v>
      </c>
      <c r="L64" s="47">
        <v>17</v>
      </c>
      <c r="M64" s="47">
        <v>5</v>
      </c>
      <c r="N64" s="42">
        <v>43987</v>
      </c>
      <c r="O64" s="39" t="s">
        <v>36</v>
      </c>
      <c r="Q64"/>
      <c r="R64"/>
      <c r="S64"/>
      <c r="T64"/>
      <c r="V64"/>
      <c r="W64"/>
      <c r="X64"/>
    </row>
    <row r="65" spans="1:26" ht="25.35" customHeight="1">
      <c r="A65" s="16"/>
      <c r="B65" s="16"/>
      <c r="C65" s="40" t="s">
        <v>98</v>
      </c>
      <c r="D65" s="18">
        <f>SUM(D59:D64)</f>
        <v>91116.390000000014</v>
      </c>
      <c r="E65" s="41">
        <f t="shared" ref="E65:G65" si="11">SUM(E59:E64)</f>
        <v>109582.18999999997</v>
      </c>
      <c r="F65" s="58">
        <f t="shared" ref="F65" si="12">(D65-E65)/D65</f>
        <v>-0.20266167261455328</v>
      </c>
      <c r="G65" s="41">
        <f t="shared" si="11"/>
        <v>18526</v>
      </c>
      <c r="H65" s="18"/>
      <c r="I65" s="20"/>
      <c r="J65" s="19"/>
      <c r="K65" s="21"/>
      <c r="L65" s="22"/>
      <c r="M65" s="26"/>
      <c r="N65" s="23"/>
      <c r="O65" s="27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23.1" customHeight="1">
      <c r="W66" s="35"/>
    </row>
    <row r="67" spans="1:26" ht="17.25" customHeight="1"/>
    <row r="78" spans="1:26">
      <c r="P78" s="11"/>
    </row>
    <row r="88" ht="12" customHeight="1"/>
  </sheetData>
  <sortState xmlns:xlrd2="http://schemas.microsoft.com/office/spreadsheetml/2017/richdata2" ref="B13:P64">
    <sortCondition descending="1" ref="D13:D64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A2D6C-D3E2-4802-95F0-36A1F785193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2e073065-020e-4dce-99c7-95e5c43123b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2020-07-27T11:59:40Z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