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"/>
    </mc:Choice>
  </mc:AlternateContent>
  <xr:revisionPtr revIDLastSave="0" documentId="13_ncr:1_{BBA24B95-134D-4844-ABBB-4212A3DF621B}" xr6:coauthVersionLast="45" xr6:coauthVersionMax="45" xr10:uidLastSave="{00000000-0000-0000-0000-000000000000}"/>
  <bookViews>
    <workbookView xWindow="-120" yWindow="-120" windowWidth="29040" windowHeight="15840" activeTab="9" xr2:uid="{00000000-000D-0000-FFFF-FFFF00000000}"/>
  </bookViews>
  <sheets>
    <sheet name="2019" sheetId="1" r:id="rId1"/>
    <sheet name="Sausis" sheetId="2" r:id="rId2"/>
    <sheet name="Vasaris" sheetId="3" r:id="rId3"/>
    <sheet name="Kovas" sheetId="4" r:id="rId4"/>
    <sheet name="Balandis" sheetId="5" r:id="rId5"/>
    <sheet name="Gegužė" sheetId="6" r:id="rId6"/>
    <sheet name="Birželis" sheetId="7" r:id="rId7"/>
    <sheet name="Liepa" sheetId="8" r:id="rId8"/>
    <sheet name="Rugpjūtis" sheetId="9" r:id="rId9"/>
    <sheet name="Rugsėjis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5" i="1" l="1"/>
  <c r="E305" i="1"/>
  <c r="F169" i="1"/>
  <c r="E169" i="1"/>
  <c r="F227" i="1"/>
  <c r="E227" i="1"/>
  <c r="F251" i="1"/>
  <c r="E251" i="1"/>
  <c r="F50" i="1"/>
  <c r="E50" i="1"/>
  <c r="F137" i="1"/>
  <c r="E137" i="1"/>
  <c r="F8" i="1"/>
  <c r="E8" i="1"/>
  <c r="F248" i="1"/>
  <c r="E248" i="1"/>
  <c r="F139" i="1"/>
  <c r="E139" i="1"/>
  <c r="F238" i="1"/>
  <c r="E238" i="1"/>
  <c r="F19" i="1"/>
  <c r="E19" i="1"/>
  <c r="F219" i="1"/>
  <c r="E219" i="1"/>
  <c r="F152" i="1"/>
  <c r="E152" i="1"/>
  <c r="F165" i="1"/>
  <c r="E165" i="1"/>
  <c r="F47" i="1"/>
  <c r="E47" i="1"/>
  <c r="F258" i="1"/>
  <c r="F255" i="1"/>
  <c r="E258" i="1"/>
  <c r="E255" i="1"/>
  <c r="F63" i="1"/>
  <c r="E63" i="1"/>
  <c r="F56" i="1"/>
  <c r="E56" i="1"/>
  <c r="F132" i="1"/>
  <c r="E132" i="1"/>
  <c r="F94" i="1"/>
  <c r="E94" i="1"/>
  <c r="F161" i="1"/>
  <c r="E161" i="1"/>
  <c r="F206" i="1"/>
  <c r="E206" i="1"/>
  <c r="F95" i="1"/>
  <c r="E95" i="1"/>
  <c r="F192" i="1"/>
  <c r="E192" i="1"/>
  <c r="F221" i="1"/>
  <c r="F216" i="1"/>
  <c r="E221" i="1"/>
  <c r="E216" i="1"/>
  <c r="F195" i="1"/>
  <c r="E195" i="1"/>
  <c r="F210" i="1"/>
  <c r="E210" i="1"/>
  <c r="F176" i="1"/>
  <c r="E176" i="1"/>
  <c r="F198" i="1"/>
  <c r="F190" i="1"/>
  <c r="E198" i="1"/>
  <c r="E190" i="1"/>
  <c r="F168" i="1"/>
  <c r="E168" i="1"/>
  <c r="F184" i="1"/>
  <c r="F185" i="1"/>
  <c r="F156" i="1"/>
  <c r="E184" i="1"/>
  <c r="E185" i="1"/>
  <c r="E156" i="1"/>
  <c r="F33" i="1"/>
  <c r="E33" i="1"/>
  <c r="F142" i="1"/>
  <c r="F151" i="1"/>
  <c r="F154" i="1"/>
  <c r="F134" i="1"/>
  <c r="E142" i="1"/>
  <c r="E151" i="1"/>
  <c r="E154" i="1"/>
  <c r="E134" i="1"/>
  <c r="F129" i="1"/>
  <c r="E129" i="1"/>
  <c r="F11" i="1"/>
  <c r="E11" i="1"/>
  <c r="F118" i="1"/>
  <c r="F114" i="1"/>
  <c r="E118" i="1"/>
  <c r="E114" i="1"/>
  <c r="F89" i="1"/>
  <c r="E89" i="1"/>
  <c r="F111" i="1"/>
  <c r="E111" i="1"/>
  <c r="F57" i="1"/>
  <c r="E57" i="1"/>
  <c r="F65" i="1"/>
  <c r="E65" i="1"/>
  <c r="F100" i="1"/>
  <c r="E100" i="1"/>
  <c r="F18" i="1"/>
  <c r="E18" i="1"/>
  <c r="F91" i="1"/>
  <c r="E91" i="1"/>
  <c r="F4" i="1"/>
  <c r="E4" i="1"/>
  <c r="F41" i="1"/>
  <c r="E41" i="1"/>
  <c r="F44" i="1"/>
  <c r="F80" i="1"/>
  <c r="F86" i="1"/>
  <c r="F43" i="1"/>
  <c r="E44" i="1"/>
  <c r="E80" i="1"/>
  <c r="E86" i="1"/>
  <c r="E43" i="1"/>
  <c r="F10" i="1"/>
  <c r="E10" i="1"/>
  <c r="F31" i="1"/>
  <c r="E31" i="1"/>
  <c r="F16" i="1"/>
  <c r="E16" i="1"/>
  <c r="F20" i="1"/>
  <c r="E20" i="1"/>
  <c r="F146" i="1" l="1"/>
  <c r="E146" i="1"/>
  <c r="F66" i="10" l="1"/>
  <c r="E66" i="10"/>
  <c r="F21" i="1" l="1"/>
  <c r="E21" i="1"/>
  <c r="F205" i="1"/>
  <c r="E205" i="1"/>
  <c r="F214" i="1"/>
  <c r="E214" i="1"/>
  <c r="F290" i="1"/>
  <c r="E290" i="1"/>
  <c r="F112" i="1"/>
  <c r="E112" i="1"/>
  <c r="F105" i="1"/>
  <c r="E105" i="1"/>
  <c r="F45" i="1"/>
  <c r="E45" i="1"/>
  <c r="F81" i="1"/>
  <c r="E81" i="1"/>
  <c r="F66" i="1"/>
  <c r="E66" i="1"/>
  <c r="F170" i="1"/>
  <c r="E170" i="1"/>
  <c r="F187" i="1"/>
  <c r="E187" i="1"/>
  <c r="F201" i="1"/>
  <c r="E201" i="1"/>
  <c r="F150" i="1"/>
  <c r="E150" i="1"/>
  <c r="F68" i="1"/>
  <c r="E68" i="1"/>
  <c r="F232" i="1"/>
  <c r="E232" i="1"/>
  <c r="F228" i="1"/>
  <c r="E228" i="1"/>
  <c r="F5" i="1"/>
  <c r="E5" i="1"/>
  <c r="F246" i="1"/>
  <c r="E246" i="1"/>
  <c r="F116" i="1"/>
  <c r="E116" i="1"/>
  <c r="F62" i="1"/>
  <c r="E62" i="1"/>
  <c r="F90" i="1"/>
  <c r="E90" i="1"/>
  <c r="F22" i="1"/>
  <c r="E22" i="1"/>
  <c r="F136" i="1"/>
  <c r="E136" i="1"/>
  <c r="F267" i="1"/>
  <c r="E267" i="1"/>
  <c r="F164" i="1"/>
  <c r="E164" i="1"/>
  <c r="F261" i="1"/>
  <c r="E261" i="1"/>
  <c r="F28" i="1"/>
  <c r="E28" i="1"/>
  <c r="F15" i="1"/>
  <c r="E15" i="1"/>
  <c r="F67" i="1"/>
  <c r="E67" i="1"/>
  <c r="F34" i="1"/>
  <c r="E34" i="1"/>
  <c r="F17" i="1"/>
  <c r="E17" i="1"/>
  <c r="F113" i="1"/>
  <c r="E113" i="1"/>
  <c r="F37" i="1"/>
  <c r="E37" i="1"/>
  <c r="F7" i="1"/>
  <c r="E7" i="1"/>
  <c r="F24" i="1"/>
  <c r="E24" i="1"/>
  <c r="F235" i="1"/>
  <c r="E235" i="1"/>
  <c r="F39" i="1"/>
  <c r="E39" i="1"/>
  <c r="F130" i="1"/>
  <c r="E130" i="1"/>
  <c r="F12" i="1"/>
  <c r="E12" i="1"/>
  <c r="F80" i="9" l="1"/>
  <c r="F304" i="1" s="1"/>
  <c r="E80" i="9"/>
  <c r="E304" i="1" s="1"/>
  <c r="F73" i="1" l="1"/>
  <c r="F303" i="1"/>
  <c r="E303" i="1"/>
  <c r="F203" i="1"/>
  <c r="E203" i="1"/>
  <c r="F266" i="1"/>
  <c r="E266" i="1"/>
  <c r="F117" i="1"/>
  <c r="E117" i="1"/>
  <c r="F122" i="1"/>
  <c r="E122" i="1"/>
  <c r="F71" i="1"/>
  <c r="E71" i="1"/>
  <c r="F239" i="1"/>
  <c r="E239" i="1"/>
  <c r="F199" i="1"/>
  <c r="E199" i="1"/>
  <c r="F263" i="1"/>
  <c r="E263" i="1"/>
  <c r="F167" i="1"/>
  <c r="E167" i="1"/>
  <c r="F276" i="1"/>
  <c r="E276" i="1"/>
  <c r="F280" i="1"/>
  <c r="E280" i="1"/>
  <c r="F59" i="1"/>
  <c r="E59" i="1"/>
  <c r="F259" i="1"/>
  <c r="E275" i="1"/>
  <c r="E277" i="1"/>
  <c r="E278" i="1"/>
  <c r="E279" i="1"/>
  <c r="E281" i="1"/>
  <c r="E282" i="1"/>
  <c r="E283" i="1"/>
  <c r="E284" i="1"/>
  <c r="E285" i="1"/>
  <c r="E286" i="1"/>
  <c r="E287" i="1"/>
  <c r="E288" i="1"/>
  <c r="E289" i="1"/>
  <c r="E291" i="1"/>
  <c r="E292" i="1"/>
  <c r="E259" i="1"/>
  <c r="F61" i="1"/>
  <c r="E61" i="1"/>
  <c r="F106" i="1"/>
  <c r="E106" i="1"/>
  <c r="F260" i="1"/>
  <c r="E260" i="1"/>
  <c r="F220" i="1"/>
  <c r="E220" i="1"/>
  <c r="F208" i="1"/>
  <c r="E208" i="1"/>
  <c r="F46" i="1"/>
  <c r="E46" i="1"/>
  <c r="F69" i="1"/>
  <c r="E69" i="1"/>
  <c r="F123" i="1"/>
  <c r="E123" i="1"/>
  <c r="F51" i="1"/>
  <c r="E51" i="1"/>
  <c r="F52" i="1"/>
  <c r="E52" i="1"/>
  <c r="F175" i="1"/>
  <c r="E175" i="1"/>
  <c r="F32" i="1"/>
  <c r="E32" i="1"/>
  <c r="F126" i="1"/>
  <c r="E126" i="1"/>
  <c r="F140" i="1"/>
  <c r="E140" i="1"/>
  <c r="F82" i="1"/>
  <c r="E82" i="1"/>
  <c r="F77" i="1"/>
  <c r="E77" i="1"/>
  <c r="E73" i="1" l="1"/>
  <c r="F77" i="8" l="1"/>
  <c r="E77" i="8"/>
  <c r="F183" i="1" l="1"/>
  <c r="E183" i="1"/>
  <c r="F182" i="1"/>
  <c r="E182" i="1"/>
  <c r="F189" i="1"/>
  <c r="E189" i="1"/>
  <c r="F188" i="1" l="1"/>
  <c r="E188" i="1"/>
  <c r="F193" i="1"/>
  <c r="E193" i="1"/>
  <c r="F158" i="1"/>
  <c r="E158" i="1"/>
  <c r="F55" i="1"/>
  <c r="E55" i="1"/>
  <c r="F149" i="1"/>
  <c r="E149" i="1"/>
  <c r="E148" i="1" l="1"/>
  <c r="F6" i="1" l="1"/>
  <c r="E6" i="1"/>
  <c r="F196" i="1" l="1"/>
  <c r="E196" i="1"/>
  <c r="F148" i="1"/>
  <c r="F222" i="1"/>
  <c r="E222" i="1"/>
  <c r="F133" i="1"/>
  <c r="E133" i="1"/>
  <c r="F282" i="1"/>
  <c r="F36" i="1"/>
  <c r="E36" i="1"/>
  <c r="F288" i="1"/>
  <c r="F249" i="1"/>
  <c r="E249" i="1"/>
  <c r="F273" i="1"/>
  <c r="E273" i="1"/>
  <c r="F215" i="1"/>
  <c r="E215" i="1"/>
  <c r="F225" i="1"/>
  <c r="E225" i="1"/>
  <c r="F48" i="1"/>
  <c r="E48" i="1"/>
  <c r="F121" i="1"/>
  <c r="E121" i="1"/>
  <c r="F160" i="1"/>
  <c r="E160" i="1"/>
  <c r="F275" i="1"/>
  <c r="F234" i="1"/>
  <c r="E234" i="1"/>
  <c r="F155" i="1"/>
  <c r="E155" i="1"/>
  <c r="F186" i="1"/>
  <c r="E186" i="1"/>
  <c r="F70" i="1"/>
  <c r="E70" i="1"/>
  <c r="F253" i="1"/>
  <c r="E253" i="1"/>
  <c r="F250" i="1"/>
  <c r="E250" i="1"/>
  <c r="F72" i="1"/>
  <c r="E72" i="1"/>
  <c r="F143" i="1"/>
  <c r="E143" i="1"/>
  <c r="F231" i="1"/>
  <c r="E231" i="1"/>
  <c r="F230" i="1"/>
  <c r="E230" i="1"/>
  <c r="F212" i="1"/>
  <c r="E212" i="1"/>
  <c r="F159" i="1"/>
  <c r="E159" i="1"/>
  <c r="F96" i="1"/>
  <c r="E96" i="1"/>
  <c r="F180" i="1"/>
  <c r="E180" i="1"/>
  <c r="F30" i="1"/>
  <c r="E30" i="1"/>
  <c r="E91" i="7" l="1"/>
  <c r="E302" i="1" s="1"/>
  <c r="F256" i="1" l="1"/>
  <c r="E256" i="1"/>
  <c r="F277" i="1"/>
  <c r="F289" i="1"/>
  <c r="F271" i="1"/>
  <c r="E271" i="1"/>
  <c r="E90" i="5"/>
  <c r="F91" i="7" l="1"/>
  <c r="F302" i="1" s="1"/>
  <c r="F98" i="6" l="1"/>
  <c r="F301" i="1" s="1"/>
  <c r="E98" i="6"/>
  <c r="E301" i="1" s="1"/>
  <c r="F194" i="1"/>
  <c r="E194" i="1"/>
  <c r="F174" i="1"/>
  <c r="E174" i="1"/>
  <c r="F281" i="1"/>
  <c r="F287" i="1"/>
  <c r="F54" i="1"/>
  <c r="E54" i="1"/>
  <c r="F237" i="1"/>
  <c r="E237" i="1"/>
  <c r="F257" i="1"/>
  <c r="E257" i="1"/>
  <c r="F204" i="1"/>
  <c r="E204" i="1"/>
  <c r="F9" i="1"/>
  <c r="E9" i="1"/>
  <c r="F84" i="1"/>
  <c r="E84" i="1"/>
  <c r="F49" i="1"/>
  <c r="E49" i="1"/>
  <c r="F211" i="1"/>
  <c r="E211" i="1"/>
  <c r="F102" i="1"/>
  <c r="E102" i="1"/>
  <c r="F35" i="1"/>
  <c r="E35" i="1"/>
  <c r="F162" i="1"/>
  <c r="F173" i="1"/>
  <c r="F179" i="1"/>
  <c r="E162" i="1"/>
  <c r="E173" i="1"/>
  <c r="E179" i="1"/>
  <c r="F115" i="1"/>
  <c r="E115" i="1"/>
  <c r="F98" i="1"/>
  <c r="E98" i="1"/>
  <c r="F163" i="1" l="1"/>
  <c r="E163" i="1"/>
  <c r="F97" i="1"/>
  <c r="E97" i="1"/>
  <c r="F104" i="1"/>
  <c r="E104" i="1"/>
  <c r="F74" i="1"/>
  <c r="E74" i="1"/>
  <c r="F124" i="1"/>
  <c r="E124" i="1"/>
  <c r="F29" i="1"/>
  <c r="E29" i="1"/>
  <c r="F272" i="1"/>
  <c r="E272" i="1"/>
  <c r="F38" i="1"/>
  <c r="E38" i="1"/>
  <c r="F241" i="1"/>
  <c r="F242" i="1"/>
  <c r="E241" i="1"/>
  <c r="E242" i="1"/>
  <c r="F226" i="1"/>
  <c r="E226" i="1"/>
  <c r="F191" i="1"/>
  <c r="E191" i="1"/>
  <c r="F14" i="1"/>
  <c r="E14" i="1"/>
  <c r="F207" i="1"/>
  <c r="E207" i="1"/>
  <c r="F23" i="1"/>
  <c r="E23" i="1"/>
  <c r="F144" i="1"/>
  <c r="E144" i="1"/>
  <c r="F131" i="1"/>
  <c r="E131" i="1"/>
  <c r="F108" i="1"/>
  <c r="E108" i="1"/>
  <c r="F75" i="1"/>
  <c r="E75" i="1"/>
  <c r="F128" i="1"/>
  <c r="F107" i="1"/>
  <c r="E128" i="1"/>
  <c r="E107" i="1"/>
  <c r="F90" i="5" l="1"/>
  <c r="F300" i="1" s="1"/>
  <c r="E300" i="1"/>
  <c r="F166" i="1" l="1"/>
  <c r="E166" i="1"/>
  <c r="F262" i="1"/>
  <c r="E262" i="1"/>
  <c r="F279" i="1"/>
  <c r="F270" i="1"/>
  <c r="E270" i="1"/>
  <c r="F120" i="1" l="1"/>
  <c r="E120" i="1"/>
  <c r="F157" i="1"/>
  <c r="E157" i="1"/>
  <c r="F269" i="1"/>
  <c r="E269" i="1"/>
  <c r="F177" i="1"/>
  <c r="E177" i="1"/>
  <c r="F110" i="1"/>
  <c r="E110" i="1"/>
  <c r="F153" i="1"/>
  <c r="E153" i="1"/>
  <c r="F99" i="1"/>
  <c r="E99" i="1"/>
  <c r="F243" i="1"/>
  <c r="E243" i="1"/>
  <c r="F135" i="1"/>
  <c r="E135" i="1"/>
  <c r="F125" i="1"/>
  <c r="E125" i="1"/>
  <c r="F197" i="1"/>
  <c r="E197" i="1"/>
  <c r="F87" i="1"/>
  <c r="E87" i="1"/>
  <c r="F172" i="1"/>
  <c r="E172" i="1"/>
  <c r="F76" i="1"/>
  <c r="E76" i="1"/>
  <c r="F141" i="1"/>
  <c r="E141" i="1"/>
  <c r="F83" i="1"/>
  <c r="E83" i="1"/>
  <c r="F27" i="1"/>
  <c r="E27" i="1"/>
  <c r="F109" i="1"/>
  <c r="E109" i="1"/>
  <c r="F25" i="1"/>
  <c r="E25" i="1"/>
  <c r="F75" i="4" l="1"/>
  <c r="F299" i="1" s="1"/>
  <c r="E75" i="4"/>
  <c r="E299" i="1" s="1"/>
  <c r="F236" i="1" l="1"/>
  <c r="E236" i="1"/>
  <c r="F60" i="1"/>
  <c r="E60" i="1"/>
  <c r="F209" i="1"/>
  <c r="E209" i="1"/>
  <c r="F103" i="1"/>
  <c r="E103" i="1"/>
  <c r="F265" i="1"/>
  <c r="F264" i="1"/>
  <c r="E265" i="1"/>
  <c r="E264" i="1"/>
  <c r="F127" i="1"/>
  <c r="E127" i="1"/>
  <c r="F145" i="1"/>
  <c r="E145" i="1"/>
  <c r="F240" i="1"/>
  <c r="E240" i="1"/>
  <c r="F229" i="1"/>
  <c r="E229" i="1"/>
  <c r="F93" i="1"/>
  <c r="E93" i="1"/>
  <c r="F223" i="1"/>
  <c r="E223" i="1"/>
  <c r="F13" i="1"/>
  <c r="E13" i="1"/>
  <c r="F217" i="1"/>
  <c r="E217" i="1"/>
  <c r="F178" i="1"/>
  <c r="E178" i="1"/>
  <c r="F40" i="1"/>
  <c r="E40" i="1"/>
  <c r="F26" i="1"/>
  <c r="E26" i="1"/>
  <c r="F58" i="1"/>
  <c r="E58" i="1"/>
  <c r="F101" i="1"/>
  <c r="E101" i="1"/>
  <c r="F42" i="1"/>
  <c r="E42" i="1"/>
  <c r="F92" i="1"/>
  <c r="E92" i="1"/>
  <c r="F64" i="1"/>
  <c r="E64" i="1"/>
  <c r="F85" i="1"/>
  <c r="E85" i="1"/>
  <c r="F79" i="1"/>
  <c r="E79" i="1"/>
  <c r="F68" i="3" l="1"/>
  <c r="F298" i="1" s="1"/>
  <c r="E68" i="3"/>
  <c r="E298" i="1" s="1"/>
  <c r="F292" i="1" l="1"/>
  <c r="F291" i="1"/>
  <c r="F286" i="1"/>
  <c r="F285" i="1"/>
  <c r="F284" i="1"/>
  <c r="F283" i="1"/>
  <c r="F278" i="1"/>
  <c r="F200" i="1"/>
  <c r="E200" i="1"/>
  <c r="F274" i="1"/>
  <c r="E274" i="1"/>
  <c r="F268" i="1"/>
  <c r="E268" i="1"/>
  <c r="F254" i="1"/>
  <c r="E254" i="1"/>
  <c r="F252" i="1"/>
  <c r="E252" i="1"/>
  <c r="F247" i="1"/>
  <c r="E247" i="1"/>
  <c r="F245" i="1"/>
  <c r="E245" i="1"/>
  <c r="F244" i="1"/>
  <c r="E244" i="1"/>
  <c r="F233" i="1"/>
  <c r="E233" i="1"/>
  <c r="F224" i="1"/>
  <c r="E224" i="1"/>
  <c r="F218" i="1"/>
  <c r="E218" i="1"/>
  <c r="F213" i="1"/>
  <c r="E213" i="1"/>
  <c r="F202" i="1"/>
  <c r="E202" i="1"/>
  <c r="F181" i="1"/>
  <c r="E181" i="1"/>
  <c r="F171" i="1"/>
  <c r="E171" i="1"/>
  <c r="F147" i="1"/>
  <c r="E147" i="1"/>
  <c r="F138" i="1"/>
  <c r="E138" i="1"/>
  <c r="F119" i="1"/>
  <c r="E119" i="1"/>
  <c r="F88" i="1"/>
  <c r="E88" i="1"/>
  <c r="F78" i="1"/>
  <c r="E78" i="1"/>
  <c r="F53" i="1"/>
  <c r="E53" i="1"/>
  <c r="F77" i="2"/>
  <c r="F297" i="1" s="1"/>
  <c r="F309" i="1" s="1"/>
  <c r="E77" i="2"/>
  <c r="E297" i="1" s="1"/>
  <c r="E309" i="1" s="1"/>
  <c r="E294" i="1" l="1"/>
  <c r="F294" i="1"/>
</calcChain>
</file>

<file path=xl/sharedStrings.xml><?xml version="1.0" encoding="utf-8"?>
<sst xmlns="http://schemas.openxmlformats.org/spreadsheetml/2006/main" count="4921" uniqueCount="876">
  <si>
    <t>2019 m.  Lietuvos kino teatruose rodytų filmų topas</t>
  </si>
  <si>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</si>
  <si>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</si>
  <si>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</si>
  <si>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</si>
  <si>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</si>
  <si>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</si>
  <si>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</si>
  <si>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</si>
  <si>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Tarp mūsų, mergaičių</t>
  </si>
  <si>
    <t>LT</t>
  </si>
  <si>
    <t>2018.12.28</t>
  </si>
  <si>
    <t>Vabalo filmai</t>
  </si>
  <si>
    <t>Ralfas griovėjas 2</t>
  </si>
  <si>
    <t>Ralph Breaks the Internet: Wreck-It Ralph 2</t>
  </si>
  <si>
    <t>US</t>
  </si>
  <si>
    <t>2019.01.11</t>
  </si>
  <si>
    <t>Theatrical Film Distribution / WDSMPI</t>
  </si>
  <si>
    <t xml:space="preserve">Bohemijos rapsodija </t>
  </si>
  <si>
    <t>Bohemian Rhapsody</t>
  </si>
  <si>
    <t>UK. US</t>
  </si>
  <si>
    <t>Theatrical Film Distribution /
20th Century Fox</t>
  </si>
  <si>
    <t>Pabėgimo kambarys</t>
  </si>
  <si>
    <t>Escape Room</t>
  </si>
  <si>
    <t>ZA, US</t>
  </si>
  <si>
    <t>2019.01.04</t>
  </si>
  <si>
    <t>ACME Film / SONY</t>
  </si>
  <si>
    <t>Ir visi jų vyrai</t>
  </si>
  <si>
    <t>2019.01.25</t>
  </si>
  <si>
    <t>ACME Film</t>
  </si>
  <si>
    <t>Žalioji knyga</t>
  </si>
  <si>
    <t>Green Book</t>
  </si>
  <si>
    <t>Akvamenas</t>
  </si>
  <si>
    <t>Aquaman</t>
  </si>
  <si>
    <t>US, AU</t>
  </si>
  <si>
    <t>2018.12.21</t>
  </si>
  <si>
    <t>ACME Film / WB</t>
  </si>
  <si>
    <t>Grinčas</t>
  </si>
  <si>
    <t>The Grinch</t>
  </si>
  <si>
    <t>NCG Distribution  /
Universal Pictures International</t>
  </si>
  <si>
    <t>Stiklas</t>
  </si>
  <si>
    <t>Glass</t>
  </si>
  <si>
    <t>2019.01.18</t>
  </si>
  <si>
    <t>Pašėlęs policininkas: Naujametinis nesusipratimas</t>
  </si>
  <si>
    <t>Полицейский с Рублёвки. Новогодний беспредел</t>
  </si>
  <si>
    <t>RU</t>
  </si>
  <si>
    <t>Silvio</t>
  </si>
  <si>
    <t>Loro</t>
  </si>
  <si>
    <t>IT, FR</t>
  </si>
  <si>
    <t>A-one Films</t>
  </si>
  <si>
    <t>Kurjeris</t>
  </si>
  <si>
    <t>Mule</t>
  </si>
  <si>
    <t>Tarp pilkų debesų</t>
  </si>
  <si>
    <t xml:space="preserve">Ashes in the Snow </t>
  </si>
  <si>
    <t>LT,UK</t>
  </si>
  <si>
    <t>T-34</t>
  </si>
  <si>
    <t>Garsų pasaulio įrašai</t>
  </si>
  <si>
    <t xml:space="preserve">Eglutės. Finalas </t>
  </si>
  <si>
    <t>Ёлки Последние</t>
  </si>
  <si>
    <t>Belos kelionė namo</t>
  </si>
  <si>
    <t>Dog's Way Home</t>
  </si>
  <si>
    <t>Favoritė</t>
  </si>
  <si>
    <t>The Favourite</t>
  </si>
  <si>
    <t>IE, UK, US</t>
  </si>
  <si>
    <t>Kamanė</t>
  </si>
  <si>
    <t>Bumblebee </t>
  </si>
  <si>
    <t>NCG Distribution  /
Paramount Pictures</t>
  </si>
  <si>
    <t>Asteriksas: Stebuklingojo gėrimo paslaptis</t>
  </si>
  <si>
    <t>Asterix  - The Secret of the Magic Potion</t>
  </si>
  <si>
    <t>FR</t>
  </si>
  <si>
    <t>Geroji pusė</t>
  </si>
  <si>
    <t>Upside</t>
  </si>
  <si>
    <t>Laisvo elgesio močiutė 2: Pagyvenę keršytojai</t>
  </si>
  <si>
    <t>Бабушка легкого поведения 2. Престарелые Мстители</t>
  </si>
  <si>
    <t xml:space="preserve">Prie amžinybės vartų </t>
  </si>
  <si>
    <t>At Eternity's Gate</t>
  </si>
  <si>
    <t>CH, IE, UK, FR, US</t>
  </si>
  <si>
    <t>Theatrical Film Distribution</t>
  </si>
  <si>
    <t>Spec. Žvėrynas</t>
  </si>
  <si>
    <t>Delta Zoo</t>
  </si>
  <si>
    <t>LT, LV</t>
  </si>
  <si>
    <t>Cinema Cartel</t>
  </si>
  <si>
    <t>Merė Popins grįžta</t>
  </si>
  <si>
    <t>Mary Poppins Returns</t>
  </si>
  <si>
    <t>Žmogus voras: Į naują visatą</t>
  </si>
  <si>
    <t>Spiderman into the Spiderverse</t>
  </si>
  <si>
    <t>Sniego karalienė: Veidrodžių šalis</t>
  </si>
  <si>
    <t>Snow Queen 4</t>
  </si>
  <si>
    <t>Aš, tu, jis ir j</t>
  </si>
  <si>
    <t>Я, Ты, Он, Она</t>
  </si>
  <si>
    <t>UA</t>
  </si>
  <si>
    <t>Best Film</t>
  </si>
  <si>
    <t>Ekstazė</t>
  </si>
  <si>
    <t>Climax</t>
  </si>
  <si>
    <t>VLG Film</t>
  </si>
  <si>
    <t>Širdys</t>
  </si>
  <si>
    <t>Dublis LT</t>
  </si>
  <si>
    <t>Šerlokas Holmsas ir darktaras Vatsonas</t>
  </si>
  <si>
    <t>Holmes&amp;Watson</t>
  </si>
  <si>
    <t xml:space="preserve">Sukeisti Kalėdų seneliai </t>
  </si>
  <si>
    <t>Santa Swap</t>
  </si>
  <si>
    <t>Travolta</t>
  </si>
  <si>
    <t>Tranzitas</t>
  </si>
  <si>
    <t>Transit</t>
  </si>
  <si>
    <t>DE, FR</t>
  </si>
  <si>
    <t xml:space="preserve">Šaltasis karas </t>
  </si>
  <si>
    <t>Zimna wojna</t>
  </si>
  <si>
    <t>PL</t>
  </si>
  <si>
    <t>2018.11.30</t>
  </si>
  <si>
    <t>Antrasis šansas</t>
  </si>
  <si>
    <t>Second Act</t>
  </si>
  <si>
    <t>2018.12.14</t>
  </si>
  <si>
    <t xml:space="preserve">Melagiai </t>
  </si>
  <si>
    <t>Melagiai</t>
  </si>
  <si>
    <t>Film Jam</t>
  </si>
  <si>
    <t>Hanos Greis Egzorcizmas</t>
  </si>
  <si>
    <t>Possession of Hannah Grace</t>
  </si>
  <si>
    <t>2018.12.07</t>
  </si>
  <si>
    <t>Fantastiniai gyvūnai: Grindelvaldo piktadarystės</t>
  </si>
  <si>
    <t>Fantastic Beasts: Crimes of Grindelwald</t>
  </si>
  <si>
    <t>UK, US</t>
  </si>
  <si>
    <t>Astridos Lindgren jaunystė</t>
  </si>
  <si>
    <t>Unga Astrid</t>
  </si>
  <si>
    <t>SE, DK</t>
  </si>
  <si>
    <t>Estinfilm</t>
  </si>
  <si>
    <t>Apgaulinga ramybė</t>
  </si>
  <si>
    <t>Serenity</t>
  </si>
  <si>
    <t>2019.02.01</t>
  </si>
  <si>
    <t>Namas, kurį pastatė Džekas </t>
  </si>
  <si>
    <t>The House that Jack built</t>
  </si>
  <si>
    <t>DK, FR, DE</t>
  </si>
  <si>
    <t>Drąsusis elniukas Eliotas</t>
  </si>
  <si>
    <t>Elliot The Littlest Reindeer</t>
  </si>
  <si>
    <t>CA</t>
  </si>
  <si>
    <t xml:space="preserve">Per tave vienos bėdos </t>
  </si>
  <si>
    <t>En liberte!</t>
  </si>
  <si>
    <t>Taip gimė žvaigždė</t>
  </si>
  <si>
    <t>Star ir Born</t>
  </si>
  <si>
    <t xml:space="preserve">Broliai Sistersai </t>
  </si>
  <si>
    <t>Sisters Brothers</t>
  </si>
  <si>
    <t>FR. ES, US, BE, RO</t>
  </si>
  <si>
    <t xml:space="preserve">Suspirija </t>
  </si>
  <si>
    <t>Suspiria</t>
  </si>
  <si>
    <t>IT, US</t>
  </si>
  <si>
    <t>Mirtingos mašinos</t>
  </si>
  <si>
    <t>Mortal Engines</t>
  </si>
  <si>
    <t>US, NZ</t>
  </si>
  <si>
    <t xml:space="preserve">Spragtukas ir keturios karalystės </t>
  </si>
  <si>
    <t>The Nutcracker and the Four Realms</t>
  </si>
  <si>
    <t>Lietuviški svingeriai</t>
  </si>
  <si>
    <t>Sengirė</t>
  </si>
  <si>
    <t>VšĮ Sengirė</t>
  </si>
  <si>
    <t xml:space="preserve">Koletė </t>
  </si>
  <si>
    <t>Colette</t>
  </si>
  <si>
    <t>Ekskursantė</t>
  </si>
  <si>
    <t>Cinemark</t>
  </si>
  <si>
    <t>Tabaluga</t>
  </si>
  <si>
    <t>DE</t>
  </si>
  <si>
    <t>Izabelė ir jos vyrai </t>
  </si>
  <si>
    <t>Un beau soleil intérieur</t>
  </si>
  <si>
    <t>FR, BE</t>
  </si>
  <si>
    <t>Aukso žirgas</t>
  </si>
  <si>
    <t>Golden Horse</t>
  </si>
  <si>
    <t>LT, LV, LU, DK</t>
  </si>
  <si>
    <t>2014.12.12</t>
  </si>
  <si>
    <t>Didžioji skruzdėlyčių karalystė</t>
  </si>
  <si>
    <t>Minuscule, Valley of the Lost Ants</t>
  </si>
  <si>
    <t>Gerumo stebuklas</t>
  </si>
  <si>
    <t>Wonder</t>
  </si>
  <si>
    <t xml:space="preserve">Mulai </t>
  </si>
  <si>
    <t>TV Manija</t>
  </si>
  <si>
    <t>Mažasis Princas</t>
  </si>
  <si>
    <t>Le Petit Prince</t>
  </si>
  <si>
    <t>Visi nori Nikolės</t>
  </si>
  <si>
    <t>London Fields</t>
  </si>
  <si>
    <t>US, UK</t>
  </si>
  <si>
    <t>Troliai Mumiai ir žiemos pasaka</t>
  </si>
  <si>
    <t>Muumien taikatalvi</t>
  </si>
  <si>
    <t>FI, PL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</si>
  <si>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</si>
  <si>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</si>
  <si>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</si>
  <si>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</si>
  <si>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</si>
  <si>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</si>
  <si>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</si>
  <si>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</si>
  <si>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</si>
  <si>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</si>
  <si>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</si>
  <si>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</si>
  <si>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2019 m. Sausio (January) mėnesį Lietuvos kino teatruose rodytų filmų topas</t>
  </si>
  <si>
    <t>2019 m. Vasario (February) mėnesį Lietuvos kino teatruose rodytų filmų topas</t>
  </si>
  <si>
    <t>Lego Movie 2</t>
  </si>
  <si>
    <t>Lego filmas 2</t>
  </si>
  <si>
    <t>Septynios vakarienės</t>
  </si>
  <si>
    <t>Minuscule Mandibles from far away (Minuscule 2)</t>
  </si>
  <si>
    <t>Didžioji skruzdėlyčių karalystė 2</t>
  </si>
  <si>
    <t>Hard Powder (Cold Pursuit)</t>
  </si>
  <si>
    <t xml:space="preserve">Šaltas kraujas </t>
  </si>
  <si>
    <t>Kaip aš tapau vietiniu</t>
  </si>
  <si>
    <t>Ben is Back</t>
  </si>
  <si>
    <t>Benas grįžo į namus</t>
  </si>
  <si>
    <t>DK, NO, AU, US</t>
  </si>
  <si>
    <t>2019.02.08</t>
  </si>
  <si>
    <t>Семь ужинов</t>
  </si>
  <si>
    <t>FR, CN</t>
  </si>
  <si>
    <t>2019.02.15</t>
  </si>
  <si>
    <t>Как я стал русским</t>
  </si>
  <si>
    <t>2019.02.22</t>
  </si>
  <si>
    <t xml:space="preserve">Alita. Kovos angelas </t>
  </si>
  <si>
    <t>Alita: Battle Angel</t>
  </si>
  <si>
    <t>Stan and Ollie</t>
  </si>
  <si>
    <t xml:space="preserve">Stenas ir Olis. Juoko broliai </t>
  </si>
  <si>
    <t>UK, CA, US</t>
  </si>
  <si>
    <t xml:space="preserve">Dogman </t>
  </si>
  <si>
    <t>Šv. Agota</t>
  </si>
  <si>
    <t>St. Agatha</t>
  </si>
  <si>
    <t>2018.02.22</t>
  </si>
  <si>
    <t>Pasmerkti. Kauno romanas</t>
  </si>
  <si>
    <t>Singing fish</t>
  </si>
  <si>
    <t>Purpurinis rūkas</t>
  </si>
  <si>
    <t>Trys didvyriai ir sosto paveldėtoja</t>
  </si>
  <si>
    <t>Три богатыря и Наследница престола</t>
  </si>
  <si>
    <t xml:space="preserve">Snieguotos lenktynės </t>
  </si>
  <si>
    <t>Racetime</t>
  </si>
  <si>
    <t xml:space="preserve">Valdžia </t>
  </si>
  <si>
    <t>Vice</t>
  </si>
  <si>
    <t>Keršto kelias</t>
  </si>
  <si>
    <t>Destroyer</t>
  </si>
  <si>
    <t>Muchos hijos, un mono y un castillo</t>
  </si>
  <si>
    <t xml:space="preserve">Daug vaikų, beždžionė ir pilis </t>
  </si>
  <si>
    <t>ES</t>
  </si>
  <si>
    <t xml:space="preserve">Romuva </t>
  </si>
  <si>
    <t>Fuga</t>
  </si>
  <si>
    <t>Le semeur</t>
  </si>
  <si>
    <t xml:space="preserve">Sėjėjas </t>
  </si>
  <si>
    <t>Kino pasaka</t>
  </si>
  <si>
    <t>PL, CZ, SE</t>
  </si>
  <si>
    <t>Saulės dukros</t>
  </si>
  <si>
    <t>Les Filles du soleil</t>
  </si>
  <si>
    <t>FR, BE, GE, CH</t>
  </si>
  <si>
    <t>Mary Queen of Scots</t>
  </si>
  <si>
    <t>Marija, Škotijos karalienė </t>
  </si>
  <si>
    <t>Mirties diena 2</t>
  </si>
  <si>
    <t>Happy Death Day 2U</t>
  </si>
  <si>
    <t>Helovinas</t>
  </si>
  <si>
    <t>Halloween</t>
  </si>
  <si>
    <t>Tylos zona</t>
  </si>
  <si>
    <t>A Quiet Place</t>
  </si>
  <si>
    <t>NO</t>
  </si>
  <si>
    <t>2019 m. Kovo (March) mėnesį Lietuvos kino teatruose rodytų filmų topas</t>
  </si>
  <si>
    <t>Captain Marvel</t>
  </si>
  <si>
    <t xml:space="preserve">Kapitonė Marvel </t>
  </si>
  <si>
    <t>Dumbo</t>
  </si>
  <si>
    <t xml:space="preserve">Dambis </t>
  </si>
  <si>
    <t>2019.03.29</t>
  </si>
  <si>
    <t>Hummingbird Project</t>
  </si>
  <si>
    <t xml:space="preserve">Kolibrio projektas </t>
  </si>
  <si>
    <t>BE, CA</t>
  </si>
  <si>
    <t>2019.03.15</t>
  </si>
  <si>
    <t>2019.03.01</t>
  </si>
  <si>
    <t>The Hole In The Ground</t>
  </si>
  <si>
    <t>Kiaurymė</t>
  </si>
  <si>
    <t>IE</t>
  </si>
  <si>
    <t>Alad'2</t>
  </si>
  <si>
    <t xml:space="preserve">Nauji Aladino nuotykiai </t>
  </si>
  <si>
    <t>The Beach Bum</t>
  </si>
  <si>
    <t xml:space="preserve">Pajūrio šlaistūnas </t>
  </si>
  <si>
    <t>Drunk Parents</t>
  </si>
  <si>
    <t xml:space="preserve">Laisvo elgesio tėvai </t>
  </si>
  <si>
    <t>Dragged Across Concrete</t>
  </si>
  <si>
    <t>Velkami per betoną</t>
  </si>
  <si>
    <t>2019.03.08</t>
  </si>
  <si>
    <t>CA, US</t>
  </si>
  <si>
    <t>2019.03.22</t>
  </si>
  <si>
    <t>Lady Bird</t>
  </si>
  <si>
    <t>2018.03.02</t>
  </si>
  <si>
    <t>Kaip prisijaukinti slibiną 3</t>
  </si>
  <si>
    <t>How to Train Your Dragon: The Hidden World</t>
  </si>
  <si>
    <t xml:space="preserve">Mes </t>
  </si>
  <si>
    <t>Us</t>
  </si>
  <si>
    <t>Kursk</t>
  </si>
  <si>
    <t>Kurskas</t>
  </si>
  <si>
    <t>Queens Corgi</t>
  </si>
  <si>
    <t xml:space="preserve">Karalienės Korgis </t>
  </si>
  <si>
    <t>On the Basis of Sex</t>
  </si>
  <si>
    <t>Nes ji yra moteris</t>
  </si>
  <si>
    <t>Widow (Greta)</t>
  </si>
  <si>
    <t>Greta</t>
  </si>
  <si>
    <t>Creed 2</t>
  </si>
  <si>
    <t xml:space="preserve">Krydas II: Kylanti legenda </t>
  </si>
  <si>
    <t>Mia and the White Lions</t>
  </si>
  <si>
    <t xml:space="preserve">Mija ir baltasis liūtas </t>
  </si>
  <si>
    <t>BE, LX</t>
  </si>
  <si>
    <t>BE</t>
  </si>
  <si>
    <t>EI, US</t>
  </si>
  <si>
    <t>2019.04.05</t>
  </si>
  <si>
    <t>Riba</t>
  </si>
  <si>
    <t>Moteris, vyras ir suo</t>
  </si>
  <si>
    <t>3 dienos Kviberone</t>
  </si>
  <si>
    <t>Border</t>
  </si>
  <si>
    <t>AGA</t>
  </si>
  <si>
    <t>SE, DE</t>
  </si>
  <si>
    <t>3 Tage in Quiberon </t>
  </si>
  <si>
    <t>DE, AT, FR</t>
  </si>
  <si>
    <t>DE, FR, BG</t>
  </si>
  <si>
    <t>100 dinge</t>
  </si>
  <si>
    <t xml:space="preserve">100 daiktų ir nieko daugiau </t>
  </si>
  <si>
    <t>Ką tu nuo manęs slepi?</t>
  </si>
  <si>
    <t>Meilužės</t>
  </si>
  <si>
    <t>Громкая связь</t>
  </si>
  <si>
    <t>Любовницы</t>
  </si>
  <si>
    <t>Tobolas</t>
  </si>
  <si>
    <t>Тобол</t>
  </si>
  <si>
    <t>FR, DE, ZA</t>
  </si>
  <si>
    <t>CH, UK, FR, US</t>
  </si>
  <si>
    <t>Žalgirio mūšis</t>
  </si>
  <si>
    <t>LT, PL, DE</t>
  </si>
  <si>
    <t>Artbox</t>
  </si>
  <si>
    <t>Lesfilm</t>
  </si>
  <si>
    <t>Медведи Камчатки. Начало жизни</t>
  </si>
  <si>
    <t xml:space="preserve">Kamčiatkos meškos. Gyvenimo pradžia </t>
  </si>
  <si>
    <t>Krautuvų valsas</t>
  </si>
  <si>
    <t>In the Aisles</t>
  </si>
  <si>
    <t>Laimingasis  Ladzaras</t>
  </si>
  <si>
    <t>Lazzaro felice</t>
  </si>
  <si>
    <t>IT, CH, FR, DE</t>
  </si>
  <si>
    <t>Mergina</t>
  </si>
  <si>
    <t>The Girl</t>
  </si>
  <si>
    <t>NL, BE</t>
  </si>
  <si>
    <t>A-one films</t>
  </si>
  <si>
    <t>Troppo grazia</t>
  </si>
  <si>
    <t>Ikyrioji malonė</t>
  </si>
  <si>
    <t>IT</t>
  </si>
  <si>
    <t>Arktis. Įkalinti ledynuose</t>
  </si>
  <si>
    <t>Arctic</t>
  </si>
  <si>
    <t>IS</t>
  </si>
  <si>
    <t>Baseino valdovai</t>
  </si>
  <si>
    <t>Sink or Swim</t>
  </si>
  <si>
    <t>2019 m. Balandžio (April) mėnesį Lietuvos kino teatruose rodytų filmų topas</t>
  </si>
  <si>
    <t>Valstybės Paslaptis</t>
  </si>
  <si>
    <t>Shazam</t>
  </si>
  <si>
    <t>Curse of La Llorona</t>
  </si>
  <si>
    <t>Verkiančios moters prakeiksmas</t>
  </si>
  <si>
    <t>Teen Spirit</t>
  </si>
  <si>
    <t>Jaunoji žvaigždė</t>
  </si>
  <si>
    <t>Pure as Snow (Blanche-Neige)</t>
  </si>
  <si>
    <t>Skaisti kaip sniegas</t>
  </si>
  <si>
    <t>Big Trip</t>
  </si>
  <si>
    <t>Didžioji kelionė</t>
  </si>
  <si>
    <t>2019.04.12</t>
  </si>
  <si>
    <t>RU, US</t>
  </si>
  <si>
    <t>2019.04.19</t>
  </si>
  <si>
    <t>2019.04.26</t>
  </si>
  <si>
    <t>2019.05.03</t>
  </si>
  <si>
    <t>Avengers: Endgame</t>
  </si>
  <si>
    <t>Keršytojai. Pabaiga</t>
  </si>
  <si>
    <t>Hellboy</t>
  </si>
  <si>
    <t xml:space="preserve">Pragaro vaikis </t>
  </si>
  <si>
    <t>The White Crow</t>
  </si>
  <si>
    <t>The Professor and The Madman</t>
  </si>
  <si>
    <t xml:space="preserve">Balta varna </t>
  </si>
  <si>
    <t xml:space="preserve">Profesorius ir pamišėlis </t>
  </si>
  <si>
    <t>UK, US, BG</t>
  </si>
  <si>
    <t>UK, FR</t>
  </si>
  <si>
    <t>Drakoniuko Riešutėlio nuotykiai: atostogos džiunglėse </t>
  </si>
  <si>
    <t>Der kleine Drache Kokosnuss - Auf in den Dschungel!</t>
  </si>
  <si>
    <t>Europos kinas</t>
  </si>
  <si>
    <t>Capernaum</t>
  </si>
  <si>
    <t>Manbiki kazoku</t>
  </si>
  <si>
    <t>Dronningen</t>
  </si>
  <si>
    <t>Лето</t>
  </si>
  <si>
    <t>Atak Paniki</t>
  </si>
  <si>
    <t>El amor menos pensado</t>
  </si>
  <si>
    <t>Beautiful Boy</t>
  </si>
  <si>
    <t>En Angel</t>
  </si>
  <si>
    <t>Doubles vies</t>
  </si>
  <si>
    <t>Le monde est a toi</t>
  </si>
  <si>
    <t>Birds of Passage</t>
  </si>
  <si>
    <t>Ahlat Agaci</t>
  </si>
  <si>
    <t>Mirai no Mirai</t>
  </si>
  <si>
    <t>Notti Magiche</t>
  </si>
  <si>
    <t>Chef Flynn</t>
  </si>
  <si>
    <t>Long day‘s journey into night</t>
  </si>
  <si>
    <t>Maya</t>
  </si>
  <si>
    <t>Touch me not</t>
  </si>
  <si>
    <t>Gordon och Paddy</t>
  </si>
  <si>
    <t>Virgin &amp; Extra: Jaén, The Land Of The Olive Oil</t>
  </si>
  <si>
    <t xml:space="preserve">Chaenas – ypač tyro aliejaus kraštas </t>
  </si>
  <si>
    <t>Gordonas ir Padi</t>
  </si>
  <si>
    <t>Neliesk manęs</t>
  </si>
  <si>
    <t xml:space="preserve">Ilga dienos kelionė į naktį </t>
  </si>
  <si>
    <t>Maja</t>
  </si>
  <si>
    <t>Šefas Flynnas</t>
  </si>
  <si>
    <t>Magiškos naktys</t>
  </si>
  <si>
    <t xml:space="preserve">Mano mažoji sesutė Mirai </t>
  </si>
  <si>
    <t xml:space="preserve">Laukinė kriaušė </t>
  </si>
  <si>
    <t>Vasaros paukščiai</t>
  </si>
  <si>
    <t>Pasaulis priklauso tau</t>
  </si>
  <si>
    <t>Dvilypiai gyvenimai</t>
  </si>
  <si>
    <t>Angelas</t>
  </si>
  <si>
    <t>Gražus sūnus</t>
  </si>
  <si>
    <t>Netikėta meilė</t>
  </si>
  <si>
    <t xml:space="preserve">Panikos ataka </t>
  </si>
  <si>
    <t>Vasara</t>
  </si>
  <si>
    <t xml:space="preserve">Širdžių dama </t>
  </si>
  <si>
    <t xml:space="preserve">Vagiliautojai </t>
  </si>
  <si>
    <t xml:space="preserve">Kafarnaumas </t>
  </si>
  <si>
    <t>LB, FR, US</t>
  </si>
  <si>
    <t>JP</t>
  </si>
  <si>
    <t>DK, SE</t>
  </si>
  <si>
    <t>AR</t>
  </si>
  <si>
    <t>AR, ES</t>
  </si>
  <si>
    <t>CO, DK, MX, DE, CH</t>
  </si>
  <si>
    <t>TR, MK, FR, DE, BG, SE, BA</t>
  </si>
  <si>
    <t>CH, FR</t>
  </si>
  <si>
    <t>RO, DE, CZ, BG, FR</t>
  </si>
  <si>
    <t>SE</t>
  </si>
  <si>
    <t>Išgyventi vasarą</t>
  </si>
  <si>
    <t>Kenkenas ir ateiviai</t>
  </si>
  <si>
    <t>Coin coin And The Extra-Humans</t>
  </si>
  <si>
    <t>Matangi / Maya / M.I.A.</t>
  </si>
  <si>
    <t>UK, US, LK</t>
  </si>
  <si>
    <t>Mylėk ir šok</t>
  </si>
  <si>
    <t>Let's dance</t>
  </si>
  <si>
    <t>Rūgštus miškas</t>
  </si>
  <si>
    <t>ACID FOREST</t>
  </si>
  <si>
    <t>Neon Realism</t>
  </si>
  <si>
    <t>After. Kai mes susitikom</t>
  </si>
  <si>
    <t xml:space="preserve">After </t>
  </si>
  <si>
    <t>Ether</t>
  </si>
  <si>
    <t>Eteris</t>
  </si>
  <si>
    <t>PL, LT, UA, HU</t>
  </si>
  <si>
    <t>Milijardas</t>
  </si>
  <si>
    <t>Vaikinai pagal iškvietimą</t>
  </si>
  <si>
    <t>Трезвый водитель</t>
  </si>
  <si>
    <t>Миллиард</t>
  </si>
  <si>
    <t>Gyvulėlių kapinės</t>
  </si>
  <si>
    <t>Pet Sematary</t>
  </si>
  <si>
    <t>NCG Distribution  / Paramount Pictures</t>
  </si>
  <si>
    <t>Stebuklų parkas</t>
  </si>
  <si>
    <t>Wonder Park</t>
  </si>
  <si>
    <t>Свидетели Путина</t>
  </si>
  <si>
    <t xml:space="preserve">Putino liudininkai </t>
  </si>
  <si>
    <t>Whitney</t>
  </si>
  <si>
    <t>LV, CH, CZ</t>
  </si>
  <si>
    <t>2019 m. Gegužės (May) mėnesį Lietuvos kino teatruose rodytų filmų topas</t>
  </si>
  <si>
    <t>Aladdin</t>
  </si>
  <si>
    <t xml:space="preserve">Aladinas </t>
  </si>
  <si>
    <t>2019.05.24</t>
  </si>
  <si>
    <t>The Aftermath</t>
  </si>
  <si>
    <t>Svetimi namai</t>
  </si>
  <si>
    <t>Theatrical Film Distribution  / 20th Century Fox</t>
  </si>
  <si>
    <t>Žavusis žudikas Tedas Bandis</t>
  </si>
  <si>
    <t>Extremely Wicked, Shockingly Evil, and Vile</t>
  </si>
  <si>
    <t>2019.05.10</t>
  </si>
  <si>
    <t>Play Or Die</t>
  </si>
  <si>
    <t>Žaisk arba mirk</t>
  </si>
  <si>
    <t>2019.05.17</t>
  </si>
  <si>
    <t xml:space="preserve">Nerealieji 2 </t>
  </si>
  <si>
    <t>Incredibles 2</t>
  </si>
  <si>
    <t xml:space="preserve">Bulius Ferdinandas </t>
  </si>
  <si>
    <t>Ferdinand</t>
  </si>
  <si>
    <t>Koko</t>
  </si>
  <si>
    <t>Coco</t>
  </si>
  <si>
    <t>Ratai 3</t>
  </si>
  <si>
    <t>Cars 3</t>
  </si>
  <si>
    <t>Trys žingsniai iki tavęs</t>
  </si>
  <si>
    <t>Five Feet Apart</t>
  </si>
  <si>
    <t>Ma</t>
  </si>
  <si>
    <t>2019.05.31</t>
  </si>
  <si>
    <t>Rocketman</t>
  </si>
  <si>
    <t>2019.06.07</t>
  </si>
  <si>
    <t>Slaptas augintinių gyvenimas 2</t>
  </si>
  <si>
    <t>Secret Life of Pets 2</t>
  </si>
  <si>
    <t xml:space="preserve">NCG Distribution  </t>
  </si>
  <si>
    <t>Slaptas augintinių gyvenimas</t>
  </si>
  <si>
    <t>The Secret Life Of Pets</t>
  </si>
  <si>
    <t>US, JP</t>
  </si>
  <si>
    <t xml:space="preserve">Bjaurusis aš 3 </t>
  </si>
  <si>
    <t>Despicable Me 3</t>
  </si>
  <si>
    <t>`</t>
  </si>
  <si>
    <t>Pokemon Detective Pikachu</t>
  </si>
  <si>
    <t>Pokemon Detektyvas Pikachu</t>
  </si>
  <si>
    <t>John Wick 3: Parabellum</t>
  </si>
  <si>
    <t>Džonas Vikas 3</t>
  </si>
  <si>
    <t>Flarsky (Long Shot)</t>
  </si>
  <si>
    <t>Be šansų</t>
  </si>
  <si>
    <t>Untitled James Gunn (Brightburn)</t>
  </si>
  <si>
    <t>Mirties blyksnis</t>
  </si>
  <si>
    <t>Sun is also a star</t>
  </si>
  <si>
    <t>Saulė irgi žvaigždė</t>
  </si>
  <si>
    <t>Godzilla2: King of the Monsters</t>
  </si>
  <si>
    <t>Godzila 2: Monstrų karalius</t>
  </si>
  <si>
    <t>Hotel Transylvania 3</t>
  </si>
  <si>
    <t>Monstrų viešbutis 3: Atostogos</t>
  </si>
  <si>
    <t>Princess in Wonderland (Princess and the Dragon)</t>
  </si>
  <si>
    <t>Princesė ir Drakonas</t>
  </si>
  <si>
    <t>Emoji</t>
  </si>
  <si>
    <t>Emodži filmas</t>
  </si>
  <si>
    <t>Ballerina</t>
  </si>
  <si>
    <t>Balerina</t>
  </si>
  <si>
    <t>US, JP, CA</t>
  </si>
  <si>
    <t>2018.07.13</t>
  </si>
  <si>
    <t>FR, CA</t>
  </si>
  <si>
    <t>Paryžiaus imperatorius</t>
  </si>
  <si>
    <t>L'Empereur de Paris</t>
  </si>
  <si>
    <t>Ričardas atsisveikina</t>
  </si>
  <si>
    <t>Richard Says Goodbye</t>
  </si>
  <si>
    <t>L'homme fidèle</t>
  </si>
  <si>
    <t xml:space="preserve">Tobulas vyras </t>
  </si>
  <si>
    <t>Mes visada gyvenome pilyje</t>
  </si>
  <si>
    <t>We Have Always Lived in the Castle</t>
  </si>
  <si>
    <t>Kūdikis</t>
  </si>
  <si>
    <t>Pupille</t>
  </si>
  <si>
    <t>Apsėstasis</t>
  </si>
  <si>
    <t>The Prodigy</t>
  </si>
  <si>
    <t>1</t>
  </si>
  <si>
    <t>5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</si>
  <si>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</si>
  <si>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</si>
  <si>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</si>
  <si>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</si>
  <si>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</si>
  <si>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</si>
  <si>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</si>
  <si>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</si>
  <si>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</si>
  <si>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</si>
  <si>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</si>
  <si>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</si>
  <si>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</si>
  <si>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</si>
  <si>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</si>
  <si>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</si>
  <si>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</si>
  <si>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</si>
  <si>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</si>
  <si>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</si>
  <si>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</si>
  <si>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</si>
  <si>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</si>
  <si>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</si>
  <si>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</si>
  <si>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</si>
  <si>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</si>
  <si>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</si>
  <si>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</si>
  <si>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</si>
  <si>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</si>
  <si>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</si>
  <si>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</si>
  <si>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</si>
  <si>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</si>
  <si>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</si>
  <si>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</si>
  <si>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</si>
  <si>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</si>
  <si>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</si>
  <si>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</si>
  <si>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</si>
  <si>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</si>
  <si>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</si>
  <si>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</si>
  <si>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</si>
  <si>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</si>
  <si>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</si>
  <si>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</si>
  <si>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</si>
  <si>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</si>
  <si>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</si>
  <si>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</si>
  <si>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</si>
  <si>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</si>
  <si>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</si>
  <si>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</si>
  <si>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</si>
  <si>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</si>
  <si>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</si>
  <si>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</si>
  <si>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</si>
  <si>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</si>
  <si>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</si>
  <si>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</si>
  <si>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</si>
  <si>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</si>
  <si>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</si>
  <si>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</si>
  <si>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</si>
  <si>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</si>
  <si>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</si>
  <si>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</si>
  <si>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</si>
  <si>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</si>
  <si>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Mumbajaus viešbutis</t>
  </si>
  <si>
    <t>Hotel Mumbai</t>
  </si>
  <si>
    <t>AU, US, IN</t>
  </si>
  <si>
    <t>AŠ iš kitos veidrodžio pusės</t>
  </si>
  <si>
    <t>Unheimlich perfekte Freunde</t>
  </si>
  <si>
    <t>78</t>
  </si>
  <si>
    <t>79</t>
  </si>
  <si>
    <t>2019 m. Birželio (June) mėnesį Lietuvos kino teatruose rodytų filmų topas</t>
  </si>
  <si>
    <t>Men in Black International</t>
  </si>
  <si>
    <t>Vyrai juodais drabužiais: Pasaulinė grėsmė</t>
  </si>
  <si>
    <t>Childs Play</t>
  </si>
  <si>
    <t>Vaikų žaidimai</t>
  </si>
  <si>
    <t>Sheep and Wolves: Pig Deal (Sheep and Wolves 2)</t>
  </si>
  <si>
    <t>Avelės ir vilkai 2</t>
  </si>
  <si>
    <t>Anna</t>
  </si>
  <si>
    <t>Uglydolls</t>
  </si>
  <si>
    <t>Bjaurios lėlės</t>
  </si>
  <si>
    <t>Dogs Way Home</t>
  </si>
  <si>
    <t>Šuns tikslas</t>
  </si>
  <si>
    <t>My Little Pony</t>
  </si>
  <si>
    <t>Mano mažasi ponis</t>
  </si>
  <si>
    <t>2019.06.14</t>
  </si>
  <si>
    <t>US, FR</t>
  </si>
  <si>
    <t>2019.06.28</t>
  </si>
  <si>
    <t>2019.07.05</t>
  </si>
  <si>
    <t>2017.02.24</t>
  </si>
  <si>
    <t>2017.10.06</t>
  </si>
  <si>
    <t>Afera </t>
  </si>
  <si>
    <t>The Hustle</t>
  </si>
  <si>
    <t>Dar vakar</t>
  </si>
  <si>
    <t>Yesterday</t>
  </si>
  <si>
    <t>Pūkuota šnipė</t>
  </si>
  <si>
    <t>2019.06.21</t>
  </si>
  <si>
    <t>Marnie’s World</t>
  </si>
  <si>
    <t>DE, BE</t>
  </si>
  <si>
    <t>Mūsų pirmosios atostogos</t>
  </si>
  <si>
    <t>Premières vacances</t>
  </si>
  <si>
    <t>Pasiutusi meilė</t>
  </si>
  <si>
    <t>Ar putām uz Lūpām</t>
  </si>
  <si>
    <t>LV, PL, LT</t>
  </si>
  <si>
    <t>2019.06.05</t>
  </si>
  <si>
    <t xml:space="preserve">Greta Garbo Films </t>
  </si>
  <si>
    <t>Muzika tavo rankose</t>
  </si>
  <si>
    <t>Au bout des doigts</t>
  </si>
  <si>
    <t>Virš debesų</t>
  </si>
  <si>
    <t>Выше неба</t>
  </si>
  <si>
    <t>Skausmas ir šlovė</t>
  </si>
  <si>
    <t>Dolor y gloria</t>
  </si>
  <si>
    <t>Atsargiai, ragana</t>
  </si>
  <si>
    <t>Zlogonje</t>
  </si>
  <si>
    <t>MK</t>
  </si>
  <si>
    <t>2018.12.01</t>
  </si>
  <si>
    <t>Skalvijos kino centras</t>
  </si>
  <si>
    <t>Didelis blogas lapinas ir kitos istorijos</t>
  </si>
  <si>
    <t>Le grand méchant renard et autres contes...</t>
  </si>
  <si>
    <t>BE, FR</t>
  </si>
  <si>
    <t>2018.10.06</t>
  </si>
  <si>
    <t>Išklausyk! (Programa vaikams)</t>
  </si>
  <si>
    <t>NL</t>
  </si>
  <si>
    <t>Luister</t>
  </si>
  <si>
    <t>2018.09.23</t>
  </si>
  <si>
    <t>Arčiau debesų</t>
  </si>
  <si>
    <t>Cloudboy</t>
  </si>
  <si>
    <t>BG/SE/NL/NO</t>
  </si>
  <si>
    <t>2017.09.10</t>
  </si>
  <si>
    <t>Kaimynė šnipė</t>
  </si>
  <si>
    <t>Next Door Spy</t>
  </si>
  <si>
    <t>DK</t>
  </si>
  <si>
    <t>2017.10.07</t>
  </si>
  <si>
    <t>Ką pašnibždėjo pelėda (Trumpukų programa)</t>
  </si>
  <si>
    <t>TBA</t>
  </si>
  <si>
    <t>2017.01.14</t>
  </si>
  <si>
    <t>Panelė Rūgštynė</t>
  </si>
  <si>
    <t>Jamais Contente</t>
  </si>
  <si>
    <t>2016.12.17</t>
  </si>
  <si>
    <t>Tamsta Varlius</t>
  </si>
  <si>
    <t>Meester Kikker</t>
  </si>
  <si>
    <t>Noriu būti savimi (dokumentinių filmų programa)</t>
  </si>
  <si>
    <t>2016.11.19</t>
  </si>
  <si>
    <t>Pakeliui į mokyklą</t>
  </si>
  <si>
    <t>Sur le Chemin de lʾécole</t>
  </si>
  <si>
    <t>FR/CN/ZA/BR/CO/</t>
  </si>
  <si>
    <t>Keliaujantys paukščiai</t>
  </si>
  <si>
    <t>Les oiseaux de passage</t>
  </si>
  <si>
    <t>BE/FR</t>
  </si>
  <si>
    <t>80</t>
  </si>
  <si>
    <t>81</t>
  </si>
  <si>
    <t>82</t>
  </si>
  <si>
    <t>83</t>
  </si>
  <si>
    <t>84</t>
  </si>
  <si>
    <t>85</t>
  </si>
  <si>
    <t>86</t>
  </si>
  <si>
    <t>Jūsų Vincentas</t>
  </si>
  <si>
    <t>Loving Vincent</t>
  </si>
  <si>
    <t>UK, PL</t>
  </si>
  <si>
    <t>Tyli naktis</t>
  </si>
  <si>
    <t>Cicha noc</t>
  </si>
  <si>
    <t>Veidas</t>
  </si>
  <si>
    <t>2018.04.06</t>
  </si>
  <si>
    <t>2019.02.23</t>
  </si>
  <si>
    <t>Twarz</t>
  </si>
  <si>
    <t>LT, IE, CH</t>
  </si>
  <si>
    <t>Ultra Nominum</t>
  </si>
  <si>
    <t>Second Hand</t>
  </si>
  <si>
    <t>Domino</t>
  </si>
  <si>
    <t>DK, FR, IT, BE, NL</t>
  </si>
  <si>
    <t>Poison Rose</t>
  </si>
  <si>
    <t>X-Men: Dark Phoenix</t>
  </si>
  <si>
    <t xml:space="preserve">Nuodinga rožė </t>
  </si>
  <si>
    <t xml:space="preserve">Iksmenai. Tamsusis Feniksas </t>
  </si>
  <si>
    <t>US, IT</t>
  </si>
  <si>
    <t>87</t>
  </si>
  <si>
    <t>Ramenai</t>
  </si>
  <si>
    <t>Ramen Teh</t>
  </si>
  <si>
    <t>SG, JP, FR</t>
  </si>
  <si>
    <t>Greta Garbo Films</t>
  </si>
  <si>
    <t>Klubas Studio 54</t>
  </si>
  <si>
    <t>Studio 54</t>
  </si>
  <si>
    <t>2019.03.07</t>
  </si>
  <si>
    <t>Estinfilms</t>
  </si>
  <si>
    <t>Gyvenimas aukštybėse</t>
  </si>
  <si>
    <t>High Life</t>
  </si>
  <si>
    <t>UK, FR, DE, PL, US</t>
  </si>
  <si>
    <t>88</t>
  </si>
  <si>
    <t>89</t>
  </si>
  <si>
    <t>90</t>
  </si>
  <si>
    <t>91</t>
  </si>
  <si>
    <t>Ačiū Dievui</t>
  </si>
  <si>
    <t>Grâce à Dieu</t>
  </si>
  <si>
    <t>92</t>
  </si>
  <si>
    <t>Devym kažkelinti</t>
  </si>
  <si>
    <t>Mid90s</t>
  </si>
  <si>
    <t>93</t>
  </si>
  <si>
    <t>Kauno kino centras "Romuva"</t>
  </si>
  <si>
    <t>2019 m. Liepos (July) mėnesį Lietuvos kino teatruose rodytų filmų topas</t>
  </si>
  <si>
    <t>Spiderman Far From Home</t>
  </si>
  <si>
    <t>Žmogus-Voras: Toli nuo namų</t>
  </si>
  <si>
    <t>Annabelle Comes Home (Annabelle 3)</t>
  </si>
  <si>
    <t>Anabelė 3</t>
  </si>
  <si>
    <t>Lying and Stealing</t>
  </si>
  <si>
    <t>Vagys melagiai</t>
  </si>
  <si>
    <t>I Am Mother (Mister Smith)</t>
  </si>
  <si>
    <t>Roboto vaikas</t>
  </si>
  <si>
    <t>Smallfoot</t>
  </si>
  <si>
    <t>Mažoji pėda</t>
  </si>
  <si>
    <t>Peter Rabbit</t>
  </si>
  <si>
    <t>Triušis Piteris</t>
  </si>
  <si>
    <t>2019.07.12</t>
  </si>
  <si>
    <t>2019.07.19</t>
  </si>
  <si>
    <t>AU</t>
  </si>
  <si>
    <t>2018.10.19</t>
  </si>
  <si>
    <t>2018.03.23</t>
  </si>
  <si>
    <t>Fast &amp; Furious Presents: Hobbs &amp; Shaw</t>
  </si>
  <si>
    <t>Greiti ir įsiutę: Hobsas ir Šo</t>
  </si>
  <si>
    <t>2019.08.02</t>
  </si>
  <si>
    <t>Pavarotti</t>
  </si>
  <si>
    <t xml:space="preserve">Pavarotti </t>
  </si>
  <si>
    <t>Midsommar</t>
  </si>
  <si>
    <t xml:space="preserve">Saulės kultas </t>
  </si>
  <si>
    <t>2019.07.26</t>
  </si>
  <si>
    <t>US, SE</t>
  </si>
  <si>
    <t>Kelionės namo</t>
  </si>
  <si>
    <t>The Lion King</t>
  </si>
  <si>
    <t>Liūtas karalius</t>
  </si>
  <si>
    <t>Stjuberis</t>
  </si>
  <si>
    <t>Stuber</t>
  </si>
  <si>
    <t>Why Are We Creative?</t>
  </si>
  <si>
    <t>Kodėl mes kūrybingi?</t>
  </si>
  <si>
    <t>Aušros pažadas</t>
  </si>
  <si>
    <t>Promise at Dawn</t>
  </si>
  <si>
    <t>Aš, tu, jis ir ji</t>
  </si>
  <si>
    <t>2019 m. Rugpjūčio (August) mėnesį Lietuvos kino teatruose rodytų filmų topas</t>
  </si>
  <si>
    <t>Vieną kartą Holivude</t>
  </si>
  <si>
    <t>Piktieji paukščiai. Filmas 2</t>
  </si>
  <si>
    <t>Lietinga diena Niujorke</t>
  </si>
  <si>
    <t>Šiurpios istorijos pasakojimui tamsoje</t>
  </si>
  <si>
    <t>Šokių kovos</t>
  </si>
  <si>
    <t>Once Upon a Time... in Hollywood</t>
  </si>
  <si>
    <t>US, UK, CN</t>
  </si>
  <si>
    <t>2019.08.16</t>
  </si>
  <si>
    <t>The Angry Birds Movie 2</t>
  </si>
  <si>
    <t>2019.08.23</t>
  </si>
  <si>
    <t>FI, US</t>
  </si>
  <si>
    <t>A Rainy Day in New York</t>
  </si>
  <si>
    <t>2019.08.09</t>
  </si>
  <si>
    <t>Scary Stories to Tell in the Dark</t>
  </si>
  <si>
    <t>2019.08.30</t>
  </si>
  <si>
    <t>Битва</t>
  </si>
  <si>
    <t>Slėpynės</t>
  </si>
  <si>
    <t>Ready Or Not</t>
  </si>
  <si>
    <t>Angel of Mine</t>
  </si>
  <si>
    <t>Mano angelas</t>
  </si>
  <si>
    <t>AU, US</t>
  </si>
  <si>
    <t>Toy Story 4</t>
  </si>
  <si>
    <t>Žaislų istorija 4</t>
  </si>
  <si>
    <t>Angel Has Fallen</t>
  </si>
  <si>
    <t>Angelo apgultis</t>
  </si>
  <si>
    <t>Gernsio literatūros ir bulvių lupenų pyrago draugija</t>
  </si>
  <si>
    <t>Guernsey Literary and Potato Peel Pie Society</t>
  </si>
  <si>
    <t>UK, FR, US</t>
  </si>
  <si>
    <t>Mano akių šviesa</t>
  </si>
  <si>
    <t>Light of My Life</t>
  </si>
  <si>
    <t>47 metrai: įkalintos po vandeniu</t>
  </si>
  <si>
    <t>47 Meters Down: Uncaged</t>
  </si>
  <si>
    <t>UK</t>
  </si>
  <si>
    <t>Mažulė, verta milijonų</t>
  </si>
  <si>
    <t>Driven</t>
  </si>
  <si>
    <t>Laiko tiltai</t>
  </si>
  <si>
    <t>LT, LV, ES</t>
  </si>
  <si>
    <t>Damų laimė</t>
  </si>
  <si>
    <t>Les Dames</t>
  </si>
  <si>
    <t>CH</t>
  </si>
  <si>
    <t>Rémi sans famille</t>
  </si>
  <si>
    <t>Nepaprasta Remio kelionė</t>
  </si>
  <si>
    <t>Vestuvės</t>
  </si>
  <si>
    <t>Čia buvo Saša</t>
  </si>
  <si>
    <t>Dansu films</t>
  </si>
  <si>
    <t>Abigailė</t>
  </si>
  <si>
    <t>Эбигейл</t>
  </si>
  <si>
    <t>Top FilmBaltic</t>
  </si>
  <si>
    <t>Good Boys</t>
  </si>
  <si>
    <t>Geri berniukai</t>
  </si>
  <si>
    <t>2019 m. Rugsėjo (September) mėnesį Lietuvos kino teatruose rodytų filmų topas</t>
  </si>
  <si>
    <t>TAS: Antroji dalis</t>
  </si>
  <si>
    <t>Molly and Max (A Dog's Journey)</t>
  </si>
  <si>
    <t>Šuns tikslas 2</t>
  </si>
  <si>
    <t>Hustlers</t>
  </si>
  <si>
    <t>Aferistės</t>
  </si>
  <si>
    <t>Red Shoes and the Seven Dwarfs</t>
  </si>
  <si>
    <t>Raudonbatė ir 7 Nykštukai</t>
  </si>
  <si>
    <t>Gimtinė</t>
  </si>
  <si>
    <t>Three Seconds (Informer)</t>
  </si>
  <si>
    <t>Informatorius</t>
  </si>
  <si>
    <t>TAS</t>
  </si>
  <si>
    <t>IT 2</t>
  </si>
  <si>
    <t>2019.09.06</t>
  </si>
  <si>
    <t>2019.09.13</t>
  </si>
  <si>
    <t>2019.09.20</t>
  </si>
  <si>
    <t>2019.09.27</t>
  </si>
  <si>
    <t>KR</t>
  </si>
  <si>
    <t xml:space="preserve">Motherland </t>
  </si>
  <si>
    <t>2017.09.08</t>
  </si>
  <si>
    <t>Ad Astra</t>
  </si>
  <si>
    <t>Strange But True</t>
  </si>
  <si>
    <t xml:space="preserve">Keista tiesa </t>
  </si>
  <si>
    <t>Zerovilis</t>
  </si>
  <si>
    <t>Zeroville</t>
  </si>
  <si>
    <t>Halstonas: šlovės ir nuopuolio istorija</t>
  </si>
  <si>
    <t>Halston</t>
  </si>
  <si>
    <t>Merė: laivo prakeiksmas</t>
  </si>
  <si>
    <t>Mary</t>
  </si>
  <si>
    <t>Juodojo drakono pėdsakais</t>
  </si>
  <si>
    <t>RU, CN</t>
  </si>
  <si>
    <t>Mystery of Iron Mask</t>
  </si>
  <si>
    <t>Одесса</t>
  </si>
  <si>
    <t xml:space="preserve">Odesa </t>
  </si>
  <si>
    <t>Agentė</t>
  </si>
  <si>
    <t>Operative</t>
  </si>
  <si>
    <t>US, IL</t>
  </si>
  <si>
    <t>Rembo. Paskutinis kraujas</t>
  </si>
  <si>
    <t>Rambo V: Last Blood</t>
  </si>
  <si>
    <t>Дорогой папа</t>
  </si>
  <si>
    <t>Tėtušio milijonai</t>
  </si>
  <si>
    <t>Nematoma</t>
  </si>
  <si>
    <t>LT, LV, UA</t>
  </si>
  <si>
    <t>Where'd You Go, Bernadette</t>
  </si>
  <si>
    <t>Kur tu pradingai, Bernadeta?</t>
  </si>
  <si>
    <t>Can you keep a secret?</t>
  </si>
  <si>
    <t xml:space="preserve">Ar gali išsaugoti paslaptį </t>
  </si>
  <si>
    <t>Sniego vaikis</t>
  </si>
  <si>
    <t>Abominable</t>
  </si>
  <si>
    <t>CN, US</t>
  </si>
  <si>
    <t>2019.10.04</t>
  </si>
  <si>
    <t>Dauntono Abatija</t>
  </si>
  <si>
    <t>Downton Abbey</t>
  </si>
  <si>
    <t>Qu'est-ce qu'on a fait au Bon Dieu? 2</t>
  </si>
  <si>
    <t xml:space="preserve">(Ne) Tikros prancūziškos vestuvės 2 </t>
  </si>
  <si>
    <t>Medaus šalis</t>
  </si>
  <si>
    <t>Honeyland</t>
  </si>
  <si>
    <t>Meno avilys</t>
  </si>
  <si>
    <t>Animus Animalis (istorija apie žmones, žvėris ir daiktus) (Animus Animalis (A story about People, Animals and Things))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</si>
</sst>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8" formatCode="#,##0.00\ &quot;€&quot;;[Red]\-#,##0.00\ &quot;€&quot;"/>
    <numFmt numFmtId="164" formatCode="yyyy&quot;.&quot;mm&quot;.&quot;dd;@"/>
    <numFmt numFmtId="165" formatCode="#,##0.00&quot; &quot;[$€];[Red]&quot;-&quot;#,##0.00&quot; &quot;[$€]"/>
    <numFmt numFmtId="166" formatCode="#,##0&quot; &quot;[$€];[Red]&quot;-&quot;#,##0&quot; &quot;[$€]"/>
    <numFmt numFmtId="167" formatCode="yyyy\.mm\.dd;@"/>
    <numFmt numFmtId="168" formatCode="yyyy/mm/dd;@"/>
  </numFmts>
  <fonts count="20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Verdana"/>
      <family val="2"/>
    </font>
    <font>
      <b/>
      <sz val="12"/>
      <color rgb="FF000000"/>
      <name val="Calibri"/>
      <family val="2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Verdana"/>
      <family val="2"/>
      <charset val="186"/>
    </font>
    <font>
      <sz val="10"/>
      <color theme="1"/>
      <name val="Verdana"/>
      <family val="2"/>
    </font>
    <font>
      <sz val="10"/>
      <color theme="1"/>
      <name val="Calibri"/>
      <family val="2"/>
      <charset val="186"/>
      <scheme val="minor"/>
    </font>
    <font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0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wrapText="1"/>
    </xf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" fontId="5" fillId="0" borderId="0" xfId="0" applyNumberFormat="1" applyFont="1"/>
    <xf numFmtId="0" fontId="5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5" fillId="0" borderId="0" xfId="0" applyNumberFormat="1" applyFont="1"/>
    <xf numFmtId="49" fontId="7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3" fontId="5" fillId="0" borderId="0" xfId="0" applyNumberFormat="1" applyFont="1"/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3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6" fontId="5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7" fillId="0" borderId="3" xfId="0" applyFont="1" applyBorder="1" applyAlignment="1">
      <alignment horizontal="center" vertical="center" wrapText="1"/>
    </xf>
    <xf numFmtId="3" fontId="7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5" fillId="0" borderId="4" xfId="0" applyNumberFormat="1" applyFont="1" applyBorder="1"/>
    <xf numFmtId="2" fontId="5" fillId="0" borderId="0" xfId="0" applyNumberFormat="1" applyFont="1" applyAlignment="1">
      <alignment horizontal="center"/>
    </xf>
    <xf numFmtId="3" fontId="0" fillId="0" borderId="0" xfId="0" applyNumberFormat="1"/>
    <xf numFmtId="3" fontId="6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" fontId="8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 wrapText="1"/>
    </xf>
    <xf numFmtId="8" fontId="5" fillId="0" borderId="0" xfId="0" applyNumberFormat="1" applyFont="1"/>
    <xf numFmtId="6" fontId="5" fillId="0" borderId="0" xfId="0" applyNumberFormat="1" applyFont="1"/>
    <xf numFmtId="4" fontId="9" fillId="0" borderId="0" xfId="0" applyNumberFormat="1" applyFont="1"/>
    <xf numFmtId="0" fontId="9" fillId="0" borderId="0" xfId="0" applyFont="1"/>
    <xf numFmtId="49" fontId="9" fillId="3" borderId="2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6" fontId="0" fillId="0" borderId="0" xfId="0" applyNumberFormat="1"/>
    <xf numFmtId="4" fontId="0" fillId="0" borderId="0" xfId="0" applyNumberFormat="1"/>
    <xf numFmtId="3" fontId="9" fillId="0" borderId="0" xfId="0" applyNumberFormat="1" applyFont="1"/>
    <xf numFmtId="0" fontId="5" fillId="0" borderId="6" xfId="0" applyFont="1" applyBorder="1" applyAlignment="1">
      <alignment vertical="center"/>
    </xf>
    <xf numFmtId="167" fontId="10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vertical="center" wrapText="1"/>
    </xf>
    <xf numFmtId="3" fontId="10" fillId="3" borderId="6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/>
    </xf>
    <xf numFmtId="167" fontId="10" fillId="0" borderId="6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9" fillId="0" borderId="0" xfId="0" applyNumberFormat="1" applyFont="1"/>
    <xf numFmtId="0" fontId="12" fillId="0" borderId="6" xfId="0" applyFont="1" applyBorder="1" applyAlignment="1">
      <alignment horizontal="center" vertical="center" wrapText="1"/>
    </xf>
    <xf numFmtId="8" fontId="9" fillId="0" borderId="0" xfId="0" applyNumberFormat="1" applyFont="1"/>
    <xf numFmtId="6" fontId="9" fillId="0" borderId="0" xfId="0" applyNumberFormat="1" applyFont="1"/>
    <xf numFmtId="8" fontId="0" fillId="0" borderId="0" xfId="0" applyNumberFormat="1"/>
    <xf numFmtId="168" fontId="13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/>
    </xf>
    <xf numFmtId="168" fontId="13" fillId="0" borderId="6" xfId="0" applyNumberFormat="1" applyFont="1" applyBorder="1" applyAlignment="1">
      <alignment horizontal="center" vertical="center" wrapText="1"/>
    </xf>
    <xf numFmtId="168" fontId="13" fillId="0" borderId="2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8" fontId="13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vertical="center" wrapText="1"/>
    </xf>
    <xf numFmtId="0" fontId="14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vertical="center" wrapText="1"/>
    </xf>
    <xf numFmtId="3" fontId="5" fillId="5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5" fillId="4" borderId="0" xfId="0" applyNumberFormat="1" applyFont="1" applyFill="1"/>
    <xf numFmtId="0" fontId="5" fillId="4" borderId="0" xfId="0" applyFont="1" applyFill="1"/>
    <xf numFmtId="167" fontId="10" fillId="0" borderId="7" xfId="0" applyNumberFormat="1" applyFont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9" fontId="9" fillId="3" borderId="7" xfId="0" applyNumberFormat="1" applyFont="1" applyFill="1" applyBorder="1" applyAlignment="1">
      <alignment vertical="center" wrapText="1"/>
    </xf>
    <xf numFmtId="3" fontId="5" fillId="5" borderId="6" xfId="0" applyNumberFormat="1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6" fillId="6" borderId="6" xfId="0" applyFont="1" applyFill="1" applyBorder="1" applyAlignment="1">
      <alignment vertical="center" wrapText="1"/>
    </xf>
    <xf numFmtId="3" fontId="9" fillId="3" borderId="6" xfId="0" applyNumberFormat="1" applyFont="1" applyFill="1" applyBorder="1" applyAlignment="1">
      <alignment horizontal="left" vertical="center"/>
    </xf>
    <xf numFmtId="1" fontId="10" fillId="0" borderId="6" xfId="0" applyNumberFormat="1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168" fontId="13" fillId="0" borderId="9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 wrapText="1"/>
    </xf>
    <xf numFmtId="3" fontId="9" fillId="3" borderId="2" xfId="0" applyNumberFormat="1" applyFont="1" applyFill="1" applyBorder="1" applyAlignment="1">
      <alignment horizontal="left" vertical="center"/>
    </xf>
    <xf numFmtId="1" fontId="10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vertical="center" wrapText="1"/>
    </xf>
    <xf numFmtId="3" fontId="5" fillId="2" borderId="14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8" fillId="0" borderId="0" xfId="1" applyFont="1"/>
    <xf numFmtId="49" fontId="5" fillId="2" borderId="17" xfId="0" applyNumberFormat="1" applyFont="1" applyFill="1" applyBorder="1" applyAlignment="1">
      <alignment vertical="center" wrapText="1"/>
    </xf>
    <xf numFmtId="49" fontId="5" fillId="5" borderId="9" xfId="0" applyNumberFormat="1" applyFont="1" applyFill="1" applyBorder="1" applyAlignment="1">
      <alignment vertical="center" wrapText="1"/>
    </xf>
    <xf numFmtId="3" fontId="5" fillId="5" borderId="9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vertical="center" wrapText="1"/>
    </xf>
    <xf numFmtId="3" fontId="10" fillId="3" borderId="9" xfId="0" applyNumberFormat="1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167" fontId="10" fillId="0" borderId="9" xfId="0" applyNumberFormat="1" applyFont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vertical="center" wrapText="1"/>
    </xf>
    <xf numFmtId="3" fontId="5" fillId="5" borderId="3" xfId="0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vertical="center" wrapText="1"/>
    </xf>
    <xf numFmtId="49" fontId="5" fillId="2" borderId="13" xfId="0" applyNumberFormat="1" applyFont="1" applyFill="1" applyBorder="1" applyAlignment="1">
      <alignment vertical="center" wrapText="1"/>
    </xf>
    <xf numFmtId="0" fontId="16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vertical="center" wrapText="1"/>
    </xf>
    <xf numFmtId="0" fontId="17" fillId="0" borderId="2" xfId="1" applyFont="1" applyBorder="1" applyAlignment="1">
      <alignment vertical="center"/>
    </xf>
    <xf numFmtId="49" fontId="5" fillId="2" borderId="12" xfId="0" applyNumberFormat="1" applyFont="1" applyFill="1" applyBorder="1" applyAlignment="1">
      <alignment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17" fillId="0" borderId="3" xfId="1" applyFont="1" applyBorder="1" applyAlignment="1">
      <alignment vertical="center"/>
    </xf>
    <xf numFmtId="3" fontId="17" fillId="0" borderId="2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/>
    </xf>
    <xf numFmtId="3" fontId="5" fillId="5" borderId="8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/>
    <xf numFmtId="3" fontId="0" fillId="0" borderId="0" xfId="0" applyNumberFormat="1" applyBorder="1"/>
    <xf numFmtId="6" fontId="0" fillId="0" borderId="0" xfId="0" applyNumberFormat="1" applyBorder="1"/>
    <xf numFmtId="3" fontId="10" fillId="3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3" fontId="9" fillId="3" borderId="12" xfId="0" applyNumberFormat="1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3" fontId="5" fillId="5" borderId="11" xfId="0" applyNumberFormat="1" applyFont="1" applyFill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 wrapText="1"/>
    </xf>
    <xf numFmtId="168" fontId="13" fillId="0" borderId="16" xfId="0" applyNumberFormat="1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</cellXfs>
  <cellStyles count="3">
    <cellStyle name="Normal" xfId="0" builtinId="0" customBuiltin="1"/>
    <cellStyle name="Normal 2" xfId="1" xr:uid="{E24F2521-375A-4DA1-B7AD-FBE96E130D48}"/>
    <cellStyle name="Normal 3" xfId="2" xr:uid="{DF4DF210-D25C-483F-91C5-1232F04605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9"/>
  <sheetViews>
    <sheetView topLeftCell="A198" workbookViewId="0">
      <selection activeCell="M287" sqref="M287"/>
    </sheetView>
  </sheetViews>
  <sheetFormatPr defaultRowHeight="15" x14ac:dyDescent="0.25"/>
  <cols>
    <col min="1" max="1" width="9.140625" customWidth="1"/>
    <col min="2" max="2" width="25.28515625" customWidth="1"/>
    <col min="3" max="3" width="23" customWidth="1"/>
    <col min="4" max="4" width="9.140625" customWidth="1"/>
    <col min="5" max="5" width="18.28515625" customWidth="1"/>
    <col min="6" max="6" width="18" customWidth="1"/>
    <col min="7" max="7" width="9.140625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1.140625" customWidth="1"/>
    <col min="14" max="14" width="14.140625" bestFit="1" customWidth="1"/>
    <col min="15" max="15" width="13.5703125" bestFit="1" customWidth="1"/>
    <col min="16" max="17" width="12.28515625" bestFit="1" customWidth="1"/>
    <col min="18" max="18" width="9.140625" customWidth="1"/>
  </cols>
  <sheetData>
    <row r="1" spans="1:16" s="5" customFormat="1" ht="18" x14ac:dyDescent="0.25">
      <c r="A1" s="1" t="s">
        <v>0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6" s="5" customFormat="1" ht="26.1" customHeight="1" x14ac:dyDescent="0.2">
      <c r="A4" s="12">
        <v>1</v>
      </c>
      <c r="B4" s="13" t="s">
        <v>758</v>
      </c>
      <c r="C4" s="13" t="s">
        <v>757</v>
      </c>
      <c r="D4" s="13" t="s">
        <v>15</v>
      </c>
      <c r="E4" s="14">
        <f>Liepa!E4+Rugpjūtis!E5+Rugsėjis!E14</f>
        <v>812480.71000000008</v>
      </c>
      <c r="F4" s="14">
        <f>Liepa!F4+Rugpjūtis!F5+Rugsėjis!F14</f>
        <v>153662</v>
      </c>
      <c r="G4" s="14">
        <v>31</v>
      </c>
      <c r="H4" s="15" t="s">
        <v>743</v>
      </c>
      <c r="I4" s="18" t="s">
        <v>17</v>
      </c>
      <c r="J4" s="17"/>
      <c r="L4" s="11"/>
      <c r="M4" s="11"/>
      <c r="O4" s="20"/>
    </row>
    <row r="5" spans="1:16" s="5" customFormat="1" ht="26.1" customHeight="1" x14ac:dyDescent="0.2">
      <c r="A5" s="12">
        <v>2</v>
      </c>
      <c r="B5" s="13" t="s">
        <v>27</v>
      </c>
      <c r="C5" s="19" t="s">
        <v>27</v>
      </c>
      <c r="D5" s="13" t="s">
        <v>10</v>
      </c>
      <c r="E5" s="14">
        <f>Sausis!E8+Vasaris!E4+Kovas!E7+Balandis!E32+Birželis!E67+Liepa!E51+Rugpjūtis!E59</f>
        <v>689087.42999999993</v>
      </c>
      <c r="F5" s="14">
        <f>Sausis!F8+Vasaris!F4+Kovas!F7+Balandis!F32+Birželis!F67+Liepa!F51+Rugpjūtis!F59</f>
        <v>120707</v>
      </c>
      <c r="G5" s="14">
        <v>18</v>
      </c>
      <c r="H5" s="15" t="s">
        <v>28</v>
      </c>
      <c r="I5" s="18" t="s">
        <v>29</v>
      </c>
      <c r="J5" s="17"/>
      <c r="L5" s="11"/>
    </row>
    <row r="6" spans="1:16" s="5" customFormat="1" ht="26.1" customHeight="1" x14ac:dyDescent="0.2">
      <c r="A6" s="12">
        <v>3</v>
      </c>
      <c r="B6" s="13" t="s">
        <v>278</v>
      </c>
      <c r="C6" s="13" t="s">
        <v>279</v>
      </c>
      <c r="D6" s="13" t="s">
        <v>15</v>
      </c>
      <c r="E6" s="14">
        <f>Kovas!E4+Balandis!E7+Gegužė!E17+Birželis!E37</f>
        <v>674097.78</v>
      </c>
      <c r="F6" s="14">
        <f>Kovas!F4+Balandis!F7+Gegužė!F17+Birželis!F37</f>
        <v>134218</v>
      </c>
      <c r="G6" s="14">
        <v>19</v>
      </c>
      <c r="H6" s="15" t="s">
        <v>273</v>
      </c>
      <c r="I6" s="18" t="s">
        <v>39</v>
      </c>
      <c r="J6" s="17"/>
      <c r="L6" s="11"/>
      <c r="M6" s="11"/>
      <c r="P6" s="20"/>
    </row>
    <row r="7" spans="1:16" s="5" customFormat="1" ht="26.1" customHeight="1" x14ac:dyDescent="0.2">
      <c r="A7" s="12">
        <v>4</v>
      </c>
      <c r="B7" s="13" t="s">
        <v>357</v>
      </c>
      <c r="C7" s="13" t="s">
        <v>356</v>
      </c>
      <c r="D7" s="13" t="s">
        <v>15</v>
      </c>
      <c r="E7" s="14">
        <f>Balandis!E4+Gegužė!E4+Birželis!E26+Liepa!E21+Rugpjūtis!E26</f>
        <v>566244.72</v>
      </c>
      <c r="F7" s="14">
        <f>Balandis!F4+Gegužė!F4+Birželis!F26+Liepa!F21+Rugpjūtis!F26</f>
        <v>92523</v>
      </c>
      <c r="G7" s="14">
        <v>25</v>
      </c>
      <c r="H7" s="15" t="s">
        <v>354</v>
      </c>
      <c r="I7" s="18" t="s">
        <v>17</v>
      </c>
      <c r="J7" s="17"/>
      <c r="L7" s="11"/>
      <c r="M7" s="11"/>
      <c r="P7" s="20"/>
    </row>
    <row r="8" spans="1:16" s="5" customFormat="1" ht="26.1" customHeight="1" x14ac:dyDescent="0.2">
      <c r="A8" s="12">
        <v>5</v>
      </c>
      <c r="B8" s="13" t="s">
        <v>474</v>
      </c>
      <c r="C8" s="13" t="s">
        <v>475</v>
      </c>
      <c r="D8" s="13" t="s">
        <v>15</v>
      </c>
      <c r="E8" s="14">
        <f>Gegužė!E15+Birželis!E4+Liepa!E7+Rugpjūtis!E15+Rugsėjis!E59</f>
        <v>522172.51</v>
      </c>
      <c r="F8" s="14">
        <f>Gegužė!F15+Birželis!F4+Liepa!F7+Rugpjūtis!F15+Rugsėjis!F59</f>
        <v>111307</v>
      </c>
      <c r="G8" s="14">
        <v>19</v>
      </c>
      <c r="H8" s="15" t="s">
        <v>471</v>
      </c>
      <c r="I8" s="18" t="s">
        <v>39</v>
      </c>
      <c r="J8" s="17"/>
      <c r="L8" s="11"/>
      <c r="M8" s="11"/>
      <c r="P8" s="20"/>
    </row>
    <row r="9" spans="1:16" s="5" customFormat="1" ht="26.1" customHeight="1" x14ac:dyDescent="0.2">
      <c r="A9" s="12">
        <v>6</v>
      </c>
      <c r="B9" s="87" t="s">
        <v>219</v>
      </c>
      <c r="C9" s="87" t="s">
        <v>219</v>
      </c>
      <c r="D9" s="87" t="s">
        <v>10</v>
      </c>
      <c r="E9" s="91">
        <f>Vasaris!E5+Kovas!E5+Balandis!E21+Gegužė!E57</f>
        <v>508888.97</v>
      </c>
      <c r="F9" s="91">
        <f>Vasaris!F5+Kovas!F5+Balandis!F21+Gegužė!F57</f>
        <v>88763</v>
      </c>
      <c r="G9" s="91">
        <v>18</v>
      </c>
      <c r="H9" s="95" t="s">
        <v>209</v>
      </c>
      <c r="I9" s="18" t="s">
        <v>220</v>
      </c>
    </row>
    <row r="10" spans="1:16" s="5" customFormat="1" ht="26.1" customHeight="1" x14ac:dyDescent="0.2">
      <c r="A10" s="12">
        <v>7</v>
      </c>
      <c r="B10" s="88" t="s">
        <v>767</v>
      </c>
      <c r="C10" s="85" t="s">
        <v>772</v>
      </c>
      <c r="D10" s="13" t="s">
        <v>773</v>
      </c>
      <c r="E10" s="92">
        <f>Rugpjūtis!E6+Rugsėjis!E7</f>
        <v>439257.54000000004</v>
      </c>
      <c r="F10" s="92">
        <f>Rugpjūtis!F6+Rugsėjis!F7</f>
        <v>72911</v>
      </c>
      <c r="G10" s="84" t="s">
        <v>534</v>
      </c>
      <c r="H10" s="84" t="s">
        <v>774</v>
      </c>
      <c r="I10" s="16" t="s">
        <v>26</v>
      </c>
      <c r="J10" s="17"/>
      <c r="L10" s="11"/>
    </row>
    <row r="11" spans="1:16" s="5" customFormat="1" ht="26.1" customHeight="1" x14ac:dyDescent="0.2">
      <c r="A11" s="12">
        <v>8</v>
      </c>
      <c r="B11" s="180" t="s">
        <v>748</v>
      </c>
      <c r="C11" s="60" t="s">
        <v>747</v>
      </c>
      <c r="D11" s="164" t="s">
        <v>15</v>
      </c>
      <c r="E11" s="91">
        <f>Liepa!E18+Rugpjūtis!E4+Rugsėjis!E23</f>
        <v>402092.74</v>
      </c>
      <c r="F11" s="91">
        <f>Liepa!F18+Rugpjūtis!F4+Rugsėjis!F23</f>
        <v>65917</v>
      </c>
      <c r="G11" s="62">
        <v>14</v>
      </c>
      <c r="H11" s="63" t="s">
        <v>749</v>
      </c>
      <c r="I11" s="191" t="s">
        <v>39</v>
      </c>
    </row>
    <row r="12" spans="1:16" s="5" customFormat="1" ht="26.1" customHeight="1" x14ac:dyDescent="0.2">
      <c r="A12" s="12">
        <v>9</v>
      </c>
      <c r="B12" s="88" t="s">
        <v>731</v>
      </c>
      <c r="C12" s="88" t="s">
        <v>730</v>
      </c>
      <c r="D12" s="13" t="s">
        <v>15</v>
      </c>
      <c r="E12" s="14">
        <f>Liepa!E5+Rugpjūtis!E17</f>
        <v>318759.05</v>
      </c>
      <c r="F12" s="14">
        <f>Liepa!F5+Rugpjūtis!F17</f>
        <v>52884</v>
      </c>
      <c r="G12" s="96" t="s">
        <v>529</v>
      </c>
      <c r="H12" s="96" t="s">
        <v>619</v>
      </c>
      <c r="I12" s="16" t="s">
        <v>26</v>
      </c>
      <c r="K12" s="11"/>
    </row>
    <row r="13" spans="1:16" s="5" customFormat="1" ht="26.1" customHeight="1" x14ac:dyDescent="0.2">
      <c r="A13" s="12">
        <v>10</v>
      </c>
      <c r="B13" s="163" t="s">
        <v>9</v>
      </c>
      <c r="C13" s="45" t="s">
        <v>9</v>
      </c>
      <c r="D13" s="164" t="s">
        <v>10</v>
      </c>
      <c r="E13" s="91">
        <f>Sausis!E4+Vasaris!E39</f>
        <v>309494</v>
      </c>
      <c r="F13" s="91">
        <f>Sausis!F4+Vasaris!F39</f>
        <v>54953</v>
      </c>
      <c r="G13" s="47">
        <v>14</v>
      </c>
      <c r="H13" s="50" t="s">
        <v>11</v>
      </c>
      <c r="I13" s="166" t="s">
        <v>12</v>
      </c>
    </row>
    <row r="14" spans="1:16" s="5" customFormat="1" ht="26.1" customHeight="1" x14ac:dyDescent="0.2">
      <c r="A14" s="12">
        <v>11</v>
      </c>
      <c r="B14" s="13" t="s">
        <v>30</v>
      </c>
      <c r="C14" s="22" t="s">
        <v>31</v>
      </c>
      <c r="D14" s="13" t="s">
        <v>15</v>
      </c>
      <c r="E14" s="14">
        <f>Sausis!E9+Vasaris!E9+Kovas!E12+Balandis!E43</f>
        <v>304157.76</v>
      </c>
      <c r="F14" s="14">
        <f>Sausis!F9+Vasaris!F9+Kovas!F12+Balandis!F43</f>
        <v>54057</v>
      </c>
      <c r="G14" s="47">
        <v>13</v>
      </c>
      <c r="H14" s="50" t="s">
        <v>16</v>
      </c>
      <c r="I14" s="169" t="s">
        <v>29</v>
      </c>
      <c r="K14" s="26"/>
      <c r="L14" s="17"/>
    </row>
    <row r="15" spans="1:16" s="5" customFormat="1" ht="26.1" customHeight="1" x14ac:dyDescent="0.2">
      <c r="A15" s="12">
        <v>12</v>
      </c>
      <c r="B15" s="13" t="s">
        <v>13</v>
      </c>
      <c r="C15" s="13" t="s">
        <v>14</v>
      </c>
      <c r="D15" s="13" t="s">
        <v>15</v>
      </c>
      <c r="E15" s="14">
        <f>Sausis!E5+Vasaris!E12+Kovas!E30+Gegužė!E96+Birželis!E41+Liepa!E46+Rugpjūtis!E42</f>
        <v>294254.92</v>
      </c>
      <c r="F15" s="14">
        <f>Sausis!F5+Vasaris!F12+Kovas!F30+Gegužė!F96+Birželis!F41+Liepa!F46+Rugpjūtis!F42</f>
        <v>60524</v>
      </c>
      <c r="G15" s="14">
        <v>33</v>
      </c>
      <c r="H15" s="15" t="s">
        <v>16</v>
      </c>
      <c r="I15" s="18" t="s">
        <v>17</v>
      </c>
      <c r="J15" s="11"/>
      <c r="K15" s="11"/>
      <c r="L15" s="20"/>
    </row>
    <row r="16" spans="1:16" s="5" customFormat="1" ht="26.1" customHeight="1" x14ac:dyDescent="0.2">
      <c r="A16" s="12">
        <v>13</v>
      </c>
      <c r="B16" s="85" t="s">
        <v>768</v>
      </c>
      <c r="C16" s="85" t="s">
        <v>775</v>
      </c>
      <c r="D16" s="87" t="s">
        <v>777</v>
      </c>
      <c r="E16" s="86">
        <f>Rugpjūtis!E9+Rugsėjis!E5</f>
        <v>290112.06</v>
      </c>
      <c r="F16" s="86">
        <f>Rugpjūtis!F9+Rugsėjis!F5</f>
        <v>61624</v>
      </c>
      <c r="G16" s="84" t="s">
        <v>534</v>
      </c>
      <c r="H16" s="84" t="s">
        <v>776</v>
      </c>
      <c r="I16" s="16" t="s">
        <v>26</v>
      </c>
    </row>
    <row r="17" spans="1:16" s="5" customFormat="1" ht="26.1" customHeight="1" x14ac:dyDescent="0.2">
      <c r="A17" s="12">
        <v>14</v>
      </c>
      <c r="B17" s="13" t="s">
        <v>18</v>
      </c>
      <c r="C17" s="13" t="s">
        <v>19</v>
      </c>
      <c r="D17" s="13" t="s">
        <v>20</v>
      </c>
      <c r="E17" s="14">
        <f>Sausis!E6+Vasaris!E11+Kovas!E37+Liepa!E41+Rugpjūtis!E37</f>
        <v>281920.32</v>
      </c>
      <c r="F17" s="14">
        <f>Sausis!F6+Vasaris!F11+Kovas!F37+Liepa!F41+Rugpjūtis!F37</f>
        <v>48613</v>
      </c>
      <c r="G17" s="14">
        <v>15</v>
      </c>
      <c r="H17" s="15">
        <v>43406</v>
      </c>
      <c r="I17" s="18" t="s">
        <v>21</v>
      </c>
    </row>
    <row r="18" spans="1:16" s="5" customFormat="1" ht="26.1" customHeight="1" x14ac:dyDescent="0.2">
      <c r="A18" s="12">
        <v>15</v>
      </c>
      <c r="B18" s="87" t="s">
        <v>789</v>
      </c>
      <c r="C18" s="87" t="s">
        <v>788</v>
      </c>
      <c r="D18" s="87" t="s">
        <v>15</v>
      </c>
      <c r="E18" s="86">
        <f>Rugpjūtis!E7+Rugsėjis!E15</f>
        <v>252882.72999999998</v>
      </c>
      <c r="F18" s="86">
        <f>Rugpjūtis!F7+Rugsėjis!F15</f>
        <v>53337</v>
      </c>
      <c r="G18" s="91">
        <v>31</v>
      </c>
      <c r="H18" s="95" t="s">
        <v>779</v>
      </c>
      <c r="I18" s="77" t="s">
        <v>17</v>
      </c>
    </row>
    <row r="19" spans="1:16" s="5" customFormat="1" ht="26.1" customHeight="1" x14ac:dyDescent="0.2">
      <c r="A19" s="12">
        <v>16</v>
      </c>
      <c r="B19" s="85" t="s">
        <v>733</v>
      </c>
      <c r="C19" s="85" t="s">
        <v>732</v>
      </c>
      <c r="D19" s="87" t="s">
        <v>15</v>
      </c>
      <c r="E19" s="91">
        <f>Liepa!E6+Rugpjūtis!E14+Rugsėjis!E55</f>
        <v>251238.73</v>
      </c>
      <c r="F19" s="91">
        <f>Liepa!F6+Rugpjūtis!F14+Rugsėjis!F55</f>
        <v>41059</v>
      </c>
      <c r="G19" s="84" t="s">
        <v>528</v>
      </c>
      <c r="H19" s="84" t="s">
        <v>742</v>
      </c>
      <c r="I19" s="16" t="s">
        <v>36</v>
      </c>
    </row>
    <row r="20" spans="1:16" s="5" customFormat="1" ht="26.1" customHeight="1" x14ac:dyDescent="0.2">
      <c r="A20" s="12">
        <v>17</v>
      </c>
      <c r="B20" s="85" t="s">
        <v>818</v>
      </c>
      <c r="C20" s="85" t="s">
        <v>829</v>
      </c>
      <c r="D20" s="87" t="s">
        <v>15</v>
      </c>
      <c r="E20" s="86">
        <f>Rugsėjis!E4</f>
        <v>247719.4</v>
      </c>
      <c r="F20" s="86">
        <f>Rugsėjis!F4</f>
        <v>38779</v>
      </c>
      <c r="G20" s="84" t="s">
        <v>532</v>
      </c>
      <c r="H20" s="84" t="s">
        <v>830</v>
      </c>
      <c r="I20" s="18" t="s">
        <v>36</v>
      </c>
    </row>
    <row r="21" spans="1:16" s="5" customFormat="1" ht="26.1" customHeight="1" x14ac:dyDescent="0.2">
      <c r="A21" s="12">
        <v>18</v>
      </c>
      <c r="B21" s="87" t="s">
        <v>341</v>
      </c>
      <c r="C21" s="106" t="s">
        <v>341</v>
      </c>
      <c r="D21" s="87" t="s">
        <v>10</v>
      </c>
      <c r="E21" s="91">
        <f>Balandis!E5+Gegužė!E12+Birželis!E29+Liepa!E36+Rugpjūtis!E78</f>
        <v>214476.02</v>
      </c>
      <c r="F21" s="91">
        <f>Balandis!F5+Gegužė!F12+Birželis!F29+Liepa!F36+Rugpjūtis!F78</f>
        <v>40040</v>
      </c>
      <c r="G21" s="91">
        <v>17</v>
      </c>
      <c r="H21" s="95" t="s">
        <v>351</v>
      </c>
      <c r="I21" s="18" t="s">
        <v>29</v>
      </c>
    </row>
    <row r="22" spans="1:16" s="5" customFormat="1" ht="26.1" customHeight="1" x14ac:dyDescent="0.2">
      <c r="A22" s="12">
        <v>19</v>
      </c>
      <c r="B22" s="87" t="s">
        <v>194</v>
      </c>
      <c r="C22" s="106" t="s">
        <v>193</v>
      </c>
      <c r="D22" s="87" t="s">
        <v>203</v>
      </c>
      <c r="E22" s="91">
        <f>Vasaris!E6+Kovas!E14+Balandis!E86+Gegužė!E78+Rugpjūtis!E53</f>
        <v>195989.4</v>
      </c>
      <c r="F22" s="91">
        <f>Vasaris!F6+Kovas!F14+Balandis!F86+Gegužė!F78+Rugpjūtis!F53</f>
        <v>42556</v>
      </c>
      <c r="G22" s="91">
        <v>17</v>
      </c>
      <c r="H22" s="95" t="s">
        <v>204</v>
      </c>
      <c r="I22" s="16" t="s">
        <v>36</v>
      </c>
    </row>
    <row r="23" spans="1:16" s="5" customFormat="1" ht="26.1" customHeight="1" x14ac:dyDescent="0.2">
      <c r="A23" s="12">
        <v>20</v>
      </c>
      <c r="B23" s="87" t="s">
        <v>253</v>
      </c>
      <c r="C23" s="87" t="s">
        <v>252</v>
      </c>
      <c r="D23" s="87" t="s">
        <v>34</v>
      </c>
      <c r="E23" s="91">
        <f>Kovas!E6+Balandis!E33</f>
        <v>191799.38999999998</v>
      </c>
      <c r="F23" s="91">
        <f>Kovas!F6+Balandis!F33</f>
        <v>30738</v>
      </c>
      <c r="G23" s="91">
        <v>26</v>
      </c>
      <c r="H23" s="95" t="s">
        <v>273</v>
      </c>
      <c r="I23" s="18" t="s">
        <v>17</v>
      </c>
    </row>
    <row r="24" spans="1:16" s="5" customFormat="1" ht="26.1" customHeight="1" x14ac:dyDescent="0.2">
      <c r="A24" s="12">
        <v>21</v>
      </c>
      <c r="B24" s="87" t="s">
        <v>622</v>
      </c>
      <c r="C24" s="87" t="s">
        <v>623</v>
      </c>
      <c r="D24" s="87" t="s">
        <v>15</v>
      </c>
      <c r="E24" s="86">
        <f>Birželis!E6+Liepa!E9+Rugpjūtis!E24</f>
        <v>181904.22</v>
      </c>
      <c r="F24" s="86">
        <f>Birželis!F6+Liepa!F9+Rugpjūtis!F24</f>
        <v>31912</v>
      </c>
      <c r="G24" s="91">
        <v>14</v>
      </c>
      <c r="H24" s="95" t="s">
        <v>616</v>
      </c>
      <c r="I24" s="51" t="s">
        <v>39</v>
      </c>
    </row>
    <row r="25" spans="1:16" s="5" customFormat="1" ht="26.1" customHeight="1" x14ac:dyDescent="0.2">
      <c r="A25" s="12">
        <v>22</v>
      </c>
      <c r="B25" s="87" t="s">
        <v>210</v>
      </c>
      <c r="C25" s="87" t="s">
        <v>211</v>
      </c>
      <c r="D25" s="87" t="s">
        <v>15</v>
      </c>
      <c r="E25" s="91">
        <f>Vasaris!E8+Kovas!E15</f>
        <v>181750.65</v>
      </c>
      <c r="F25" s="91">
        <f>Vasaris!F8+Kovas!F15</f>
        <v>29680</v>
      </c>
      <c r="G25" s="91">
        <v>27</v>
      </c>
      <c r="H25" s="95" t="s">
        <v>207</v>
      </c>
      <c r="I25" s="18" t="s">
        <v>21</v>
      </c>
    </row>
    <row r="26" spans="1:16" s="5" customFormat="1" ht="26.1" customHeight="1" x14ac:dyDescent="0.2">
      <c r="A26" s="12">
        <v>23</v>
      </c>
      <c r="B26" s="87" t="s">
        <v>22</v>
      </c>
      <c r="C26" s="106" t="s">
        <v>23</v>
      </c>
      <c r="D26" s="87" t="s">
        <v>24</v>
      </c>
      <c r="E26" s="91">
        <f>Sausis!E7+Vasaris!E30</f>
        <v>171047.81</v>
      </c>
      <c r="F26" s="91">
        <f>Sausis!F7+Vasaris!F30</f>
        <v>29354</v>
      </c>
      <c r="G26" s="91">
        <v>15</v>
      </c>
      <c r="H26" s="95" t="s">
        <v>25</v>
      </c>
      <c r="I26" s="18" t="s">
        <v>26</v>
      </c>
    </row>
    <row r="27" spans="1:16" s="5" customFormat="1" ht="26.1" customHeight="1" x14ac:dyDescent="0.2">
      <c r="A27" s="12">
        <v>24</v>
      </c>
      <c r="B27" s="13" t="s">
        <v>59</v>
      </c>
      <c r="C27" s="19" t="s">
        <v>60</v>
      </c>
      <c r="D27" s="13" t="s">
        <v>15</v>
      </c>
      <c r="E27" s="14">
        <f>Sausis!E19+Vasaris!E10+Kovas!E21</f>
        <v>168838.51</v>
      </c>
      <c r="F27" s="14">
        <f>Sausis!F19+Vasaris!F10+Kovas!F21</f>
        <v>35807</v>
      </c>
      <c r="G27" s="14">
        <v>17</v>
      </c>
      <c r="H27" s="15" t="s">
        <v>28</v>
      </c>
      <c r="I27" s="16" t="s">
        <v>26</v>
      </c>
      <c r="J27" s="11"/>
      <c r="K27" s="11"/>
      <c r="L27" s="20"/>
      <c r="P27" s="11"/>
    </row>
    <row r="28" spans="1:16" s="5" customFormat="1" ht="26.1" customHeight="1" x14ac:dyDescent="0.2">
      <c r="A28" s="12">
        <v>25</v>
      </c>
      <c r="B28" s="85" t="s">
        <v>604</v>
      </c>
      <c r="C28" s="85" t="s">
        <v>603</v>
      </c>
      <c r="D28" s="87" t="s">
        <v>15</v>
      </c>
      <c r="E28" s="86">
        <f>Birželis!E5+Liepa!E11+Rugpjūtis!E43</f>
        <v>161939.43000000002</v>
      </c>
      <c r="F28" s="86">
        <f>Birželis!F5+Liepa!F11+Rugpjūtis!F43</f>
        <v>28188</v>
      </c>
      <c r="G28" s="84" t="s">
        <v>532</v>
      </c>
      <c r="H28" s="84" t="s">
        <v>616</v>
      </c>
      <c r="I28" s="16" t="s">
        <v>26</v>
      </c>
    </row>
    <row r="29" spans="1:16" s="5" customFormat="1" ht="26.1" customHeight="1" x14ac:dyDescent="0.2">
      <c r="A29" s="12">
        <v>26</v>
      </c>
      <c r="B29" s="87" t="s">
        <v>221</v>
      </c>
      <c r="C29" s="87" t="s">
        <v>221</v>
      </c>
      <c r="D29" s="87" t="s">
        <v>10</v>
      </c>
      <c r="E29" s="91">
        <f>Vasaris!E7+Kovas!E24+Balandis!E77</f>
        <v>159865</v>
      </c>
      <c r="F29" s="91">
        <f>Vasaris!F7+Kovas!F24+Balandis!F77</f>
        <v>32981</v>
      </c>
      <c r="G29" s="91">
        <v>20</v>
      </c>
      <c r="H29" s="95" t="s">
        <v>204</v>
      </c>
      <c r="I29" s="18" t="s">
        <v>56</v>
      </c>
    </row>
    <row r="30" spans="1:16" s="5" customFormat="1" ht="26.1" customHeight="1" x14ac:dyDescent="0.2">
      <c r="A30" s="12">
        <v>27</v>
      </c>
      <c r="B30" s="85" t="s">
        <v>484</v>
      </c>
      <c r="C30" s="85" t="s">
        <v>483</v>
      </c>
      <c r="D30" s="85" t="s">
        <v>503</v>
      </c>
      <c r="E30" s="86">
        <f>Gegužė!E5+Birželis!E17</f>
        <v>159782.95000000001</v>
      </c>
      <c r="F30" s="86">
        <f>Gegužė!F5+Birželis!F17</f>
        <v>30869</v>
      </c>
      <c r="G30" s="97">
        <v>13</v>
      </c>
      <c r="H30" s="84" t="s">
        <v>456</v>
      </c>
      <c r="I30" s="16" t="s">
        <v>36</v>
      </c>
      <c r="O30" s="20"/>
      <c r="P30" s="11"/>
    </row>
    <row r="31" spans="1:16" s="5" customFormat="1" ht="26.1" customHeight="1" x14ac:dyDescent="0.2">
      <c r="A31" s="12">
        <v>28</v>
      </c>
      <c r="B31" s="87" t="s">
        <v>837</v>
      </c>
      <c r="C31" s="87" t="s">
        <v>837</v>
      </c>
      <c r="D31" s="87" t="s">
        <v>15</v>
      </c>
      <c r="E31" s="91">
        <f>Rugsėjis!E6</f>
        <v>157349.28</v>
      </c>
      <c r="F31" s="136">
        <f>Rugsėjis!F6</f>
        <v>23870</v>
      </c>
      <c r="G31" s="47">
        <v>16</v>
      </c>
      <c r="H31" s="50" t="s">
        <v>832</v>
      </c>
      <c r="I31" s="138" t="s">
        <v>453</v>
      </c>
      <c r="O31" s="20"/>
      <c r="P31" s="11"/>
    </row>
    <row r="32" spans="1:16" s="5" customFormat="1" ht="26.1" customHeight="1" x14ac:dyDescent="0.2">
      <c r="A32" s="12">
        <v>29</v>
      </c>
      <c r="B32" s="88" t="s">
        <v>486</v>
      </c>
      <c r="C32" s="88" t="s">
        <v>485</v>
      </c>
      <c r="D32" s="13" t="s">
        <v>15</v>
      </c>
      <c r="E32" s="86">
        <f>Gegužė!E6+Birželis!E10+Liepa!E27</f>
        <v>151476.56000000003</v>
      </c>
      <c r="F32" s="86">
        <f>Gegužė!F6+Birželis!F10+Liepa!F27</f>
        <v>26538</v>
      </c>
      <c r="G32" s="124" t="s">
        <v>531</v>
      </c>
      <c r="H32" s="124" t="s">
        <v>459</v>
      </c>
      <c r="I32" s="138" t="s">
        <v>29</v>
      </c>
      <c r="J32" s="17"/>
      <c r="K32" s="11"/>
      <c r="N32" s="20"/>
      <c r="O32" s="20"/>
      <c r="P32" s="11"/>
    </row>
    <row r="33" spans="1:17" s="5" customFormat="1" ht="26.1" customHeight="1" x14ac:dyDescent="0.2">
      <c r="A33" s="12">
        <v>30</v>
      </c>
      <c r="B33" s="13" t="s">
        <v>809</v>
      </c>
      <c r="C33" s="13" t="s">
        <v>809</v>
      </c>
      <c r="D33" s="13" t="s">
        <v>10</v>
      </c>
      <c r="E33" s="92">
        <f>Rugpjūtis!E8+Rugsėjis!E29</f>
        <v>147514.5</v>
      </c>
      <c r="F33" s="92">
        <f>Rugpjūtis!F8+Rugsėjis!F29</f>
        <v>28122</v>
      </c>
      <c r="G33" s="23">
        <v>15</v>
      </c>
      <c r="H33" s="21" t="s">
        <v>779</v>
      </c>
      <c r="I33" s="18" t="s">
        <v>114</v>
      </c>
      <c r="J33" s="17"/>
      <c r="L33" s="11"/>
    </row>
    <row r="34" spans="1:17" s="5" customFormat="1" ht="26.1" customHeight="1" x14ac:dyDescent="0.2">
      <c r="A34" s="12">
        <v>31</v>
      </c>
      <c r="B34" s="13" t="s">
        <v>419</v>
      </c>
      <c r="C34" s="13" t="s">
        <v>419</v>
      </c>
      <c r="D34" s="13" t="s">
        <v>10</v>
      </c>
      <c r="E34" s="14">
        <f>Balandis!E9+Gegužė!E9+Birželis!E27+Liepa!E55+Rugpjūtis!E38</f>
        <v>139129.39000000001</v>
      </c>
      <c r="F34" s="14">
        <f>Balandis!F9+Gegužė!F9+Birželis!F27+Liepa!F55+Rugpjūtis!F38</f>
        <v>26222</v>
      </c>
      <c r="G34" s="14">
        <v>22</v>
      </c>
      <c r="H34" s="75" t="s">
        <v>353</v>
      </c>
      <c r="I34" s="77" t="s">
        <v>368</v>
      </c>
      <c r="J34" s="17"/>
      <c r="L34" s="11"/>
      <c r="M34" s="11"/>
      <c r="O34" s="20"/>
    </row>
    <row r="35" spans="1:17" s="5" customFormat="1" ht="26.1" customHeight="1" x14ac:dyDescent="0.2">
      <c r="A35" s="12">
        <v>32</v>
      </c>
      <c r="B35" s="13" t="s">
        <v>430</v>
      </c>
      <c r="C35" s="13" t="s">
        <v>429</v>
      </c>
      <c r="D35" s="13" t="s">
        <v>15</v>
      </c>
      <c r="E35" s="14">
        <f>Balandis!E6+Gegužė!E32</f>
        <v>133127</v>
      </c>
      <c r="F35" s="14">
        <f>Balandis!F6+Gegužė!F32</f>
        <v>24944</v>
      </c>
      <c r="G35" s="14">
        <v>16</v>
      </c>
      <c r="H35" s="15" t="s">
        <v>351</v>
      </c>
      <c r="I35" s="18" t="s">
        <v>56</v>
      </c>
      <c r="J35" s="17"/>
      <c r="L35" s="11"/>
      <c r="M35" s="11"/>
      <c r="O35" s="20"/>
    </row>
    <row r="36" spans="1:17" s="5" customFormat="1" ht="26.1" customHeight="1" x14ac:dyDescent="0.25">
      <c r="A36" s="12">
        <v>33</v>
      </c>
      <c r="B36" s="13" t="s">
        <v>285</v>
      </c>
      <c r="C36" s="24" t="s">
        <v>284</v>
      </c>
      <c r="D36" s="45" t="s">
        <v>295</v>
      </c>
      <c r="E36" s="14">
        <f>Kovas!E11+Balandis!E12+Gegužė!E25+Birželis!E87</f>
        <v>131680.85</v>
      </c>
      <c r="F36" s="14">
        <f>Kovas!F11+Balandis!F12+Gegužė!F25+Birželis!F87</f>
        <v>29480</v>
      </c>
      <c r="G36" s="23">
        <v>16</v>
      </c>
      <c r="H36" s="21" t="s">
        <v>275</v>
      </c>
      <c r="I36" s="18" t="s">
        <v>29</v>
      </c>
      <c r="J36" s="30"/>
      <c r="K36"/>
      <c r="L36"/>
      <c r="M36"/>
      <c r="N36"/>
      <c r="O36" s="70"/>
      <c r="P36" s="35"/>
      <c r="Q36" s="41"/>
    </row>
    <row r="37" spans="1:17" ht="26.1" customHeight="1" x14ac:dyDescent="0.25">
      <c r="A37" s="12">
        <v>34</v>
      </c>
      <c r="B37" s="13" t="s">
        <v>472</v>
      </c>
      <c r="C37" s="13" t="s">
        <v>472</v>
      </c>
      <c r="D37" s="13" t="s">
        <v>120</v>
      </c>
      <c r="E37" s="92">
        <f>Gegužė!E36+Birželis!E7+Liepa!E13+Rugpjūtis!E28</f>
        <v>128706.21</v>
      </c>
      <c r="F37" s="92">
        <f>Gegužė!F36+Birželis!F7+Liepa!F13+Rugpjūtis!F28</f>
        <v>23460</v>
      </c>
      <c r="G37" s="14">
        <v>17</v>
      </c>
      <c r="H37" s="15" t="s">
        <v>473</v>
      </c>
      <c r="I37" s="18" t="s">
        <v>440</v>
      </c>
      <c r="L37" s="35"/>
    </row>
    <row r="38" spans="1:17" s="5" customFormat="1" ht="26.1" customHeight="1" x14ac:dyDescent="0.2">
      <c r="A38" s="12">
        <v>35</v>
      </c>
      <c r="B38" s="13" t="s">
        <v>335</v>
      </c>
      <c r="C38" s="19" t="s">
        <v>336</v>
      </c>
      <c r="D38" s="13" t="s">
        <v>337</v>
      </c>
      <c r="E38" s="14">
        <f>Kovas!E8+Balandis!E63</f>
        <v>128541.17</v>
      </c>
      <c r="F38" s="14">
        <f>Kovas!F8+Balandis!F63</f>
        <v>21972</v>
      </c>
      <c r="G38" s="14">
        <v>15</v>
      </c>
      <c r="H38" s="15" t="s">
        <v>261</v>
      </c>
      <c r="I38" s="18" t="s">
        <v>91</v>
      </c>
    </row>
    <row r="39" spans="1:17" s="5" customFormat="1" ht="26.1" customHeight="1" x14ac:dyDescent="0.2">
      <c r="A39" s="12">
        <v>36</v>
      </c>
      <c r="B39" s="88" t="s">
        <v>611</v>
      </c>
      <c r="C39" s="120" t="s">
        <v>610</v>
      </c>
      <c r="D39" s="13" t="s">
        <v>15</v>
      </c>
      <c r="E39" s="46">
        <f>Birželis!E33+Liepa!E8+Rugpjūtis!E21</f>
        <v>124840.29</v>
      </c>
      <c r="F39" s="46">
        <f>Birželis!F33+Liepa!F8+Rugpjūtis!F21</f>
        <v>29367</v>
      </c>
      <c r="G39" s="135" t="s">
        <v>528</v>
      </c>
      <c r="H39" s="124" t="s">
        <v>619</v>
      </c>
      <c r="I39" s="52" t="s">
        <v>29</v>
      </c>
      <c r="J39" s="43"/>
      <c r="K39" s="43"/>
      <c r="L39" s="43"/>
      <c r="M39" s="43"/>
      <c r="N39" s="43"/>
    </row>
    <row r="40" spans="1:17" s="5" customFormat="1" ht="26.1" customHeight="1" x14ac:dyDescent="0.2">
      <c r="A40" s="12">
        <v>37</v>
      </c>
      <c r="B40" s="13" t="s">
        <v>32</v>
      </c>
      <c r="C40" s="22" t="s">
        <v>33</v>
      </c>
      <c r="D40" s="13" t="s">
        <v>34</v>
      </c>
      <c r="E40" s="14">
        <f>Sausis!E10+Vasaris!E31</f>
        <v>123957.99</v>
      </c>
      <c r="F40" s="14">
        <f>Sausis!F10+Vasaris!F31</f>
        <v>20256</v>
      </c>
      <c r="G40" s="23">
        <v>11</v>
      </c>
      <c r="H40" s="21" t="s">
        <v>35</v>
      </c>
      <c r="I40" s="29" t="s">
        <v>36</v>
      </c>
      <c r="M40" s="11"/>
      <c r="N40" s="20"/>
      <c r="O40" s="11"/>
    </row>
    <row r="41" spans="1:17" s="43" customFormat="1" ht="26.1" customHeight="1" x14ac:dyDescent="0.2">
      <c r="A41" s="12">
        <v>38</v>
      </c>
      <c r="B41" s="45" t="s">
        <v>810</v>
      </c>
      <c r="C41" s="45" t="s">
        <v>810</v>
      </c>
      <c r="D41" s="45" t="s">
        <v>10</v>
      </c>
      <c r="E41" s="92">
        <f>Rugpjūtis!E10+Rugsėjis!E12</f>
        <v>116579.36</v>
      </c>
      <c r="F41" s="92">
        <f>Rugpjūtis!F10+Rugsėjis!F12</f>
        <v>21478</v>
      </c>
      <c r="G41" s="47">
        <v>15</v>
      </c>
      <c r="H41" s="50" t="s">
        <v>774</v>
      </c>
      <c r="I41" s="52" t="s">
        <v>811</v>
      </c>
    </row>
    <row r="42" spans="1:17" s="43" customFormat="1" ht="26.1" customHeight="1" x14ac:dyDescent="0.2">
      <c r="A42" s="12">
        <v>39</v>
      </c>
      <c r="B42" s="45" t="s">
        <v>40</v>
      </c>
      <c r="C42" s="45" t="s">
        <v>41</v>
      </c>
      <c r="D42" s="45" t="s">
        <v>15</v>
      </c>
      <c r="E42" s="14">
        <f>Sausis!E12+Vasaris!E21</f>
        <v>116290.15</v>
      </c>
      <c r="F42" s="14">
        <f>Sausis!F12+Vasaris!F21</f>
        <v>20542</v>
      </c>
      <c r="G42" s="47">
        <v>16</v>
      </c>
      <c r="H42" s="50" t="s">
        <v>42</v>
      </c>
      <c r="I42" s="78" t="s">
        <v>17</v>
      </c>
    </row>
    <row r="43" spans="1:17" s="43" customFormat="1" ht="26.1" customHeight="1" x14ac:dyDescent="0.2">
      <c r="A43" s="12">
        <v>40</v>
      </c>
      <c r="B43" s="119" t="s">
        <v>820</v>
      </c>
      <c r="C43" s="119" t="s">
        <v>819</v>
      </c>
      <c r="D43" s="45" t="s">
        <v>15</v>
      </c>
      <c r="E43" s="122">
        <f>Rugsėjis!E8</f>
        <v>108332.21</v>
      </c>
      <c r="F43" s="122">
        <f>Rugsėjis!F8</f>
        <v>21195</v>
      </c>
      <c r="G43" s="124" t="s">
        <v>534</v>
      </c>
      <c r="H43" s="124" t="s">
        <v>831</v>
      </c>
      <c r="I43" s="78" t="s">
        <v>29</v>
      </c>
    </row>
    <row r="44" spans="1:17" s="43" customFormat="1" ht="26.1" customHeight="1" x14ac:dyDescent="0.2">
      <c r="A44" s="12">
        <v>41</v>
      </c>
      <c r="B44" s="119" t="s">
        <v>822</v>
      </c>
      <c r="C44" s="119" t="s">
        <v>821</v>
      </c>
      <c r="D44" s="45" t="s">
        <v>15</v>
      </c>
      <c r="E44" s="122">
        <f>Rugsėjis!E9</f>
        <v>106493.41</v>
      </c>
      <c r="F44" s="122">
        <f>Rugsėjis!F9</f>
        <v>17054</v>
      </c>
      <c r="G44" s="124" t="s">
        <v>527</v>
      </c>
      <c r="H44" s="124" t="s">
        <v>832</v>
      </c>
      <c r="I44" s="78" t="s">
        <v>29</v>
      </c>
    </row>
    <row r="45" spans="1:17" s="43" customFormat="1" ht="26.1" customHeight="1" x14ac:dyDescent="0.2">
      <c r="A45" s="12">
        <v>42</v>
      </c>
      <c r="B45" s="45" t="s">
        <v>280</v>
      </c>
      <c r="C45" s="45" t="s">
        <v>281</v>
      </c>
      <c r="D45" s="45" t="s">
        <v>15</v>
      </c>
      <c r="E45" s="47">
        <f>Kovas!E9+Balandis!E15+Rugpjūtis!E71</f>
        <v>104837.54000000001</v>
      </c>
      <c r="F45" s="47">
        <f>Kovas!F9+Balandis!F15+Rugpjūtis!F71</f>
        <v>17933</v>
      </c>
      <c r="G45" s="47">
        <v>13</v>
      </c>
      <c r="H45" s="50" t="s">
        <v>275</v>
      </c>
      <c r="I45" s="78" t="s">
        <v>39</v>
      </c>
    </row>
    <row r="46" spans="1:17" ht="26.1" customHeight="1" x14ac:dyDescent="0.25">
      <c r="A46" s="12">
        <v>43</v>
      </c>
      <c r="B46" s="44" t="s">
        <v>595</v>
      </c>
      <c r="C46" s="44" t="s">
        <v>596</v>
      </c>
      <c r="D46" s="44" t="s">
        <v>597</v>
      </c>
      <c r="E46" s="92">
        <f>Gegužė!E7+Birželis!E14+Liepa!E33</f>
        <v>104745.00000000001</v>
      </c>
      <c r="F46" s="92">
        <f>Gegužė!F7+Birželis!F14+Liepa!F33</f>
        <v>19348</v>
      </c>
      <c r="G46" s="48">
        <v>11</v>
      </c>
      <c r="H46" s="58" t="s">
        <v>456</v>
      </c>
      <c r="I46" s="81" t="s">
        <v>101</v>
      </c>
      <c r="L46" s="35"/>
    </row>
    <row r="47" spans="1:17" s="5" customFormat="1" ht="26.1" customHeight="1" x14ac:dyDescent="0.2">
      <c r="A47" s="12">
        <v>44</v>
      </c>
      <c r="B47" s="13" t="s">
        <v>52</v>
      </c>
      <c r="C47" s="13" t="s">
        <v>53</v>
      </c>
      <c r="D47" s="13" t="s">
        <v>54</v>
      </c>
      <c r="E47" s="14">
        <f>Sausis!E16+Vasaris!E27+Kovas!E33+Balandis!E72+Gegužė!E66+Birželis!E46+Rugpjūtis!E72+Rugsėjis!E51</f>
        <v>94159.69</v>
      </c>
      <c r="F47" s="14">
        <f>Sausis!F16+Vasaris!F27+Kovas!F33+Balandis!F72+Gegužė!F66+Birželis!F46+Rugpjūtis!F72+Rugsėjis!F51</f>
        <v>20955</v>
      </c>
      <c r="G47" s="14">
        <v>6</v>
      </c>
      <c r="H47" s="15">
        <v>43385</v>
      </c>
      <c r="I47" s="18" t="s">
        <v>29</v>
      </c>
      <c r="J47" s="17"/>
      <c r="L47" s="11"/>
      <c r="M47" s="11"/>
      <c r="O47" s="20"/>
    </row>
    <row r="48" spans="1:17" s="5" customFormat="1" ht="26.1" customHeight="1" x14ac:dyDescent="0.2">
      <c r="A48" s="12">
        <v>45</v>
      </c>
      <c r="B48" s="13" t="s">
        <v>441</v>
      </c>
      <c r="C48" s="13" t="s">
        <v>442</v>
      </c>
      <c r="D48" s="13" t="s">
        <v>15</v>
      </c>
      <c r="E48" s="14">
        <f>Balandis!E10+Gegužė!E18+Birželis!E65</f>
        <v>93293.35</v>
      </c>
      <c r="F48" s="14">
        <f>Balandis!F10+Gegužė!F18+Birželis!F65</f>
        <v>20860</v>
      </c>
      <c r="G48" s="14">
        <v>17</v>
      </c>
      <c r="H48" s="15" t="s">
        <v>351</v>
      </c>
      <c r="I48" s="18" t="s">
        <v>440</v>
      </c>
      <c r="J48" s="17"/>
      <c r="L48" s="11"/>
      <c r="M48" s="11"/>
      <c r="O48" s="11"/>
      <c r="P48" s="20"/>
    </row>
    <row r="49" spans="1:16" s="5" customFormat="1" ht="26.1" customHeight="1" x14ac:dyDescent="0.2">
      <c r="A49" s="12">
        <v>46</v>
      </c>
      <c r="B49" s="13" t="s">
        <v>342</v>
      </c>
      <c r="C49" s="19" t="s">
        <v>342</v>
      </c>
      <c r="D49" s="13" t="s">
        <v>15</v>
      </c>
      <c r="E49" s="14">
        <f>Balandis!E8+Gegužė!E46</f>
        <v>91510.040000000008</v>
      </c>
      <c r="F49" s="14">
        <f>Balandis!F8+Gegužė!F46</f>
        <v>16620</v>
      </c>
      <c r="G49" s="14">
        <v>10</v>
      </c>
      <c r="H49" s="15" t="s">
        <v>297</v>
      </c>
      <c r="I49" s="16" t="s">
        <v>36</v>
      </c>
      <c r="J49" s="17"/>
      <c r="L49" s="11"/>
      <c r="M49" s="11"/>
      <c r="O49" s="11"/>
      <c r="P49" s="20"/>
    </row>
    <row r="50" spans="1:16" s="5" customFormat="1" ht="26.1" customHeight="1" x14ac:dyDescent="0.2">
      <c r="A50" s="12">
        <v>47</v>
      </c>
      <c r="B50" s="13" t="s">
        <v>37</v>
      </c>
      <c r="C50" s="13" t="s">
        <v>38</v>
      </c>
      <c r="D50" s="13" t="s">
        <v>15</v>
      </c>
      <c r="E50" s="14">
        <f>Sausis!E11+Vasaris!E51+Gegužė!E92+Birželis!E59+Liepa!E52+Rugpjūtis!E47+Rugsėjis!E61</f>
        <v>88444.97</v>
      </c>
      <c r="F50" s="14">
        <f>Sausis!F11+Vasaris!F51+Gegužė!F92+Birželis!F59+Liepa!F52+Rugpjūtis!F47+Rugsėjis!F61</f>
        <v>18718</v>
      </c>
      <c r="G50" s="14">
        <v>12</v>
      </c>
      <c r="H50" s="15">
        <v>43434</v>
      </c>
      <c r="I50" s="18" t="s">
        <v>39</v>
      </c>
      <c r="J50" s="17"/>
      <c r="K50" s="11"/>
      <c r="M50" s="11"/>
      <c r="N50" s="20"/>
      <c r="O50" s="20"/>
      <c r="P50" s="11"/>
    </row>
    <row r="51" spans="1:16" s="43" customFormat="1" ht="26.1" customHeight="1" x14ac:dyDescent="0.2">
      <c r="A51" s="12">
        <v>48</v>
      </c>
      <c r="B51" s="45" t="s">
        <v>494</v>
      </c>
      <c r="C51" s="57" t="s">
        <v>493</v>
      </c>
      <c r="D51" s="45" t="s">
        <v>479</v>
      </c>
      <c r="E51" s="14">
        <f>Gegužė!E26+Birželis!E8+Liepa!E30</f>
        <v>82963.78</v>
      </c>
      <c r="F51" s="14">
        <f>Gegužė!F26+Birželis!F8+Liepa!F30</f>
        <v>15126</v>
      </c>
      <c r="G51" s="47">
        <v>15</v>
      </c>
      <c r="H51" s="50" t="s">
        <v>471</v>
      </c>
      <c r="I51" s="53" t="s">
        <v>36</v>
      </c>
      <c r="J51" s="68"/>
      <c r="L51" s="42"/>
    </row>
    <row r="52" spans="1:16" s="5" customFormat="1" ht="26.1" customHeight="1" x14ac:dyDescent="0.2">
      <c r="A52" s="12">
        <v>49</v>
      </c>
      <c r="B52" s="13" t="s">
        <v>449</v>
      </c>
      <c r="C52" s="13" t="s">
        <v>448</v>
      </c>
      <c r="D52" s="13" t="s">
        <v>15</v>
      </c>
      <c r="E52" s="14">
        <f>Gegužė!E13+Birželis!E11+Liepa!E29</f>
        <v>81013.3</v>
      </c>
      <c r="F52" s="14">
        <f>Gegužė!F13+Birželis!F11+Liepa!F29</f>
        <v>16381</v>
      </c>
      <c r="G52" s="14">
        <v>13</v>
      </c>
      <c r="H52" s="15" t="s">
        <v>450</v>
      </c>
      <c r="I52" s="18" t="s">
        <v>17</v>
      </c>
      <c r="J52" s="17"/>
      <c r="K52" s="11"/>
      <c r="M52" s="11"/>
      <c r="N52" s="20"/>
      <c r="O52" s="20"/>
      <c r="P52" s="11"/>
    </row>
    <row r="53" spans="1:16" s="5" customFormat="1" ht="26.1" customHeight="1" x14ac:dyDescent="0.2">
      <c r="A53" s="12">
        <v>50</v>
      </c>
      <c r="B53" s="13" t="s">
        <v>43</v>
      </c>
      <c r="C53" s="19" t="s">
        <v>44</v>
      </c>
      <c r="D53" s="13" t="s">
        <v>45</v>
      </c>
      <c r="E53" s="14">
        <f>Sausis!E13</f>
        <v>80823</v>
      </c>
      <c r="F53" s="14">
        <f>Sausis!F13</f>
        <v>13178</v>
      </c>
      <c r="G53" s="14">
        <v>5</v>
      </c>
      <c r="H53" s="15" t="s">
        <v>25</v>
      </c>
      <c r="I53" s="18" t="s">
        <v>29</v>
      </c>
      <c r="J53" s="17"/>
      <c r="K53" s="11"/>
      <c r="M53" s="11"/>
      <c r="N53" s="20"/>
      <c r="O53" s="20"/>
      <c r="P53" s="11"/>
    </row>
    <row r="54" spans="1:16" s="5" customFormat="1" ht="26.1" customHeight="1" x14ac:dyDescent="0.2">
      <c r="A54" s="12">
        <v>51</v>
      </c>
      <c r="B54" s="13" t="s">
        <v>283</v>
      </c>
      <c r="C54" s="13" t="s">
        <v>282</v>
      </c>
      <c r="D54" s="13" t="s">
        <v>294</v>
      </c>
      <c r="E54" s="14">
        <f>Kovas!E10+Balandis!E23+Gegužė!E85</f>
        <v>80744.329999999987</v>
      </c>
      <c r="F54" s="14">
        <f>Kovas!F10+Balandis!F23+Gegužė!F85</f>
        <v>14902</v>
      </c>
      <c r="G54" s="14">
        <v>15</v>
      </c>
      <c r="H54" s="15" t="s">
        <v>260</v>
      </c>
      <c r="I54" s="18" t="s">
        <v>29</v>
      </c>
      <c r="J54" s="17"/>
      <c r="L54" s="11"/>
      <c r="M54" s="11"/>
      <c r="O54" s="11"/>
      <c r="P54" s="20"/>
    </row>
    <row r="55" spans="1:16" s="5" customFormat="1" ht="26.1" customHeight="1" x14ac:dyDescent="0.2">
      <c r="A55" s="12">
        <v>52</v>
      </c>
      <c r="B55" s="13" t="s">
        <v>46</v>
      </c>
      <c r="C55" s="13" t="s">
        <v>47</v>
      </c>
      <c r="D55" s="13" t="s">
        <v>48</v>
      </c>
      <c r="E55" s="14">
        <f>Sausis!E14+Vasaris!E37+Kovas!E43+Balandis!E78+Gegužė!E71+Birželis!E72</f>
        <v>79344.61</v>
      </c>
      <c r="F55" s="14">
        <f>Sausis!F14+Vasaris!F37+Kovas!F43+Balandis!F78+Gegužė!F71+Birželis!F72</f>
        <v>13812</v>
      </c>
      <c r="G55" s="73">
        <v>11</v>
      </c>
      <c r="H55" s="76" t="s">
        <v>25</v>
      </c>
      <c r="I55" s="78" t="s">
        <v>49</v>
      </c>
    </row>
    <row r="56" spans="1:16" s="5" customFormat="1" ht="26.1" customHeight="1" x14ac:dyDescent="0.2">
      <c r="A56" s="12">
        <v>53</v>
      </c>
      <c r="B56" s="85" t="s">
        <v>769</v>
      </c>
      <c r="C56" s="85" t="s">
        <v>778</v>
      </c>
      <c r="D56" s="87" t="s">
        <v>15</v>
      </c>
      <c r="E56" s="86">
        <f>Rugpjūtis!E11+Rugsėjis!E47</f>
        <v>77661.3</v>
      </c>
      <c r="F56" s="86">
        <f>Rugpjūtis!F11+Rugsėjis!F47</f>
        <v>13462</v>
      </c>
      <c r="G56" s="84" t="s">
        <v>532</v>
      </c>
      <c r="H56" s="84" t="s">
        <v>749</v>
      </c>
      <c r="I56" s="18" t="s">
        <v>29</v>
      </c>
    </row>
    <row r="57" spans="1:16" s="5" customFormat="1" ht="26.1" customHeight="1" x14ac:dyDescent="0.2">
      <c r="A57" s="12">
        <v>54</v>
      </c>
      <c r="B57" s="87" t="s">
        <v>783</v>
      </c>
      <c r="C57" s="87" t="s">
        <v>784</v>
      </c>
      <c r="D57" s="87" t="s">
        <v>15</v>
      </c>
      <c r="E57" s="86">
        <f>Rugpjūtis!E13+Rugsėjis!E18</f>
        <v>76036.160000000003</v>
      </c>
      <c r="F57" s="86">
        <f>Rugpjūtis!F13+Rugsėjis!F18</f>
        <v>14352</v>
      </c>
      <c r="G57" s="91">
        <v>14</v>
      </c>
      <c r="H57" s="95" t="s">
        <v>776</v>
      </c>
      <c r="I57" s="18" t="s">
        <v>453</v>
      </c>
    </row>
    <row r="58" spans="1:16" s="43" customFormat="1" ht="26.1" customHeight="1" x14ac:dyDescent="0.2">
      <c r="A58" s="12">
        <v>55</v>
      </c>
      <c r="B58" s="45" t="s">
        <v>55</v>
      </c>
      <c r="C58" s="45" t="s">
        <v>55</v>
      </c>
      <c r="D58" s="45" t="s">
        <v>45</v>
      </c>
      <c r="E58" s="47">
        <f>Sausis!E17+Vasaris!E29</f>
        <v>73473</v>
      </c>
      <c r="F58" s="47">
        <f>Sausis!F17+Vasaris!F29</f>
        <v>12866</v>
      </c>
      <c r="G58" s="47">
        <v>10</v>
      </c>
      <c r="H58" s="50">
        <v>43111</v>
      </c>
      <c r="I58" s="52" t="s">
        <v>56</v>
      </c>
      <c r="J58" s="42"/>
      <c r="K58" s="56"/>
    </row>
    <row r="59" spans="1:16" s="43" customFormat="1" ht="24.75" customHeight="1" x14ac:dyDescent="0.2">
      <c r="A59" s="12">
        <v>56</v>
      </c>
      <c r="B59" s="45" t="s">
        <v>344</v>
      </c>
      <c r="C59" s="57" t="s">
        <v>343</v>
      </c>
      <c r="D59" s="45" t="s">
        <v>15</v>
      </c>
      <c r="E59" s="47">
        <f>Balandis!E13+Gegužė!E20+Liepa!E53</f>
        <v>71104.39</v>
      </c>
      <c r="F59" s="47">
        <f>Balandis!F13+Gegužė!F20+Liepa!F53</f>
        <v>12198</v>
      </c>
      <c r="G59" s="47">
        <v>10</v>
      </c>
      <c r="H59" s="50" t="s">
        <v>353</v>
      </c>
      <c r="I59" s="53" t="s">
        <v>36</v>
      </c>
    </row>
    <row r="60" spans="1:16" s="5" customFormat="1" ht="26.1" customHeight="1" x14ac:dyDescent="0.2">
      <c r="A60" s="12">
        <v>57</v>
      </c>
      <c r="B60" s="13" t="s">
        <v>50</v>
      </c>
      <c r="C60" s="19" t="s">
        <v>51</v>
      </c>
      <c r="D60" s="13" t="s">
        <v>15</v>
      </c>
      <c r="E60" s="47">
        <f>Sausis!E15+Vasaris!E57</f>
        <v>70522.36</v>
      </c>
      <c r="F60" s="47">
        <f>Sausis!F15+Vasaris!F57</f>
        <v>12263</v>
      </c>
      <c r="G60" s="91">
        <v>11</v>
      </c>
      <c r="H60" s="21" t="s">
        <v>25</v>
      </c>
      <c r="I60" s="29" t="s">
        <v>36</v>
      </c>
      <c r="J60" s="17"/>
    </row>
    <row r="61" spans="1:16" s="5" customFormat="1" ht="26.1" customHeight="1" x14ac:dyDescent="0.2">
      <c r="A61" s="12">
        <v>58</v>
      </c>
      <c r="B61" s="163" t="s">
        <v>224</v>
      </c>
      <c r="C61" s="45" t="s">
        <v>225</v>
      </c>
      <c r="D61" s="168" t="s">
        <v>133</v>
      </c>
      <c r="E61" s="91">
        <f>Vasaris!E18+Kovas!E17+Balandis!E75+Liepa!E48</f>
        <v>67885</v>
      </c>
      <c r="F61" s="136">
        <f>Vasaris!F18+Kovas!F17+Balandis!F75+Liepa!F48</f>
        <v>16086</v>
      </c>
      <c r="G61" s="47">
        <v>18</v>
      </c>
      <c r="H61" s="179" t="s">
        <v>209</v>
      </c>
      <c r="I61" s="18" t="s">
        <v>56</v>
      </c>
    </row>
    <row r="62" spans="1:16" s="5" customFormat="1" ht="26.1" customHeight="1" x14ac:dyDescent="0.2">
      <c r="A62" s="12">
        <v>59</v>
      </c>
      <c r="B62" s="182" t="s">
        <v>350</v>
      </c>
      <c r="C62" s="57" t="s">
        <v>349</v>
      </c>
      <c r="D62" s="164" t="s">
        <v>352</v>
      </c>
      <c r="E62" s="14">
        <f>Balandis!E59+Gegužė!E8+Birželis!E36+Rugpjūtis!E55</f>
        <v>66707.53</v>
      </c>
      <c r="F62" s="137">
        <f>Balandis!F59+Gegužė!F8+Birželis!F36+Rugpjūtis!F55</f>
        <v>15399</v>
      </c>
      <c r="G62" s="47">
        <v>5</v>
      </c>
      <c r="H62" s="190" t="s">
        <v>355</v>
      </c>
      <c r="I62" s="78" t="s">
        <v>29</v>
      </c>
    </row>
    <row r="63" spans="1:16" s="5" customFormat="1" ht="26.1" customHeight="1" x14ac:dyDescent="0.2">
      <c r="A63" s="12">
        <v>60</v>
      </c>
      <c r="B63" s="88" t="s">
        <v>770</v>
      </c>
      <c r="C63" s="120" t="s">
        <v>780</v>
      </c>
      <c r="D63" s="13" t="s">
        <v>274</v>
      </c>
      <c r="E63" s="92">
        <f>Rugpjūtis!E12+Rugsėjis!E48</f>
        <v>66527.48</v>
      </c>
      <c r="F63" s="92">
        <f>Rugpjūtis!F12+Rugsėjis!F48</f>
        <v>11543</v>
      </c>
      <c r="G63" s="125" t="s">
        <v>531</v>
      </c>
      <c r="H63" s="96" t="s">
        <v>779</v>
      </c>
      <c r="I63" s="18" t="s">
        <v>29</v>
      </c>
      <c r="J63" s="11"/>
    </row>
    <row r="64" spans="1:16" s="5" customFormat="1" ht="26.1" customHeight="1" x14ac:dyDescent="0.2">
      <c r="A64" s="12">
        <v>61</v>
      </c>
      <c r="B64" s="13" t="s">
        <v>72</v>
      </c>
      <c r="C64" s="19" t="s">
        <v>73</v>
      </c>
      <c r="D64" s="13" t="s">
        <v>45</v>
      </c>
      <c r="E64" s="14">
        <f>Sausis!E24+Vasaris!E16</f>
        <v>65381.05</v>
      </c>
      <c r="F64" s="14">
        <f>Sausis!F24+Vasaris!F16</f>
        <v>10828</v>
      </c>
      <c r="G64" s="14">
        <v>5</v>
      </c>
      <c r="H64" s="15" t="s">
        <v>28</v>
      </c>
      <c r="I64" s="18" t="s">
        <v>29</v>
      </c>
      <c r="J64" s="17"/>
      <c r="L64" s="11"/>
      <c r="M64" s="11"/>
      <c r="O64" s="11"/>
      <c r="P64" s="20"/>
    </row>
    <row r="65" spans="1:18" s="43" customFormat="1" ht="24.75" customHeight="1" x14ac:dyDescent="0.2">
      <c r="A65" s="12">
        <v>62</v>
      </c>
      <c r="B65" s="60" t="s">
        <v>816</v>
      </c>
      <c r="C65" s="60" t="s">
        <v>815</v>
      </c>
      <c r="D65" s="60" t="s">
        <v>15</v>
      </c>
      <c r="E65" s="61">
        <f>Rugpjūtis!E16+Rugsėjis!E17</f>
        <v>64429</v>
      </c>
      <c r="F65" s="61">
        <f>Rugpjūtis!F16+Rugsėjis!F17</f>
        <v>12256</v>
      </c>
      <c r="G65" s="62">
        <v>14</v>
      </c>
      <c r="H65" s="63" t="s">
        <v>776</v>
      </c>
      <c r="I65" s="64" t="s">
        <v>39</v>
      </c>
    </row>
    <row r="66" spans="1:18" s="5" customFormat="1" ht="26.1" customHeight="1" x14ac:dyDescent="0.2">
      <c r="A66" s="12">
        <v>63</v>
      </c>
      <c r="B66" s="13" t="s">
        <v>61</v>
      </c>
      <c r="C66" s="13" t="s">
        <v>62</v>
      </c>
      <c r="D66" s="13" t="s">
        <v>63</v>
      </c>
      <c r="E66" s="14">
        <f>Sausis!E20+Vasaris!E26+Kovas!E52+Rugpjūtis!E69</f>
        <v>61746.18</v>
      </c>
      <c r="F66" s="14">
        <f>Sausis!F20+Vasaris!F26+Kovas!F52+Rugpjūtis!F69</f>
        <v>11625</v>
      </c>
      <c r="G66" s="14">
        <v>17</v>
      </c>
      <c r="H66" s="15" t="s">
        <v>42</v>
      </c>
      <c r="I66" s="18" t="s">
        <v>21</v>
      </c>
      <c r="J66" s="17"/>
      <c r="L66" s="11"/>
      <c r="M66" s="11"/>
      <c r="O66" s="20"/>
    </row>
    <row r="67" spans="1:18" s="5" customFormat="1" ht="26.1" customHeight="1" x14ac:dyDescent="0.2">
      <c r="A67" s="12">
        <v>64</v>
      </c>
      <c r="B67" s="13" t="s">
        <v>626</v>
      </c>
      <c r="C67" s="24" t="s">
        <v>628</v>
      </c>
      <c r="D67" s="13" t="s">
        <v>629</v>
      </c>
      <c r="E67" s="92">
        <f>Birželis!E13+Liepa!E15+Rugpjūtis!E39</f>
        <v>61725</v>
      </c>
      <c r="F67" s="92">
        <f>Birželis!F13+Liepa!F15+Rugpjūtis!F39</f>
        <v>15563</v>
      </c>
      <c r="G67" s="23">
        <v>17</v>
      </c>
      <c r="H67" s="71" t="s">
        <v>627</v>
      </c>
      <c r="I67" s="78" t="s">
        <v>56</v>
      </c>
      <c r="K67" s="26"/>
      <c r="L67" s="17"/>
    </row>
    <row r="68" spans="1:18" s="5" customFormat="1" ht="26.1" customHeight="1" x14ac:dyDescent="0.2">
      <c r="A68" s="12">
        <v>65</v>
      </c>
      <c r="B68" s="88" t="s">
        <v>609</v>
      </c>
      <c r="C68" s="120" t="s">
        <v>609</v>
      </c>
      <c r="D68" s="13" t="s">
        <v>617</v>
      </c>
      <c r="E68" s="92">
        <f>Birželis!E19+Liepa!E12+Rugpjūtis!E63</f>
        <v>60638.76</v>
      </c>
      <c r="F68" s="92">
        <f>Birželis!F19+Liepa!F12+Rugpjūtis!F63</f>
        <v>10445</v>
      </c>
      <c r="G68" s="125" t="s">
        <v>530</v>
      </c>
      <c r="H68" s="129" t="s">
        <v>618</v>
      </c>
      <c r="I68" s="78" t="s">
        <v>29</v>
      </c>
      <c r="J68" s="43"/>
      <c r="K68" s="43"/>
      <c r="L68" s="43"/>
      <c r="M68" s="43"/>
      <c r="N68" s="43"/>
      <c r="O68" s="43"/>
    </row>
    <row r="69" spans="1:18" s="5" customFormat="1" ht="26.1" customHeight="1" x14ac:dyDescent="0.2">
      <c r="A69" s="12">
        <v>66</v>
      </c>
      <c r="B69" s="13" t="s">
        <v>704</v>
      </c>
      <c r="C69" s="24" t="s">
        <v>702</v>
      </c>
      <c r="D69" s="13" t="s">
        <v>15</v>
      </c>
      <c r="E69" s="14">
        <f>Birželis!E9+Liepa!E32</f>
        <v>60523.360000000001</v>
      </c>
      <c r="F69" s="14">
        <f>Birželis!F9+Liepa!F32</f>
        <v>10834</v>
      </c>
      <c r="G69" s="23">
        <v>14</v>
      </c>
      <c r="H69" s="76" t="s">
        <v>473</v>
      </c>
      <c r="I69" s="78" t="s">
        <v>453</v>
      </c>
    </row>
    <row r="70" spans="1:18" ht="26.1" customHeight="1" x14ac:dyDescent="0.25">
      <c r="A70" s="12">
        <v>67</v>
      </c>
      <c r="B70" s="183" t="s">
        <v>488</v>
      </c>
      <c r="C70" s="183" t="s">
        <v>487</v>
      </c>
      <c r="D70" s="121" t="s">
        <v>15</v>
      </c>
      <c r="E70" s="186">
        <f>Gegužė!E10+Birželis!E48</f>
        <v>60157.060000000005</v>
      </c>
      <c r="F70" s="186">
        <f>Gegužė!F10+Birželis!F48</f>
        <v>10983</v>
      </c>
      <c r="G70" s="123">
        <v>15</v>
      </c>
      <c r="H70" s="188" t="s">
        <v>355</v>
      </c>
      <c r="I70" s="201" t="s">
        <v>29</v>
      </c>
      <c r="K70" s="65"/>
      <c r="P70" s="35"/>
      <c r="Q70" s="35"/>
      <c r="R70" s="54"/>
    </row>
    <row r="71" spans="1:18" s="196" customFormat="1" ht="26.1" customHeight="1" x14ac:dyDescent="0.25">
      <c r="A71" s="12">
        <v>68</v>
      </c>
      <c r="B71" s="45" t="s">
        <v>438</v>
      </c>
      <c r="C71" s="45" t="s">
        <v>439</v>
      </c>
      <c r="D71" s="45" t="s">
        <v>15</v>
      </c>
      <c r="E71" s="123">
        <f>Balandis!E11+Gegužė!E45+Liepa!E68</f>
        <v>59036.619999999995</v>
      </c>
      <c r="F71" s="123">
        <f>Balandis!F11+Gegužė!F45+Liepa!F68</f>
        <v>10355</v>
      </c>
      <c r="G71" s="47">
        <v>13</v>
      </c>
      <c r="H71" s="50" t="s">
        <v>297</v>
      </c>
      <c r="I71" s="52" t="s">
        <v>440</v>
      </c>
      <c r="K71" s="197"/>
      <c r="P71" s="198"/>
      <c r="Q71" s="198"/>
      <c r="R71" s="199"/>
    </row>
    <row r="72" spans="1:18" s="5" customFormat="1" ht="26.1" customHeight="1" x14ac:dyDescent="0.2">
      <c r="A72" s="12">
        <v>69</v>
      </c>
      <c r="B72" s="13" t="s">
        <v>468</v>
      </c>
      <c r="C72" s="24" t="s">
        <v>469</v>
      </c>
      <c r="D72" s="45" t="s">
        <v>15</v>
      </c>
      <c r="E72" s="92">
        <f>Gegužė!E11+Birželis!E44</f>
        <v>57374.22</v>
      </c>
      <c r="F72" s="92">
        <f>Gegužė!F11+Birželis!F44</f>
        <v>10387</v>
      </c>
      <c r="G72" s="23">
        <v>15</v>
      </c>
      <c r="H72" s="76" t="s">
        <v>355</v>
      </c>
      <c r="I72" s="78" t="s">
        <v>39</v>
      </c>
    </row>
    <row r="73" spans="1:18" s="5" customFormat="1" ht="26.1" customHeight="1" x14ac:dyDescent="0.2">
      <c r="A73" s="12">
        <v>70</v>
      </c>
      <c r="B73" s="13" t="s">
        <v>293</v>
      </c>
      <c r="C73" s="22" t="s">
        <v>292</v>
      </c>
      <c r="D73" s="13" t="s">
        <v>315</v>
      </c>
      <c r="E73" s="14">
        <f>Kovas!E50+Balandis!E14+Gegužė!E34+Birželis!E49</f>
        <v>56089.760000000002</v>
      </c>
      <c r="F73" s="14">
        <f>Kovas!F50+Balandis!F14+Gegužė!F34+Birželis!F49</f>
        <v>13590</v>
      </c>
      <c r="G73" s="23">
        <v>15</v>
      </c>
      <c r="H73" s="76" t="s">
        <v>297</v>
      </c>
      <c r="I73" s="78" t="s">
        <v>29</v>
      </c>
    </row>
    <row r="74" spans="1:18" s="5" customFormat="1" ht="26.1" customHeight="1" x14ac:dyDescent="0.2">
      <c r="A74" s="12">
        <v>71</v>
      </c>
      <c r="B74" s="13" t="s">
        <v>287</v>
      </c>
      <c r="C74" s="24" t="s">
        <v>286</v>
      </c>
      <c r="D74" s="13" t="s">
        <v>15</v>
      </c>
      <c r="E74" s="14">
        <f>Kovas!E13+Balandis!E83</f>
        <v>54047.310000000005</v>
      </c>
      <c r="F74" s="14">
        <f>Kovas!F13+Balandis!F83</f>
        <v>9487</v>
      </c>
      <c r="G74" s="23">
        <v>13</v>
      </c>
      <c r="H74" s="76" t="s">
        <v>273</v>
      </c>
      <c r="I74" s="78" t="s">
        <v>29</v>
      </c>
    </row>
    <row r="75" spans="1:18" s="5" customFormat="1" ht="26.1" customHeight="1" x14ac:dyDescent="0.2">
      <c r="A75" s="12">
        <v>72</v>
      </c>
      <c r="B75" s="13" t="s">
        <v>317</v>
      </c>
      <c r="C75" s="24" t="s">
        <v>317</v>
      </c>
      <c r="D75" s="13" t="s">
        <v>318</v>
      </c>
      <c r="E75" s="14">
        <f>Kovas!E16+Balandis!E20</f>
        <v>50913.67</v>
      </c>
      <c r="F75" s="14">
        <f>Kovas!F16+Balandis!F20</f>
        <v>11910</v>
      </c>
      <c r="G75" s="23">
        <v>10</v>
      </c>
      <c r="H75" s="76">
        <v>43525</v>
      </c>
      <c r="I75" s="78" t="s">
        <v>319</v>
      </c>
    </row>
    <row r="76" spans="1:18" s="5" customFormat="1" ht="26.1" customHeight="1" x14ac:dyDescent="0.2">
      <c r="A76" s="12">
        <v>73</v>
      </c>
      <c r="B76" s="13" t="s">
        <v>195</v>
      </c>
      <c r="C76" s="19" t="s">
        <v>205</v>
      </c>
      <c r="D76" s="13" t="s">
        <v>45</v>
      </c>
      <c r="E76" s="14">
        <f>Vasaris!E14+Kovas!E31</f>
        <v>50354.59</v>
      </c>
      <c r="F76" s="14">
        <f>Vasaris!F14+Kovas!F31</f>
        <v>8670</v>
      </c>
      <c r="G76" s="14">
        <v>7</v>
      </c>
      <c r="H76" s="15" t="s">
        <v>207</v>
      </c>
      <c r="I76" s="18" t="s">
        <v>29</v>
      </c>
      <c r="J76" s="17"/>
      <c r="L76" s="11"/>
      <c r="M76" s="11"/>
      <c r="O76" s="20"/>
    </row>
    <row r="77" spans="1:18" s="5" customFormat="1" ht="26.1" customHeight="1" x14ac:dyDescent="0.2">
      <c r="A77" s="12">
        <v>74</v>
      </c>
      <c r="B77" s="98" t="s">
        <v>753</v>
      </c>
      <c r="C77" s="98" t="s">
        <v>752</v>
      </c>
      <c r="D77" s="13" t="s">
        <v>755</v>
      </c>
      <c r="E77" s="99">
        <f>Liepa!E10</f>
        <v>50311</v>
      </c>
      <c r="F77" s="99">
        <f>Liepa!F10</f>
        <v>8835</v>
      </c>
      <c r="G77" s="99">
        <v>16</v>
      </c>
      <c r="H77" s="100" t="s">
        <v>619</v>
      </c>
      <c r="I77" s="16" t="s">
        <v>94</v>
      </c>
      <c r="J77" s="17"/>
      <c r="L77" s="11"/>
      <c r="M77" s="11"/>
      <c r="O77" s="20"/>
    </row>
    <row r="78" spans="1:18" s="5" customFormat="1" ht="26.1" customHeight="1" x14ac:dyDescent="0.2">
      <c r="A78" s="12">
        <v>75</v>
      </c>
      <c r="B78" s="13" t="s">
        <v>57</v>
      </c>
      <c r="C78" s="13" t="s">
        <v>58</v>
      </c>
      <c r="D78" s="13" t="s">
        <v>45</v>
      </c>
      <c r="E78" s="14">
        <f>Sausis!E18</f>
        <v>49020</v>
      </c>
      <c r="F78" s="14">
        <f>Sausis!F18</f>
        <v>8867</v>
      </c>
      <c r="G78" s="14">
        <v>9</v>
      </c>
      <c r="H78" s="15" t="s">
        <v>11</v>
      </c>
      <c r="I78" s="18" t="s">
        <v>56</v>
      </c>
      <c r="J78" s="17"/>
      <c r="L78" s="11"/>
      <c r="M78" s="11"/>
      <c r="O78" s="20"/>
    </row>
    <row r="79" spans="1:18" s="5" customFormat="1" ht="26.1" customHeight="1" x14ac:dyDescent="0.2">
      <c r="A79" s="12">
        <v>76</v>
      </c>
      <c r="B79" s="13" t="s">
        <v>125</v>
      </c>
      <c r="C79" s="13" t="s">
        <v>126</v>
      </c>
      <c r="D79" s="13" t="s">
        <v>15</v>
      </c>
      <c r="E79" s="14">
        <f>Sausis!E44+Vasaris!E13</f>
        <v>48697.09</v>
      </c>
      <c r="F79" s="14">
        <f>Sausis!F44+Vasaris!F13</f>
        <v>8526</v>
      </c>
      <c r="G79" s="14">
        <v>1</v>
      </c>
      <c r="H79" s="15" t="s">
        <v>127</v>
      </c>
      <c r="I79" s="18" t="s">
        <v>29</v>
      </c>
      <c r="J79" s="17"/>
      <c r="L79" s="11"/>
      <c r="M79" s="11"/>
      <c r="O79" s="20"/>
    </row>
    <row r="80" spans="1:18" s="5" customFormat="1" ht="26.1" customHeight="1" x14ac:dyDescent="0.2">
      <c r="A80" s="12">
        <v>77</v>
      </c>
      <c r="B80" s="13" t="s">
        <v>868</v>
      </c>
      <c r="C80" s="13" t="s">
        <v>869</v>
      </c>
      <c r="D80" s="13" t="s">
        <v>799</v>
      </c>
      <c r="E80" s="92">
        <f>Rugsėjis!E10</f>
        <v>46619</v>
      </c>
      <c r="F80" s="92">
        <f>Rugsėjis!F10</f>
        <v>7929</v>
      </c>
      <c r="G80" s="14">
        <v>16</v>
      </c>
      <c r="H80" s="100" t="s">
        <v>831</v>
      </c>
      <c r="I80" s="51" t="s">
        <v>39</v>
      </c>
      <c r="J80" s="17"/>
      <c r="L80" s="11"/>
      <c r="M80" s="11"/>
      <c r="O80" s="20"/>
    </row>
    <row r="81" spans="1:17" s="5" customFormat="1" ht="26.1" customHeight="1" x14ac:dyDescent="0.2">
      <c r="A81" s="12">
        <v>78</v>
      </c>
      <c r="B81" s="13" t="s">
        <v>624</v>
      </c>
      <c r="C81" s="24" t="s">
        <v>625</v>
      </c>
      <c r="D81" s="13" t="s">
        <v>120</v>
      </c>
      <c r="E81" s="92">
        <f>Birželis!E20+Liepa!E14+Rugpjūtis!E70</f>
        <v>44879.85</v>
      </c>
      <c r="F81" s="92">
        <f>Birželis!F20+Liepa!F14+Rugpjūtis!F70</f>
        <v>8159</v>
      </c>
      <c r="G81" s="23">
        <v>15</v>
      </c>
      <c r="H81" s="76" t="s">
        <v>618</v>
      </c>
      <c r="I81" s="113" t="s">
        <v>39</v>
      </c>
      <c r="J81" s="43"/>
      <c r="K81" s="43"/>
      <c r="L81" s="43"/>
      <c r="M81" s="43"/>
      <c r="N81" s="43"/>
      <c r="O81" s="43"/>
    </row>
    <row r="82" spans="1:17" s="5" customFormat="1" ht="26.1" customHeight="1" x14ac:dyDescent="0.2">
      <c r="A82" s="12">
        <v>79</v>
      </c>
      <c r="B82" s="88" t="s">
        <v>606</v>
      </c>
      <c r="C82" s="120" t="s">
        <v>605</v>
      </c>
      <c r="D82" s="13" t="s">
        <v>15</v>
      </c>
      <c r="E82" s="92">
        <f>Birželis!E12+Liepa!E19</f>
        <v>44771.79</v>
      </c>
      <c r="F82" s="92">
        <f>Birželis!F12+Liepa!F19</f>
        <v>8292</v>
      </c>
      <c r="G82" s="135" t="s">
        <v>531</v>
      </c>
      <c r="H82" s="129" t="s">
        <v>627</v>
      </c>
      <c r="I82" s="78" t="s">
        <v>29</v>
      </c>
      <c r="J82" s="43"/>
      <c r="K82" s="43"/>
      <c r="L82" s="43"/>
      <c r="M82" s="42"/>
      <c r="N82" s="43"/>
      <c r="O82" s="43"/>
    </row>
    <row r="83" spans="1:17" s="43" customFormat="1" ht="24.75" customHeight="1" x14ac:dyDescent="0.2">
      <c r="A83" s="12">
        <v>80</v>
      </c>
      <c r="B83" s="45" t="s">
        <v>216</v>
      </c>
      <c r="C83" s="45" t="s">
        <v>217</v>
      </c>
      <c r="D83" s="45" t="s">
        <v>15</v>
      </c>
      <c r="E83" s="47">
        <f>Vasaris!E22+Kovas!E23</f>
        <v>44302.37</v>
      </c>
      <c r="F83" s="47">
        <f>Vasaris!F22+Kovas!F23</f>
        <v>8520</v>
      </c>
      <c r="G83" s="47">
        <v>6</v>
      </c>
      <c r="H83" s="50" t="s">
        <v>218</v>
      </c>
      <c r="I83" s="52" t="s">
        <v>101</v>
      </c>
      <c r="J83" s="42"/>
    </row>
    <row r="84" spans="1:17" s="5" customFormat="1" ht="26.1" customHeight="1" x14ac:dyDescent="0.2">
      <c r="A84" s="12">
        <v>81</v>
      </c>
      <c r="B84" s="13" t="s">
        <v>197</v>
      </c>
      <c r="C84" s="39" t="s">
        <v>196</v>
      </c>
      <c r="D84" s="13" t="s">
        <v>206</v>
      </c>
      <c r="E84" s="14">
        <f>Vasaris!E19+Kovas!E36+Balandis!E85+Gegužė!E54</f>
        <v>41439.259999999995</v>
      </c>
      <c r="F84" s="14">
        <f>Vasaris!F19+Kovas!F36+Balandis!F85+Gegužė!F54</f>
        <v>9789</v>
      </c>
      <c r="G84" s="14">
        <v>15</v>
      </c>
      <c r="H84" s="15" t="s">
        <v>207</v>
      </c>
      <c r="I84" s="52" t="s">
        <v>29</v>
      </c>
      <c r="J84" s="17"/>
      <c r="K84" s="11"/>
      <c r="M84" s="11"/>
      <c r="N84" s="20"/>
      <c r="O84" s="20"/>
      <c r="P84" s="11"/>
    </row>
    <row r="85" spans="1:17" s="5" customFormat="1" ht="26.1" customHeight="1" x14ac:dyDescent="0.2">
      <c r="A85" s="12">
        <v>82</v>
      </c>
      <c r="B85" s="13" t="s">
        <v>244</v>
      </c>
      <c r="C85" s="13" t="s">
        <v>245</v>
      </c>
      <c r="D85" s="13" t="s">
        <v>15</v>
      </c>
      <c r="E85" s="14">
        <f>Vasaris!E15</f>
        <v>40994</v>
      </c>
      <c r="F85" s="14">
        <f>Vasaris!F15</f>
        <v>7388</v>
      </c>
      <c r="G85" s="14">
        <v>13</v>
      </c>
      <c r="H85" s="95" t="s">
        <v>207</v>
      </c>
      <c r="I85" s="18" t="s">
        <v>39</v>
      </c>
      <c r="J85" s="17"/>
      <c r="K85" s="11"/>
      <c r="M85" s="11"/>
      <c r="N85" s="20"/>
      <c r="O85" s="20"/>
      <c r="P85" s="11"/>
    </row>
    <row r="86" spans="1:17" s="5" customFormat="1" ht="26.1" customHeight="1" x14ac:dyDescent="0.2">
      <c r="A86" s="12">
        <v>83</v>
      </c>
      <c r="B86" s="159" t="s">
        <v>858</v>
      </c>
      <c r="C86" s="159" t="s">
        <v>858</v>
      </c>
      <c r="D86" s="87" t="s">
        <v>859</v>
      </c>
      <c r="E86" s="86">
        <f>Rugsėjis!E11</f>
        <v>40384</v>
      </c>
      <c r="F86" s="86">
        <f>Rugsėjis!F11</f>
        <v>7143</v>
      </c>
      <c r="G86" s="206">
        <v>22</v>
      </c>
      <c r="H86" s="110" t="s">
        <v>832</v>
      </c>
      <c r="I86" s="209" t="s">
        <v>94</v>
      </c>
    </row>
    <row r="87" spans="1:17" s="5" customFormat="1" ht="26.1" customHeight="1" x14ac:dyDescent="0.2">
      <c r="A87" s="12">
        <v>84</v>
      </c>
      <c r="B87" s="13" t="s">
        <v>226</v>
      </c>
      <c r="C87" s="13" t="s">
        <v>227</v>
      </c>
      <c r="D87" s="13" t="s">
        <v>15</v>
      </c>
      <c r="E87" s="14">
        <f>Vasaris!E17+Kovas!E40</f>
        <v>39814.1</v>
      </c>
      <c r="F87" s="14">
        <f>Vasaris!F17+Kovas!F40</f>
        <v>7268</v>
      </c>
      <c r="G87" s="14">
        <v>18</v>
      </c>
      <c r="H87" s="21" t="s">
        <v>204</v>
      </c>
      <c r="I87" s="29" t="s">
        <v>94</v>
      </c>
      <c r="J87" s="17"/>
    </row>
    <row r="88" spans="1:17" ht="26.1" customHeight="1" x14ac:dyDescent="0.25">
      <c r="A88" s="12">
        <v>85</v>
      </c>
      <c r="B88" s="13" t="s">
        <v>64</v>
      </c>
      <c r="C88" s="13" t="s">
        <v>65</v>
      </c>
      <c r="D88" s="13" t="s">
        <v>15</v>
      </c>
      <c r="E88" s="14">
        <f>Sausis!E21</f>
        <v>38286.550000000003</v>
      </c>
      <c r="F88" s="14">
        <f>Sausis!F21</f>
        <v>6332</v>
      </c>
      <c r="G88" s="137">
        <v>8</v>
      </c>
      <c r="H88" s="50" t="s">
        <v>35</v>
      </c>
      <c r="I88" s="139" t="s">
        <v>66</v>
      </c>
      <c r="K88" s="20"/>
      <c r="L88" s="20"/>
      <c r="M88" s="11"/>
      <c r="N88" s="40"/>
      <c r="O88" s="41"/>
      <c r="P88" s="20"/>
      <c r="Q88" s="54"/>
    </row>
    <row r="89" spans="1:17" s="5" customFormat="1" ht="26.1" customHeight="1" x14ac:dyDescent="0.2">
      <c r="A89" s="12">
        <v>86</v>
      </c>
      <c r="B89" s="13" t="s">
        <v>791</v>
      </c>
      <c r="C89" s="13" t="s">
        <v>790</v>
      </c>
      <c r="D89" s="13" t="s">
        <v>15</v>
      </c>
      <c r="E89" s="14">
        <f>Rugpjūtis!E20+Rugsėjis!E20</f>
        <v>36367</v>
      </c>
      <c r="F89" s="14">
        <f>Rugpjūtis!F20+Rugsėjis!F20</f>
        <v>6476</v>
      </c>
      <c r="G89" s="14">
        <v>13</v>
      </c>
      <c r="H89" s="15" t="s">
        <v>781</v>
      </c>
      <c r="I89" s="18" t="s">
        <v>56</v>
      </c>
    </row>
    <row r="90" spans="1:17" s="5" customFormat="1" ht="26.1" customHeight="1" x14ac:dyDescent="0.2">
      <c r="A90" s="12">
        <v>87</v>
      </c>
      <c r="B90" s="13" t="s">
        <v>67</v>
      </c>
      <c r="C90" s="19" t="s">
        <v>68</v>
      </c>
      <c r="D90" s="13" t="s">
        <v>69</v>
      </c>
      <c r="E90" s="14">
        <f>Sausis!E22+Vasaris!E66+Liepa!E37+Rugpjūtis!E54</f>
        <v>35863.24</v>
      </c>
      <c r="F90" s="14">
        <f>Sausis!F22+Vasaris!F66+Liepa!F37+Rugpjūtis!F54</f>
        <v>8192</v>
      </c>
      <c r="G90" s="14">
        <v>18</v>
      </c>
      <c r="H90" s="21" t="s">
        <v>25</v>
      </c>
      <c r="I90" s="18" t="s">
        <v>29</v>
      </c>
      <c r="J90" s="17"/>
      <c r="L90" s="11"/>
      <c r="M90" s="11"/>
      <c r="O90" s="20"/>
    </row>
    <row r="91" spans="1:17" ht="26.1" customHeight="1" x14ac:dyDescent="0.25">
      <c r="A91" s="12">
        <v>88</v>
      </c>
      <c r="B91" s="88" t="s">
        <v>824</v>
      </c>
      <c r="C91" s="88" t="s">
        <v>823</v>
      </c>
      <c r="D91" s="13" t="s">
        <v>834</v>
      </c>
      <c r="E91" s="92">
        <f>Rugsėjis!E13</f>
        <v>34892.14</v>
      </c>
      <c r="F91" s="92">
        <f>Rugsėjis!F13</f>
        <v>6982</v>
      </c>
      <c r="G91" s="96" t="s">
        <v>533</v>
      </c>
      <c r="H91" s="125" t="s">
        <v>833</v>
      </c>
      <c r="I91" s="31" t="s">
        <v>29</v>
      </c>
    </row>
    <row r="92" spans="1:17" s="5" customFormat="1" ht="26.1" customHeight="1" x14ac:dyDescent="0.2">
      <c r="A92" s="12">
        <v>89</v>
      </c>
      <c r="B92" s="13" t="s">
        <v>199</v>
      </c>
      <c r="C92" s="25" t="s">
        <v>198</v>
      </c>
      <c r="D92" s="13" t="s">
        <v>15</v>
      </c>
      <c r="E92" s="14">
        <f>Vasaris!E20</f>
        <v>33127.65</v>
      </c>
      <c r="F92" s="14">
        <f>Vasaris!F20</f>
        <v>5879</v>
      </c>
      <c r="G92" s="14">
        <v>12</v>
      </c>
      <c r="H92" s="15" t="s">
        <v>204</v>
      </c>
      <c r="I92" s="18" t="s">
        <v>29</v>
      </c>
      <c r="J92" s="17"/>
      <c r="L92" s="11"/>
      <c r="M92" s="11"/>
      <c r="O92" s="20"/>
    </row>
    <row r="93" spans="1:17" s="5" customFormat="1" ht="26.1" customHeight="1" x14ac:dyDescent="0.2">
      <c r="A93" s="12">
        <v>90</v>
      </c>
      <c r="B93" s="13" t="s">
        <v>70</v>
      </c>
      <c r="C93" s="13" t="s">
        <v>71</v>
      </c>
      <c r="D93" s="13" t="s">
        <v>15</v>
      </c>
      <c r="E93" s="14">
        <f>Sausis!E23+Vasaris!E43</f>
        <v>32847.56</v>
      </c>
      <c r="F93" s="14">
        <f>Sausis!F23+Vasaris!F43</f>
        <v>6274</v>
      </c>
      <c r="G93" s="14">
        <v>12</v>
      </c>
      <c r="H93" s="15" t="s">
        <v>42</v>
      </c>
      <c r="I93" s="18" t="s">
        <v>29</v>
      </c>
      <c r="J93" s="17"/>
      <c r="L93" s="11"/>
    </row>
    <row r="94" spans="1:17" s="43" customFormat="1" ht="26.1" customHeight="1" x14ac:dyDescent="0.25">
      <c r="A94" s="12">
        <v>91</v>
      </c>
      <c r="B94" s="45" t="s">
        <v>641</v>
      </c>
      <c r="C94" s="45" t="s">
        <v>642</v>
      </c>
      <c r="D94" s="60" t="s">
        <v>232</v>
      </c>
      <c r="E94" s="47">
        <f>Birželis!E15+Liepa!E24+Rugpjūtis!E32+Rugsėjis!E45</f>
        <v>32103</v>
      </c>
      <c r="F94" s="47">
        <f>Birželis!F15+Liepa!F24+Rugpjūtis!F32+Rugsėjis!F45</f>
        <v>5987</v>
      </c>
      <c r="G94" s="47">
        <v>13</v>
      </c>
      <c r="H94" s="50" t="s">
        <v>616</v>
      </c>
      <c r="I94" s="79" t="s">
        <v>94</v>
      </c>
      <c r="J94"/>
      <c r="K94" s="83"/>
      <c r="N94" s="68"/>
      <c r="O94" s="56"/>
      <c r="P94" s="69"/>
    </row>
    <row r="95" spans="1:17" s="43" customFormat="1" ht="26.1" customHeight="1" x14ac:dyDescent="0.2">
      <c r="A95" s="12">
        <v>92</v>
      </c>
      <c r="B95" s="45" t="s">
        <v>763</v>
      </c>
      <c r="C95" s="45" t="s">
        <v>764</v>
      </c>
      <c r="D95" s="45" t="s">
        <v>69</v>
      </c>
      <c r="E95" s="47">
        <f>Liepa!E20+Rugpjūtis!E19+Rugsėjis!E42</f>
        <v>31773</v>
      </c>
      <c r="F95" s="47">
        <f>Liepa!F20+Rugpjūtis!F19+Rugsėjis!F42</f>
        <v>5940</v>
      </c>
      <c r="G95" s="47">
        <v>13</v>
      </c>
      <c r="H95" s="74" t="s">
        <v>754</v>
      </c>
      <c r="I95" s="52" t="s">
        <v>91</v>
      </c>
    </row>
    <row r="96" spans="1:17" s="5" customFormat="1" ht="26.1" customHeight="1" x14ac:dyDescent="0.2">
      <c r="A96" s="12">
        <v>93</v>
      </c>
      <c r="B96" s="13" t="s">
        <v>508</v>
      </c>
      <c r="C96" s="13" t="s">
        <v>509</v>
      </c>
      <c r="D96" s="13" t="s">
        <v>15</v>
      </c>
      <c r="E96" s="47">
        <f>Gegužė!E16+Birželis!E25</f>
        <v>31630</v>
      </c>
      <c r="F96" s="47">
        <f>Gegužė!F16+Birželis!F25</f>
        <v>6263</v>
      </c>
      <c r="G96" s="14">
        <v>15</v>
      </c>
      <c r="H96" s="75" t="s">
        <v>459</v>
      </c>
      <c r="I96" s="18" t="s">
        <v>56</v>
      </c>
      <c r="J96" s="17"/>
      <c r="K96" s="11"/>
      <c r="M96" s="11"/>
      <c r="N96" s="20"/>
    </row>
    <row r="97" spans="1:18" s="5" customFormat="1" ht="26.1" customHeight="1" x14ac:dyDescent="0.2">
      <c r="A97" s="12">
        <v>94</v>
      </c>
      <c r="B97" s="13" t="s">
        <v>289</v>
      </c>
      <c r="C97" s="19" t="s">
        <v>288</v>
      </c>
      <c r="D97" s="13" t="s">
        <v>296</v>
      </c>
      <c r="E97" s="47">
        <f>Kovas!E18+Balandis!E87</f>
        <v>30218.66</v>
      </c>
      <c r="F97" s="47">
        <f>Kovas!F18+Balandis!F87</f>
        <v>5565</v>
      </c>
      <c r="G97" s="14">
        <v>15</v>
      </c>
      <c r="H97" s="15" t="s">
        <v>261</v>
      </c>
      <c r="I97" s="18" t="s">
        <v>29</v>
      </c>
      <c r="J97" s="17"/>
      <c r="K97" s="11"/>
      <c r="M97" s="11"/>
      <c r="N97" s="20"/>
    </row>
    <row r="98" spans="1:18" s="43" customFormat="1" ht="24.75" customHeight="1" x14ac:dyDescent="0.2">
      <c r="A98" s="12">
        <v>95</v>
      </c>
      <c r="B98" s="45" t="s">
        <v>516</v>
      </c>
      <c r="C98" s="45" t="s">
        <v>517</v>
      </c>
      <c r="D98" s="60" t="s">
        <v>15</v>
      </c>
      <c r="E98" s="47">
        <f>Gegužė!E14</f>
        <v>30205.05</v>
      </c>
      <c r="F98" s="47">
        <f>Gegužė!F14</f>
        <v>5458</v>
      </c>
      <c r="G98" s="47">
        <v>13</v>
      </c>
      <c r="H98" s="50" t="s">
        <v>456</v>
      </c>
      <c r="I98" s="53" t="s">
        <v>94</v>
      </c>
      <c r="J98" s="42"/>
      <c r="O98" s="68"/>
      <c r="P98" s="56"/>
      <c r="Q98" s="56"/>
      <c r="R98" s="69"/>
    </row>
    <row r="99" spans="1:18" s="5" customFormat="1" ht="26.1" customHeight="1" x14ac:dyDescent="0.2">
      <c r="A99" s="12">
        <v>96</v>
      </c>
      <c r="B99" s="13" t="s">
        <v>200</v>
      </c>
      <c r="C99" s="19" t="s">
        <v>208</v>
      </c>
      <c r="D99" s="13" t="s">
        <v>45</v>
      </c>
      <c r="E99" s="14">
        <f>Vasaris!E23+Kovas!E59</f>
        <v>29464.79</v>
      </c>
      <c r="F99" s="14">
        <f>Vasaris!F23+Kovas!F59</f>
        <v>4839</v>
      </c>
      <c r="G99" s="14">
        <v>5</v>
      </c>
      <c r="H99" s="15" t="s">
        <v>204</v>
      </c>
      <c r="I99" s="18" t="s">
        <v>29</v>
      </c>
      <c r="J99" s="17"/>
      <c r="L99" s="11"/>
    </row>
    <row r="100" spans="1:18" s="5" customFormat="1" ht="26.1" customHeight="1" x14ac:dyDescent="0.2">
      <c r="A100" s="12">
        <v>97</v>
      </c>
      <c r="B100" s="88" t="s">
        <v>825</v>
      </c>
      <c r="C100" s="120" t="s">
        <v>835</v>
      </c>
      <c r="D100" s="13" t="s">
        <v>10</v>
      </c>
      <c r="E100" s="92">
        <f>Rugsėjis!E16</f>
        <v>28180.86</v>
      </c>
      <c r="F100" s="92">
        <f>Rugsėjis!F16</f>
        <v>5349</v>
      </c>
      <c r="G100" s="125" t="s">
        <v>535</v>
      </c>
      <c r="H100" s="125" t="s">
        <v>830</v>
      </c>
      <c r="I100" s="31" t="s">
        <v>29</v>
      </c>
      <c r="M100" s="11"/>
      <c r="N100" s="11"/>
    </row>
    <row r="101" spans="1:18" s="43" customFormat="1" ht="26.1" customHeight="1" x14ac:dyDescent="0.2">
      <c r="A101" s="12">
        <v>98</v>
      </c>
      <c r="B101" s="45" t="s">
        <v>243</v>
      </c>
      <c r="C101" s="89" t="s">
        <v>242</v>
      </c>
      <c r="D101" s="45" t="s">
        <v>120</v>
      </c>
      <c r="E101" s="47">
        <f>Vasaris!E24</f>
        <v>27761</v>
      </c>
      <c r="F101" s="47">
        <f>Vasaris!F24</f>
        <v>4954</v>
      </c>
      <c r="G101" s="93">
        <v>16</v>
      </c>
      <c r="H101" s="50" t="s">
        <v>127</v>
      </c>
      <c r="I101" s="52" t="s">
        <v>39</v>
      </c>
      <c r="J101" s="68"/>
    </row>
    <row r="102" spans="1:18" s="5" customFormat="1" ht="26.1" customHeight="1" x14ac:dyDescent="0.2">
      <c r="A102" s="12">
        <v>99</v>
      </c>
      <c r="B102" s="13" t="s">
        <v>434</v>
      </c>
      <c r="C102" s="13" t="s">
        <v>437</v>
      </c>
      <c r="D102" s="13" t="s">
        <v>45</v>
      </c>
      <c r="E102" s="14">
        <f>Balandis!E17+Gegužė!E37</f>
        <v>27217</v>
      </c>
      <c r="F102" s="14">
        <f>Balandis!F17+Gegužė!F37</f>
        <v>4676</v>
      </c>
      <c r="G102" s="14">
        <v>7</v>
      </c>
      <c r="H102" s="15" t="s">
        <v>353</v>
      </c>
      <c r="I102" s="18" t="s">
        <v>56</v>
      </c>
      <c r="K102" s="11"/>
    </row>
    <row r="103" spans="1:18" s="5" customFormat="1" ht="26.1" customHeight="1" x14ac:dyDescent="0.2">
      <c r="A103" s="12">
        <v>100</v>
      </c>
      <c r="B103" s="13" t="s">
        <v>74</v>
      </c>
      <c r="C103" s="13" t="s">
        <v>75</v>
      </c>
      <c r="D103" s="13" t="s">
        <v>76</v>
      </c>
      <c r="E103" s="14">
        <f>Sausis!E25+Vasaris!E55</f>
        <v>26746.46</v>
      </c>
      <c r="F103" s="14">
        <f>Sausis!F25+Vasaris!F55</f>
        <v>5488</v>
      </c>
      <c r="G103" s="14">
        <v>17</v>
      </c>
      <c r="H103" s="15" t="s">
        <v>16</v>
      </c>
      <c r="I103" s="16" t="s">
        <v>77</v>
      </c>
      <c r="J103" s="11"/>
      <c r="K103" s="11"/>
      <c r="L103" s="20"/>
    </row>
    <row r="104" spans="1:18" s="5" customFormat="1" ht="26.1" customHeight="1" x14ac:dyDescent="0.2">
      <c r="A104" s="12">
        <v>101</v>
      </c>
      <c r="B104" s="13" t="s">
        <v>309</v>
      </c>
      <c r="C104" s="13" t="s">
        <v>311</v>
      </c>
      <c r="D104" s="13" t="s">
        <v>45</v>
      </c>
      <c r="E104" s="14">
        <f>Kovas!E19+Balandis!E84</f>
        <v>26054</v>
      </c>
      <c r="F104" s="14">
        <f>Kovas!F19+Balandis!F84</f>
        <v>4390</v>
      </c>
      <c r="G104" s="14">
        <v>6</v>
      </c>
      <c r="H104" s="15" t="s">
        <v>273</v>
      </c>
      <c r="I104" s="18" t="s">
        <v>56</v>
      </c>
      <c r="J104" s="11"/>
      <c r="K104" s="11"/>
      <c r="L104" s="20"/>
    </row>
    <row r="105" spans="1:18" s="5" customFormat="1" ht="26.1" customHeight="1" x14ac:dyDescent="0.2">
      <c r="A105" s="12">
        <v>102</v>
      </c>
      <c r="B105" s="13" t="s">
        <v>759</v>
      </c>
      <c r="C105" s="24" t="s">
        <v>760</v>
      </c>
      <c r="D105" s="13" t="s">
        <v>15</v>
      </c>
      <c r="E105" s="14">
        <f>Liepa!E16+Rugpjūtis!E73</f>
        <v>25619.77</v>
      </c>
      <c r="F105" s="14">
        <f>Liepa!F16+Rugpjūtis!F73</f>
        <v>4586</v>
      </c>
      <c r="G105" s="23">
        <v>15</v>
      </c>
      <c r="H105" s="21" t="s">
        <v>742</v>
      </c>
      <c r="I105" s="18" t="s">
        <v>453</v>
      </c>
      <c r="M105" s="11"/>
      <c r="N105" s="11"/>
    </row>
    <row r="106" spans="1:18" s="5" customFormat="1" ht="26.1" customHeight="1" x14ac:dyDescent="0.2">
      <c r="A106" s="12">
        <v>103</v>
      </c>
      <c r="B106" s="44" t="s">
        <v>598</v>
      </c>
      <c r="C106" s="90" t="s">
        <v>599</v>
      </c>
      <c r="D106" s="44" t="s">
        <v>157</v>
      </c>
      <c r="E106" s="14">
        <f>Gegužė!E22+Birželis!E21+Liepa!E42</f>
        <v>25551.630000000005</v>
      </c>
      <c r="F106" s="14">
        <f>Gegužė!F22+Birželis!F21+Liepa!F42</f>
        <v>6790</v>
      </c>
      <c r="G106" s="94">
        <v>10</v>
      </c>
      <c r="H106" s="104" t="s">
        <v>459</v>
      </c>
      <c r="I106" s="72" t="s">
        <v>101</v>
      </c>
    </row>
    <row r="107" spans="1:18" ht="26.1" customHeight="1" x14ac:dyDescent="0.25">
      <c r="A107" s="12">
        <v>104</v>
      </c>
      <c r="B107" s="13" t="s">
        <v>359</v>
      </c>
      <c r="C107" s="13" t="s">
        <v>358</v>
      </c>
      <c r="D107" s="13" t="s">
        <v>364</v>
      </c>
      <c r="E107" s="14">
        <f>Balandis!E16</f>
        <v>25501.73</v>
      </c>
      <c r="F107" s="14">
        <f>Balandis!F16</f>
        <v>5054</v>
      </c>
      <c r="G107" s="14">
        <v>14</v>
      </c>
      <c r="H107" s="21" t="s">
        <v>351</v>
      </c>
      <c r="I107" s="29" t="s">
        <v>77</v>
      </c>
    </row>
    <row r="108" spans="1:18" s="5" customFormat="1" ht="26.1" customHeight="1" x14ac:dyDescent="0.2">
      <c r="A108" s="12">
        <v>105</v>
      </c>
      <c r="B108" s="13" t="s">
        <v>310</v>
      </c>
      <c r="C108" s="13" t="s">
        <v>312</v>
      </c>
      <c r="D108" s="13" t="s">
        <v>45</v>
      </c>
      <c r="E108" s="14">
        <f>Kovas!E26+Balandis!E22</f>
        <v>25279</v>
      </c>
      <c r="F108" s="14">
        <f>Kovas!F26+Balandis!F22</f>
        <v>4366</v>
      </c>
      <c r="G108" s="14">
        <v>7</v>
      </c>
      <c r="H108" s="15" t="s">
        <v>256</v>
      </c>
      <c r="I108" s="18" t="s">
        <v>56</v>
      </c>
      <c r="J108" s="11"/>
    </row>
    <row r="109" spans="1:18" s="5" customFormat="1" ht="26.1" customHeight="1" x14ac:dyDescent="0.2">
      <c r="A109" s="12">
        <v>106</v>
      </c>
      <c r="B109" s="13" t="s">
        <v>263</v>
      </c>
      <c r="C109" s="13" t="s">
        <v>262</v>
      </c>
      <c r="D109" s="13" t="s">
        <v>264</v>
      </c>
      <c r="E109" s="14">
        <f>Kovas!E20</f>
        <v>24089.68</v>
      </c>
      <c r="F109" s="14">
        <f>Kovas!F20</f>
        <v>4313</v>
      </c>
      <c r="G109" s="14">
        <v>14</v>
      </c>
      <c r="H109" s="15" t="s">
        <v>261</v>
      </c>
      <c r="I109" s="16" t="s">
        <v>77</v>
      </c>
      <c r="J109" s="11"/>
      <c r="K109" s="11"/>
      <c r="M109" s="20"/>
    </row>
    <row r="110" spans="1:18" s="5" customFormat="1" ht="26.1" customHeight="1" x14ac:dyDescent="0.2">
      <c r="A110" s="12">
        <v>107</v>
      </c>
      <c r="B110" s="13" t="s">
        <v>222</v>
      </c>
      <c r="C110" s="13" t="s">
        <v>223</v>
      </c>
      <c r="D110" s="13" t="s">
        <v>45</v>
      </c>
      <c r="E110" s="14">
        <f>Vasaris!E25+Kovas!E61</f>
        <v>23933</v>
      </c>
      <c r="F110" s="14">
        <f>Vasaris!F25+Kovas!F61</f>
        <v>5349</v>
      </c>
      <c r="G110" s="14">
        <v>14</v>
      </c>
      <c r="H110" s="15" t="s">
        <v>127</v>
      </c>
      <c r="I110" s="18" t="s">
        <v>56</v>
      </c>
    </row>
    <row r="111" spans="1:18" s="5" customFormat="1" ht="26.1" customHeight="1" x14ac:dyDescent="0.2">
      <c r="A111" s="12">
        <v>108</v>
      </c>
      <c r="B111" s="13" t="s">
        <v>854</v>
      </c>
      <c r="C111" s="13" t="s">
        <v>855</v>
      </c>
      <c r="D111" s="13" t="s">
        <v>15</v>
      </c>
      <c r="E111" s="14">
        <f>Rugsėjis!E19</f>
        <v>22889</v>
      </c>
      <c r="F111" s="14">
        <f>Rugsėjis!F19</f>
        <v>3789</v>
      </c>
      <c r="G111" s="14">
        <v>12</v>
      </c>
      <c r="H111" s="15" t="s">
        <v>832</v>
      </c>
      <c r="I111" s="18" t="s">
        <v>56</v>
      </c>
    </row>
    <row r="112" spans="1:18" s="5" customFormat="1" ht="26.1" customHeight="1" x14ac:dyDescent="0.2">
      <c r="A112" s="12">
        <v>109</v>
      </c>
      <c r="B112" s="13" t="s">
        <v>408</v>
      </c>
      <c r="C112" s="24" t="s">
        <v>369</v>
      </c>
      <c r="D112" s="13" t="s">
        <v>409</v>
      </c>
      <c r="E112" s="14">
        <f>Balandis!E18+Gegužė!E51+Birželis!E51+Liepa!E58+Rugpjūtis!E74</f>
        <v>22768.250000000004</v>
      </c>
      <c r="F112" s="14">
        <f>Balandis!F18+Gegužė!F51+Birželis!F51+Liepa!F58+Rugpjūtis!F74</f>
        <v>4271</v>
      </c>
      <c r="G112" s="23">
        <v>5</v>
      </c>
      <c r="H112" s="71" t="s">
        <v>297</v>
      </c>
      <c r="I112" s="72" t="s">
        <v>368</v>
      </c>
    </row>
    <row r="113" spans="1:17" s="5" customFormat="1" ht="26.1" customHeight="1" x14ac:dyDescent="0.2">
      <c r="A113" s="12">
        <v>110</v>
      </c>
      <c r="B113" s="88" t="s">
        <v>735</v>
      </c>
      <c r="C113" s="120" t="s">
        <v>734</v>
      </c>
      <c r="D113" s="13" t="s">
        <v>15</v>
      </c>
      <c r="E113" s="14">
        <f>Liepa!E17+Rugpjūtis!E29</f>
        <v>22203.919999999998</v>
      </c>
      <c r="F113" s="14">
        <f>Liepa!F17+Rugpjūtis!F29</f>
        <v>3916</v>
      </c>
      <c r="G113" s="125" t="s">
        <v>529</v>
      </c>
      <c r="H113" s="129" t="s">
        <v>743</v>
      </c>
      <c r="I113" s="78" t="s">
        <v>29</v>
      </c>
      <c r="J113" s="43"/>
      <c r="K113" s="43"/>
      <c r="L113" s="43"/>
      <c r="M113" s="43"/>
      <c r="N113" s="43"/>
    </row>
    <row r="114" spans="1:17" s="5" customFormat="1" ht="26.1" customHeight="1" x14ac:dyDescent="0.2">
      <c r="A114" s="12">
        <v>111</v>
      </c>
      <c r="B114" s="98" t="s">
        <v>861</v>
      </c>
      <c r="C114" s="154" t="s">
        <v>860</v>
      </c>
      <c r="D114" s="44" t="s">
        <v>15</v>
      </c>
      <c r="E114" s="99">
        <f>Rugsėjis!E21</f>
        <v>21786</v>
      </c>
      <c r="F114" s="99">
        <f>Rugsėjis!F21</f>
        <v>4011</v>
      </c>
      <c r="G114" s="155">
        <v>19</v>
      </c>
      <c r="H114" s="157" t="s">
        <v>830</v>
      </c>
      <c r="I114" s="158" t="s">
        <v>94</v>
      </c>
    </row>
    <row r="115" spans="1:17" s="5" customFormat="1" ht="26.1" customHeight="1" x14ac:dyDescent="0.2">
      <c r="A115" s="12">
        <v>112</v>
      </c>
      <c r="B115" s="13" t="s">
        <v>452</v>
      </c>
      <c r="C115" s="24" t="s">
        <v>451</v>
      </c>
      <c r="D115" s="13" t="s">
        <v>175</v>
      </c>
      <c r="E115" s="14">
        <f>Gegužė!E19</f>
        <v>21328.31</v>
      </c>
      <c r="F115" s="14">
        <f>Gegužė!F19</f>
        <v>3730</v>
      </c>
      <c r="G115" s="23">
        <v>18</v>
      </c>
      <c r="H115" s="76" t="s">
        <v>355</v>
      </c>
      <c r="I115" s="78" t="s">
        <v>453</v>
      </c>
    </row>
    <row r="116" spans="1:17" s="5" customFormat="1" ht="26.1" customHeight="1" x14ac:dyDescent="0.2">
      <c r="A116" s="12">
        <v>113</v>
      </c>
      <c r="B116" s="13" t="s">
        <v>84</v>
      </c>
      <c r="C116" s="24" t="s">
        <v>85</v>
      </c>
      <c r="D116" s="13" t="s">
        <v>15</v>
      </c>
      <c r="E116" s="14">
        <f>Sausis!E28+Vasaris!E44+Kovas!E67+Birželis!E50+Rugpjūtis!E56</f>
        <v>21283.38</v>
      </c>
      <c r="F116" s="14">
        <f>Sausis!F28+Vasaris!F44+Kovas!F67+Birželis!F50+Rugpjūtis!F56</f>
        <v>4686</v>
      </c>
      <c r="G116" s="141">
        <v>8</v>
      </c>
      <c r="H116" s="76">
        <v>43448</v>
      </c>
      <c r="I116" s="78" t="s">
        <v>26</v>
      </c>
    </row>
    <row r="117" spans="1:17" s="5" customFormat="1" ht="26.1" customHeight="1" x14ac:dyDescent="0.2">
      <c r="A117" s="12">
        <v>114</v>
      </c>
      <c r="B117" s="87" t="s">
        <v>470</v>
      </c>
      <c r="C117" s="87" t="s">
        <v>470</v>
      </c>
      <c r="D117" s="13" t="s">
        <v>15</v>
      </c>
      <c r="E117" s="91">
        <f>Gegužė!E35+Birželis!E16+Liepa!E72</f>
        <v>20723.060000000001</v>
      </c>
      <c r="F117" s="136">
        <f>Gegužė!F35+Birželis!F16+Liepa!F72</f>
        <v>3630</v>
      </c>
      <c r="G117" s="47">
        <v>11</v>
      </c>
      <c r="H117" s="179" t="s">
        <v>471</v>
      </c>
      <c r="I117" s="18" t="s">
        <v>39</v>
      </c>
    </row>
    <row r="118" spans="1:17" s="5" customFormat="1" ht="26.1" customHeight="1" x14ac:dyDescent="0.2">
      <c r="A118" s="12">
        <v>115</v>
      </c>
      <c r="B118" s="13" t="s">
        <v>857</v>
      </c>
      <c r="C118" s="24" t="s">
        <v>856</v>
      </c>
      <c r="D118" s="13" t="s">
        <v>45</v>
      </c>
      <c r="E118" s="99">
        <f>Rugsėjis!E22</f>
        <v>20626</v>
      </c>
      <c r="F118" s="99">
        <f>Rugsėjis!F22</f>
        <v>3426</v>
      </c>
      <c r="G118" s="47">
        <v>8</v>
      </c>
      <c r="H118" s="208" t="s">
        <v>831</v>
      </c>
      <c r="I118" s="78" t="s">
        <v>56</v>
      </c>
      <c r="J118" s="43"/>
      <c r="K118" s="43"/>
      <c r="L118" s="43"/>
      <c r="M118" s="43"/>
      <c r="N118" s="43"/>
    </row>
    <row r="119" spans="1:17" s="5" customFormat="1" ht="26.1" customHeight="1" x14ac:dyDescent="0.2">
      <c r="A119" s="12">
        <v>116</v>
      </c>
      <c r="B119" s="13" t="s">
        <v>78</v>
      </c>
      <c r="C119" s="13" t="s">
        <v>79</v>
      </c>
      <c r="D119" s="13" t="s">
        <v>80</v>
      </c>
      <c r="E119" s="91">
        <f>Sausis!E26</f>
        <v>19525.689999999999</v>
      </c>
      <c r="F119" s="91">
        <f>Sausis!F26</f>
        <v>3743</v>
      </c>
      <c r="G119" s="23">
        <v>10</v>
      </c>
      <c r="H119" s="15" t="s">
        <v>16</v>
      </c>
      <c r="I119" s="18" t="s">
        <v>81</v>
      </c>
      <c r="L119" s="20"/>
      <c r="M119" s="20"/>
      <c r="N119" s="11"/>
    </row>
    <row r="120" spans="1:17" s="5" customFormat="1" ht="26.1" customHeight="1" x14ac:dyDescent="0.2">
      <c r="A120" s="12">
        <v>117</v>
      </c>
      <c r="B120" s="13" t="s">
        <v>82</v>
      </c>
      <c r="C120" s="24" t="s">
        <v>83</v>
      </c>
      <c r="D120" s="13" t="s">
        <v>15</v>
      </c>
      <c r="E120" s="14">
        <f>Sausis!E27+Vasaris!E65+Kovas!E71</f>
        <v>19331.060000000001</v>
      </c>
      <c r="F120" s="14">
        <f>Sausis!F27+Vasaris!F65+Kovas!F71</f>
        <v>3958</v>
      </c>
      <c r="G120" s="23">
        <v>17</v>
      </c>
      <c r="H120" s="76" t="s">
        <v>11</v>
      </c>
      <c r="I120" s="78" t="s">
        <v>17</v>
      </c>
    </row>
    <row r="121" spans="1:17" s="5" customFormat="1" ht="26.1" customHeight="1" x14ac:dyDescent="0.2">
      <c r="A121" s="12">
        <v>118</v>
      </c>
      <c r="B121" s="13" t="s">
        <v>454</v>
      </c>
      <c r="C121" s="24" t="s">
        <v>455</v>
      </c>
      <c r="D121" s="13" t="s">
        <v>15</v>
      </c>
      <c r="E121" s="14">
        <f>Gegužė!E21+Birželis!E64</f>
        <v>19153.989999999998</v>
      </c>
      <c r="F121" s="14">
        <f>Gegužė!F21+Birželis!F64</f>
        <v>3578</v>
      </c>
      <c r="G121" s="23">
        <v>17</v>
      </c>
      <c r="H121" s="76" t="s">
        <v>456</v>
      </c>
      <c r="I121" s="79" t="s">
        <v>77</v>
      </c>
    </row>
    <row r="122" spans="1:17" ht="26.1" customHeight="1" x14ac:dyDescent="0.25">
      <c r="A122" s="12">
        <v>119</v>
      </c>
      <c r="B122" s="13" t="s">
        <v>490</v>
      </c>
      <c r="C122" s="19" t="s">
        <v>489</v>
      </c>
      <c r="D122" s="13" t="s">
        <v>15</v>
      </c>
      <c r="E122" s="14">
        <f>Gegužė!E23+Birželis!E34+Liepa!E69</f>
        <v>18573.37</v>
      </c>
      <c r="F122" s="14">
        <f>Gegužė!F23+Birželis!F34+Liepa!F69</f>
        <v>3813</v>
      </c>
      <c r="G122" s="14">
        <v>13</v>
      </c>
      <c r="H122" s="15" t="s">
        <v>450</v>
      </c>
      <c r="I122" s="16" t="s">
        <v>26</v>
      </c>
      <c r="M122" s="20"/>
      <c r="N122" s="27"/>
      <c r="O122" s="17"/>
      <c r="P122" s="28"/>
      <c r="Q122" s="54"/>
    </row>
    <row r="123" spans="1:17" s="5" customFormat="1" ht="26.1" customHeight="1" x14ac:dyDescent="0.2">
      <c r="A123" s="12">
        <v>120</v>
      </c>
      <c r="B123" s="88" t="s">
        <v>608</v>
      </c>
      <c r="C123" s="88" t="s">
        <v>607</v>
      </c>
      <c r="D123" s="13" t="s">
        <v>45</v>
      </c>
      <c r="E123" s="92">
        <f>Birželis!E18+Liepa!E31</f>
        <v>18354.61</v>
      </c>
      <c r="F123" s="92">
        <f>Birželis!F18+Liepa!F31</f>
        <v>4530</v>
      </c>
      <c r="G123" s="96" t="s">
        <v>532</v>
      </c>
      <c r="H123" s="96" t="s">
        <v>616</v>
      </c>
      <c r="I123" s="18" t="s">
        <v>29</v>
      </c>
    </row>
    <row r="124" spans="1:17" s="5" customFormat="1" ht="26.1" customHeight="1" x14ac:dyDescent="0.2">
      <c r="A124" s="12">
        <v>121</v>
      </c>
      <c r="B124" s="13" t="s">
        <v>258</v>
      </c>
      <c r="C124" s="13" t="s">
        <v>257</v>
      </c>
      <c r="D124" s="13" t="s">
        <v>259</v>
      </c>
      <c r="E124" s="14">
        <f>Kovas!E22+Balandis!E80</f>
        <v>18132.03</v>
      </c>
      <c r="F124" s="14">
        <f>Kovas!F22+Balandis!F80</f>
        <v>3215</v>
      </c>
      <c r="G124" s="14">
        <v>17</v>
      </c>
      <c r="H124" s="15" t="s">
        <v>260</v>
      </c>
      <c r="I124" s="16" t="s">
        <v>77</v>
      </c>
      <c r="J124" s="17"/>
      <c r="L124" s="11"/>
      <c r="M124" s="11"/>
      <c r="O124" s="11"/>
      <c r="P124" s="20"/>
    </row>
    <row r="125" spans="1:17" s="5" customFormat="1" ht="26.1" customHeight="1" x14ac:dyDescent="0.2">
      <c r="A125" s="12">
        <v>122</v>
      </c>
      <c r="B125" s="13" t="s">
        <v>202</v>
      </c>
      <c r="C125" s="19" t="s">
        <v>201</v>
      </c>
      <c r="D125" s="13" t="s">
        <v>15</v>
      </c>
      <c r="E125" s="14">
        <f>Vasaris!E28+Kovas!E45</f>
        <v>18078.39</v>
      </c>
      <c r="F125" s="14">
        <f>Vasaris!F28+Kovas!F45</f>
        <v>3642</v>
      </c>
      <c r="G125" s="14">
        <v>11</v>
      </c>
      <c r="H125" s="15" t="s">
        <v>209</v>
      </c>
      <c r="I125" s="18" t="s">
        <v>29</v>
      </c>
      <c r="J125" s="17"/>
      <c r="L125" s="11"/>
      <c r="M125" s="11"/>
      <c r="O125" s="11"/>
      <c r="P125" s="20"/>
    </row>
    <row r="126" spans="1:17" s="5" customFormat="1" ht="26.1" customHeight="1" x14ac:dyDescent="0.2">
      <c r="A126" s="12">
        <v>123</v>
      </c>
      <c r="B126" s="13" t="s">
        <v>630</v>
      </c>
      <c r="C126" s="13" t="s">
        <v>631</v>
      </c>
      <c r="D126" s="13" t="s">
        <v>69</v>
      </c>
      <c r="E126" s="14">
        <f>Birželis!E22+Liepa!E23</f>
        <v>17527.580000000002</v>
      </c>
      <c r="F126" s="14">
        <f>Birželis!F22+Liepa!F23</f>
        <v>3103</v>
      </c>
      <c r="G126" s="14">
        <v>7</v>
      </c>
      <c r="H126" s="75" t="s">
        <v>618</v>
      </c>
      <c r="I126" s="18" t="s">
        <v>237</v>
      </c>
      <c r="J126" s="17"/>
      <c r="L126" s="11"/>
      <c r="M126" s="11"/>
      <c r="O126" s="11"/>
      <c r="P126" s="20"/>
    </row>
    <row r="127" spans="1:17" s="5" customFormat="1" ht="26.1" customHeight="1" x14ac:dyDescent="0.2">
      <c r="A127" s="12">
        <v>124</v>
      </c>
      <c r="B127" s="13" t="s">
        <v>86</v>
      </c>
      <c r="C127" s="19" t="s">
        <v>87</v>
      </c>
      <c r="D127" s="13" t="s">
        <v>45</v>
      </c>
      <c r="E127" s="14">
        <f>Sausis!E29+Vasaris!E50</f>
        <v>16842.78</v>
      </c>
      <c r="F127" s="14">
        <f>Sausis!F29+Vasaris!F50</f>
        <v>3977</v>
      </c>
      <c r="G127" s="14">
        <v>10</v>
      </c>
      <c r="H127" s="15">
        <v>43455</v>
      </c>
      <c r="I127" s="18" t="s">
        <v>29</v>
      </c>
    </row>
    <row r="128" spans="1:17" s="5" customFormat="1" ht="26.1" customHeight="1" x14ac:dyDescent="0.2">
      <c r="A128" s="12">
        <v>125</v>
      </c>
      <c r="B128" s="13" t="s">
        <v>435</v>
      </c>
      <c r="C128" s="13" t="s">
        <v>436</v>
      </c>
      <c r="D128" s="13" t="s">
        <v>45</v>
      </c>
      <c r="E128" s="14">
        <f>Balandis!E19</f>
        <v>16530</v>
      </c>
      <c r="F128" s="14">
        <f>Balandis!F19</f>
        <v>3137</v>
      </c>
      <c r="G128" s="14">
        <v>10</v>
      </c>
      <c r="H128" s="15" t="s">
        <v>297</v>
      </c>
      <c r="I128" s="18" t="s">
        <v>56</v>
      </c>
    </row>
    <row r="129" spans="1:16" s="5" customFormat="1" ht="26.1" customHeight="1" x14ac:dyDescent="0.2">
      <c r="A129" s="12">
        <v>126</v>
      </c>
      <c r="B129" s="98" t="s">
        <v>800</v>
      </c>
      <c r="C129" s="98" t="s">
        <v>801</v>
      </c>
      <c r="D129" s="44" t="s">
        <v>15</v>
      </c>
      <c r="E129" s="99">
        <f>Rugpjūtis!E34+Rugsėjis!E24</f>
        <v>16292</v>
      </c>
      <c r="F129" s="99">
        <f>Rugpjūtis!F34+Rugsėjis!F24</f>
        <v>2933</v>
      </c>
      <c r="G129" s="99">
        <v>5</v>
      </c>
      <c r="H129" s="100" t="s">
        <v>781</v>
      </c>
      <c r="I129" s="16" t="s">
        <v>94</v>
      </c>
      <c r="J129" s="17"/>
      <c r="L129" s="11"/>
      <c r="M129" s="11"/>
      <c r="P129" s="20"/>
    </row>
    <row r="130" spans="1:16" s="5" customFormat="1" ht="26.1" customHeight="1" x14ac:dyDescent="0.2">
      <c r="A130" s="12">
        <v>127</v>
      </c>
      <c r="B130" s="44" t="s">
        <v>797</v>
      </c>
      <c r="C130" s="90" t="s">
        <v>798</v>
      </c>
      <c r="D130" s="44" t="s">
        <v>799</v>
      </c>
      <c r="E130" s="46">
        <f>Rugpjūtis!E18</f>
        <v>15866</v>
      </c>
      <c r="F130" s="46">
        <f>Rugpjūtis!F18</f>
        <v>2909</v>
      </c>
      <c r="G130" s="94">
        <v>6</v>
      </c>
      <c r="H130" s="58" t="s">
        <v>774</v>
      </c>
      <c r="I130" s="29" t="s">
        <v>94</v>
      </c>
      <c r="M130" s="11"/>
      <c r="N130" s="20"/>
      <c r="O130" s="11"/>
    </row>
    <row r="131" spans="1:16" s="5" customFormat="1" ht="26.1" customHeight="1" x14ac:dyDescent="0.2">
      <c r="A131" s="12">
        <v>128</v>
      </c>
      <c r="B131" s="13" t="s">
        <v>255</v>
      </c>
      <c r="C131" s="24" t="s">
        <v>254</v>
      </c>
      <c r="D131" s="13" t="s">
        <v>15</v>
      </c>
      <c r="E131" s="14">
        <f>Kovas!E29+Balandis!E30</f>
        <v>15134.02</v>
      </c>
      <c r="F131" s="14">
        <f>Kovas!F29+Balandis!F30</f>
        <v>3041</v>
      </c>
      <c r="G131" s="23">
        <v>23</v>
      </c>
      <c r="H131" s="76" t="s">
        <v>256</v>
      </c>
      <c r="I131" s="78" t="s">
        <v>17</v>
      </c>
      <c r="J131" s="43"/>
      <c r="K131" s="43"/>
      <c r="L131" s="43"/>
      <c r="M131" s="43"/>
      <c r="N131" s="43"/>
    </row>
    <row r="132" spans="1:16" s="5" customFormat="1" ht="26.1" customHeight="1" x14ac:dyDescent="0.2">
      <c r="A132" s="12">
        <v>129</v>
      </c>
      <c r="B132" s="98" t="s">
        <v>751</v>
      </c>
      <c r="C132" s="98" t="s">
        <v>750</v>
      </c>
      <c r="D132" s="13" t="s">
        <v>120</v>
      </c>
      <c r="E132" s="99">
        <f>Liepa!E25+Rugpjūtis!E27+Rugsėjis!E46</f>
        <v>14781</v>
      </c>
      <c r="F132" s="99">
        <f>Liepa!F25+Rugpjūtis!F27+Rugsėjis!F46</f>
        <v>3191</v>
      </c>
      <c r="G132" s="99">
        <v>14</v>
      </c>
      <c r="H132" s="100" t="s">
        <v>754</v>
      </c>
      <c r="I132" s="16" t="s">
        <v>94</v>
      </c>
      <c r="J132" s="17"/>
      <c r="L132" s="11"/>
    </row>
    <row r="133" spans="1:16" s="5" customFormat="1" ht="26.1" customHeight="1" x14ac:dyDescent="0.2">
      <c r="A133" s="12">
        <v>130</v>
      </c>
      <c r="B133" s="13" t="s">
        <v>492</v>
      </c>
      <c r="C133" s="19" t="s">
        <v>491</v>
      </c>
      <c r="D133" s="13" t="s">
        <v>15</v>
      </c>
      <c r="E133" s="14">
        <f>Gegužė!E24+Birželis!E89</f>
        <v>14578.65</v>
      </c>
      <c r="F133" s="14">
        <f>Gegužė!F24+Birželis!F89</f>
        <v>2938</v>
      </c>
      <c r="G133" s="14">
        <v>14</v>
      </c>
      <c r="H133" s="15" t="s">
        <v>459</v>
      </c>
      <c r="I133" s="16" t="s">
        <v>36</v>
      </c>
      <c r="J133" s="17"/>
      <c r="L133" s="11"/>
    </row>
    <row r="134" spans="1:16" s="5" customFormat="1" ht="26.1" customHeight="1" x14ac:dyDescent="0.2">
      <c r="A134" s="12">
        <v>131</v>
      </c>
      <c r="B134" s="44" t="s">
        <v>871</v>
      </c>
      <c r="C134" s="44" t="s">
        <v>870</v>
      </c>
      <c r="D134" s="44" t="s">
        <v>69</v>
      </c>
      <c r="E134" s="46">
        <f>Rugsėjis!E25</f>
        <v>14505.2</v>
      </c>
      <c r="F134" s="46">
        <f>Rugsėjis!F25</f>
        <v>2388</v>
      </c>
      <c r="G134" s="48">
        <v>6</v>
      </c>
      <c r="H134" s="49" t="s">
        <v>830</v>
      </c>
      <c r="I134" s="77" t="s">
        <v>237</v>
      </c>
      <c r="J134" s="17"/>
      <c r="L134" s="11"/>
    </row>
    <row r="135" spans="1:16" s="5" customFormat="1" ht="26.1" customHeight="1" x14ac:dyDescent="0.2">
      <c r="A135" s="12">
        <v>132</v>
      </c>
      <c r="B135" s="13" t="s">
        <v>92</v>
      </c>
      <c r="C135" s="13" t="s">
        <v>93</v>
      </c>
      <c r="D135" s="13" t="s">
        <v>15</v>
      </c>
      <c r="E135" s="14">
        <f>Sausis!E31+Vasaris!E41+Kovas!E51</f>
        <v>14402.02</v>
      </c>
      <c r="F135" s="14">
        <f>Sausis!F31+Vasaris!F41+Kovas!F51</f>
        <v>2970</v>
      </c>
      <c r="G135" s="14">
        <v>13</v>
      </c>
      <c r="H135" s="15" t="s">
        <v>42</v>
      </c>
      <c r="I135" s="16" t="s">
        <v>94</v>
      </c>
      <c r="J135" s="17"/>
      <c r="L135" s="11"/>
      <c r="N135" s="20"/>
      <c r="O135" s="11"/>
    </row>
    <row r="136" spans="1:16" s="5" customFormat="1" ht="26.1" customHeight="1" x14ac:dyDescent="0.2">
      <c r="A136" s="12">
        <v>133</v>
      </c>
      <c r="B136" s="13" t="s">
        <v>407</v>
      </c>
      <c r="C136" s="13" t="s">
        <v>370</v>
      </c>
      <c r="D136" s="13" t="s">
        <v>410</v>
      </c>
      <c r="E136" s="14">
        <f>Balandis!E25+Gegužė!E48+Birželis!E60+Liepa!E43+Rugpjūtis!E52</f>
        <v>13999.849999999997</v>
      </c>
      <c r="F136" s="14">
        <f>Balandis!F25+Gegužė!F48+Birželis!F60+Liepa!F43+Rugpjūtis!F52</f>
        <v>2821</v>
      </c>
      <c r="G136" s="14">
        <v>8</v>
      </c>
      <c r="H136" s="75" t="s">
        <v>297</v>
      </c>
      <c r="I136" s="77" t="s">
        <v>368</v>
      </c>
      <c r="K136" s="11"/>
      <c r="L136" s="20"/>
    </row>
    <row r="137" spans="1:16" s="5" customFormat="1" ht="26.1" customHeight="1" x14ac:dyDescent="0.2">
      <c r="A137" s="12">
        <v>134</v>
      </c>
      <c r="B137" s="87" t="s">
        <v>426</v>
      </c>
      <c r="C137" s="87" t="s">
        <v>427</v>
      </c>
      <c r="D137" s="87" t="s">
        <v>10</v>
      </c>
      <c r="E137" s="91">
        <f>Balandis!E24+Gegužė!E49+Birželis!E73+Rugpjūtis!E58+Rugsėjis!E60</f>
        <v>13802.7</v>
      </c>
      <c r="F137" s="91">
        <f>Balandis!F24+Gegužė!F49+Birželis!F73+Rugpjūtis!F58+Rugsėjis!F60</f>
        <v>4255</v>
      </c>
      <c r="G137" s="91">
        <v>15</v>
      </c>
      <c r="H137" s="95" t="s">
        <v>297</v>
      </c>
      <c r="I137" s="16" t="s">
        <v>428</v>
      </c>
    </row>
    <row r="138" spans="1:16" s="43" customFormat="1" ht="24.75" customHeight="1" x14ac:dyDescent="0.2">
      <c r="A138" s="12">
        <v>135</v>
      </c>
      <c r="B138" s="45" t="s">
        <v>765</v>
      </c>
      <c r="C138" s="45" t="s">
        <v>89</v>
      </c>
      <c r="D138" s="45" t="s">
        <v>90</v>
      </c>
      <c r="E138" s="47">
        <f>Sausis!E30</f>
        <v>13656.03</v>
      </c>
      <c r="F138" s="47">
        <f>Sausis!F30</f>
        <v>2347</v>
      </c>
      <c r="G138" s="47">
        <v>4</v>
      </c>
      <c r="H138" s="50" t="s">
        <v>16</v>
      </c>
      <c r="I138" s="53" t="s">
        <v>91</v>
      </c>
      <c r="J138" s="42"/>
    </row>
    <row r="139" spans="1:16" s="5" customFormat="1" ht="26.1" customHeight="1" x14ac:dyDescent="0.2">
      <c r="A139" s="12">
        <v>136</v>
      </c>
      <c r="B139" s="13" t="s">
        <v>150</v>
      </c>
      <c r="C139" s="13" t="s">
        <v>150</v>
      </c>
      <c r="D139" s="13" t="s">
        <v>10</v>
      </c>
      <c r="E139" s="14">
        <f>Sausis!E55+Vasaris!E47+Kovas!E32+Balandis!E53+Gegužė!E47+Birželis!E85+Rugpjūtis!E51+Rugsėjis!E57</f>
        <v>12969.5</v>
      </c>
      <c r="F139" s="14">
        <f>Sausis!F55+Vasaris!F47+Kovas!F32+Balandis!F53+Gegužė!F47+Birželis!F85+Rugpjūtis!F51+Rugsėjis!F57</f>
        <v>5107</v>
      </c>
      <c r="G139" s="14">
        <v>4</v>
      </c>
      <c r="H139" s="15">
        <v>43189</v>
      </c>
      <c r="I139" s="16" t="s">
        <v>151</v>
      </c>
      <c r="J139" s="17"/>
      <c r="L139" s="11"/>
      <c r="N139" s="20"/>
      <c r="O139" s="11"/>
    </row>
    <row r="140" spans="1:16" s="5" customFormat="1" ht="26.1" customHeight="1" x14ac:dyDescent="0.25">
      <c r="A140" s="12">
        <v>137</v>
      </c>
      <c r="B140" s="88" t="s">
        <v>737</v>
      </c>
      <c r="C140" s="88" t="s">
        <v>736</v>
      </c>
      <c r="D140" s="13" t="s">
        <v>744</v>
      </c>
      <c r="E140" s="92">
        <f>Liepa!E22</f>
        <v>12512.37</v>
      </c>
      <c r="F140" s="92">
        <f>Liepa!F22</f>
        <v>2175</v>
      </c>
      <c r="G140" s="96" t="s">
        <v>527</v>
      </c>
      <c r="H140" s="96" t="s">
        <v>742</v>
      </c>
      <c r="I140" s="18" t="s">
        <v>29</v>
      </c>
      <c r="J140"/>
      <c r="K140"/>
      <c r="M140" s="40"/>
      <c r="N140" s="20"/>
      <c r="O140" s="20"/>
      <c r="P140" s="41"/>
    </row>
    <row r="141" spans="1:16" s="5" customFormat="1" ht="26.1" customHeight="1" x14ac:dyDescent="0.2">
      <c r="A141" s="12">
        <v>138</v>
      </c>
      <c r="B141" s="13" t="s">
        <v>313</v>
      </c>
      <c r="C141" s="13" t="s">
        <v>314</v>
      </c>
      <c r="D141" s="13" t="s">
        <v>45</v>
      </c>
      <c r="E141" s="14">
        <f>Kovas!E25</f>
        <v>12287</v>
      </c>
      <c r="F141" s="14">
        <f>Kovas!F25</f>
        <v>2162</v>
      </c>
      <c r="G141" s="14">
        <v>5</v>
      </c>
      <c r="H141" s="15" t="s">
        <v>261</v>
      </c>
      <c r="I141" s="18" t="s">
        <v>56</v>
      </c>
      <c r="J141" s="17"/>
      <c r="L141" s="11"/>
      <c r="N141" s="20"/>
      <c r="O141" s="11"/>
    </row>
    <row r="142" spans="1:16" s="5" customFormat="1" ht="26.1" customHeight="1" x14ac:dyDescent="0.2">
      <c r="A142" s="12">
        <v>139</v>
      </c>
      <c r="B142" s="88" t="s">
        <v>827</v>
      </c>
      <c r="C142" s="88" t="s">
        <v>826</v>
      </c>
      <c r="D142" s="13" t="s">
        <v>799</v>
      </c>
      <c r="E142" s="46">
        <f>Rugsėjis!E26</f>
        <v>11892.31</v>
      </c>
      <c r="F142" s="46">
        <f>Rugsėjis!F26</f>
        <v>1946</v>
      </c>
      <c r="G142" s="96" t="s">
        <v>528</v>
      </c>
      <c r="H142" s="96" t="s">
        <v>833</v>
      </c>
      <c r="I142" s="18" t="s">
        <v>29</v>
      </c>
      <c r="J142" s="17"/>
      <c r="L142" s="11"/>
      <c r="N142" s="20"/>
      <c r="O142" s="11"/>
    </row>
    <row r="143" spans="1:16" s="5" customFormat="1" ht="26.1" customHeight="1" x14ac:dyDescent="0.2">
      <c r="A143" s="12">
        <v>140</v>
      </c>
      <c r="B143" s="13" t="s">
        <v>511</v>
      </c>
      <c r="C143" s="13" t="s">
        <v>510</v>
      </c>
      <c r="D143" s="13" t="s">
        <v>69</v>
      </c>
      <c r="E143" s="14">
        <f>Gegužė!E27+Birželis!E43</f>
        <v>11705.8</v>
      </c>
      <c r="F143" s="14">
        <f>Gegužė!F27+Birželis!F43</f>
        <v>2340</v>
      </c>
      <c r="G143" s="14">
        <v>4</v>
      </c>
      <c r="H143" s="15" t="s">
        <v>355</v>
      </c>
      <c r="I143" s="18" t="s">
        <v>237</v>
      </c>
      <c r="J143" s="17"/>
      <c r="L143" s="11"/>
      <c r="M143" s="11"/>
      <c r="O143" s="11"/>
      <c r="P143" s="20"/>
    </row>
    <row r="144" spans="1:16" s="5" customFormat="1" ht="26.1" customHeight="1" x14ac:dyDescent="0.2">
      <c r="A144" s="12">
        <v>141</v>
      </c>
      <c r="B144" s="13" t="s">
        <v>268</v>
      </c>
      <c r="C144" s="24" t="s">
        <v>267</v>
      </c>
      <c r="D144" s="13" t="s">
        <v>316</v>
      </c>
      <c r="E144" s="14">
        <f>Kovas!E38+Balandis!E31</f>
        <v>10884.23</v>
      </c>
      <c r="F144" s="14">
        <f>Kovas!F38+Balandis!F31</f>
        <v>1976</v>
      </c>
      <c r="G144" s="23">
        <v>11</v>
      </c>
      <c r="H144" s="195" t="s">
        <v>256</v>
      </c>
      <c r="I144" s="79" t="s">
        <v>77</v>
      </c>
      <c r="K144" s="26"/>
    </row>
    <row r="145" spans="1:16" s="5" customFormat="1" ht="26.1" customHeight="1" x14ac:dyDescent="0.2">
      <c r="A145" s="12">
        <v>142</v>
      </c>
      <c r="B145" s="13" t="s">
        <v>95</v>
      </c>
      <c r="C145" s="24" t="s">
        <v>95</v>
      </c>
      <c r="D145" s="13" t="s">
        <v>10</v>
      </c>
      <c r="E145" s="14">
        <f>Sausis!E32+Vasaris!E49</f>
        <v>10859.69</v>
      </c>
      <c r="F145" s="14">
        <f>Sausis!F32+Vasaris!F49</f>
        <v>1924</v>
      </c>
      <c r="G145" s="73">
        <v>4</v>
      </c>
      <c r="H145" s="50">
        <v>43427</v>
      </c>
      <c r="I145" s="204" t="s">
        <v>96</v>
      </c>
      <c r="M145" s="11"/>
      <c r="O145" s="11"/>
    </row>
    <row r="146" spans="1:16" s="5" customFormat="1" ht="26.1" customHeight="1" x14ac:dyDescent="0.2">
      <c r="A146" s="12">
        <v>143</v>
      </c>
      <c r="B146" s="13" t="s">
        <v>366</v>
      </c>
      <c r="C146" s="13" t="s">
        <v>367</v>
      </c>
      <c r="D146" s="13" t="s">
        <v>157</v>
      </c>
      <c r="E146" s="14">
        <f>Balandis!E26+Gegužė!E63+Rugpjūtis!E45</f>
        <v>9992.2199999999993</v>
      </c>
      <c r="F146" s="14">
        <f>Balandis!F26+Gegužė!F63+Rugpjūtis!F45</f>
        <v>2555</v>
      </c>
      <c r="G146" s="14">
        <v>14</v>
      </c>
      <c r="H146" s="15" t="s">
        <v>353</v>
      </c>
      <c r="I146" s="18" t="s">
        <v>91</v>
      </c>
      <c r="J146" s="17"/>
      <c r="L146" s="11"/>
      <c r="M146" s="11"/>
      <c r="O146" s="11"/>
      <c r="P146" s="20"/>
    </row>
    <row r="147" spans="1:16" s="5" customFormat="1" ht="26.1" customHeight="1" x14ac:dyDescent="0.2">
      <c r="A147" s="12">
        <v>144</v>
      </c>
      <c r="B147" s="13" t="s">
        <v>97</v>
      </c>
      <c r="C147" s="13" t="s">
        <v>98</v>
      </c>
      <c r="D147" s="13" t="s">
        <v>15</v>
      </c>
      <c r="E147" s="14">
        <f>Sausis!E33</f>
        <v>9982.85</v>
      </c>
      <c r="F147" s="14">
        <f>Sausis!F33</f>
        <v>1768</v>
      </c>
      <c r="G147" s="14">
        <v>5</v>
      </c>
      <c r="H147" s="15" t="s">
        <v>11</v>
      </c>
      <c r="I147" s="18" t="s">
        <v>26</v>
      </c>
    </row>
    <row r="148" spans="1:16" s="43" customFormat="1" ht="26.1" customHeight="1" x14ac:dyDescent="0.2">
      <c r="A148" s="12">
        <v>145</v>
      </c>
      <c r="B148" s="45" t="s">
        <v>711</v>
      </c>
      <c r="C148" s="45" t="s">
        <v>712</v>
      </c>
      <c r="D148" s="45" t="s">
        <v>15</v>
      </c>
      <c r="E148" s="14">
        <f>Kovas!E27</f>
        <v>9960.15</v>
      </c>
      <c r="F148" s="14">
        <f>Kovas!F27</f>
        <v>1855</v>
      </c>
      <c r="G148" s="47">
        <v>8</v>
      </c>
      <c r="H148" s="50" t="s">
        <v>713</v>
      </c>
      <c r="I148" s="52" t="s">
        <v>710</v>
      </c>
      <c r="J148" s="5"/>
      <c r="K148" s="5"/>
      <c r="L148" s="5"/>
      <c r="M148" s="5"/>
      <c r="N148" s="5"/>
      <c r="O148" s="5"/>
    </row>
    <row r="149" spans="1:16" s="5" customFormat="1" ht="26.1" customHeight="1" x14ac:dyDescent="0.2">
      <c r="A149" s="12">
        <v>146</v>
      </c>
      <c r="B149" s="181" t="s">
        <v>270</v>
      </c>
      <c r="C149" s="184" t="s">
        <v>269</v>
      </c>
      <c r="D149" s="181" t="s">
        <v>15</v>
      </c>
      <c r="E149" s="185">
        <f>Kovas!E28</f>
        <v>9959.5</v>
      </c>
      <c r="F149" s="185">
        <f>Kovas!F28</f>
        <v>1762</v>
      </c>
      <c r="G149" s="187">
        <v>10</v>
      </c>
      <c r="H149" s="189" t="s">
        <v>273</v>
      </c>
      <c r="I149" s="192" t="s">
        <v>77</v>
      </c>
    </row>
    <row r="150" spans="1:16" s="5" customFormat="1" ht="26.1" customHeight="1" x14ac:dyDescent="0.2">
      <c r="A150" s="12">
        <v>147</v>
      </c>
      <c r="B150" s="13" t="s">
        <v>406</v>
      </c>
      <c r="C150" s="13" t="s">
        <v>371</v>
      </c>
      <c r="D150" s="13" t="s">
        <v>411</v>
      </c>
      <c r="E150" s="14">
        <f>Balandis!E27+Gegužė!E56+Birželis!E70+Liepa!E45+Rugpjūtis!E64</f>
        <v>9849.4500000000007</v>
      </c>
      <c r="F150" s="14">
        <f>Balandis!F27+Gegužė!F56+Birželis!F70+Liepa!F45+Rugpjūtis!F64</f>
        <v>1827</v>
      </c>
      <c r="G150" s="14">
        <v>5</v>
      </c>
      <c r="H150" s="75" t="s">
        <v>297</v>
      </c>
      <c r="I150" s="77" t="s">
        <v>368</v>
      </c>
    </row>
    <row r="151" spans="1:16" s="5" customFormat="1" ht="26.1" customHeight="1" x14ac:dyDescent="0.2">
      <c r="A151" s="12">
        <v>148</v>
      </c>
      <c r="B151" s="13" t="s">
        <v>851</v>
      </c>
      <c r="C151" s="13" t="s">
        <v>852</v>
      </c>
      <c r="D151" s="13" t="s">
        <v>853</v>
      </c>
      <c r="E151" s="46">
        <f>Rugsėjis!E27</f>
        <v>9842</v>
      </c>
      <c r="F151" s="46">
        <f>Rugsėjis!F27</f>
        <v>1825</v>
      </c>
      <c r="G151" s="14">
        <v>12</v>
      </c>
      <c r="H151" s="15" t="s">
        <v>830</v>
      </c>
      <c r="I151" s="18" t="s">
        <v>56</v>
      </c>
    </row>
    <row r="152" spans="1:16" s="5" customFormat="1" ht="26.1" customHeight="1" x14ac:dyDescent="0.2">
      <c r="A152" s="12">
        <v>149</v>
      </c>
      <c r="B152" s="13" t="s">
        <v>762</v>
      </c>
      <c r="C152" s="13" t="s">
        <v>761</v>
      </c>
      <c r="D152" s="13" t="s">
        <v>157</v>
      </c>
      <c r="E152" s="99">
        <f>Liepa!E26+Rugpjūtis!E35+Rugsėjis!E53</f>
        <v>9799</v>
      </c>
      <c r="F152" s="99">
        <f>Liepa!F26+Rugpjūtis!F35+Rugsėjis!F53</f>
        <v>1915</v>
      </c>
      <c r="G152" s="14">
        <v>6</v>
      </c>
      <c r="H152" s="75" t="s">
        <v>742</v>
      </c>
      <c r="I152" s="18" t="s">
        <v>91</v>
      </c>
      <c r="K152" s="40"/>
      <c r="M152" s="20"/>
      <c r="N152" s="41"/>
    </row>
    <row r="153" spans="1:16" s="5" customFormat="1" ht="26.1" customHeight="1" x14ac:dyDescent="0.2">
      <c r="A153" s="12">
        <v>150</v>
      </c>
      <c r="B153" s="13" t="s">
        <v>215</v>
      </c>
      <c r="C153" s="24" t="s">
        <v>215</v>
      </c>
      <c r="D153" s="13" t="s">
        <v>48</v>
      </c>
      <c r="E153" s="14">
        <f>Vasaris!E32+Kovas!E57</f>
        <v>9513.7800000000007</v>
      </c>
      <c r="F153" s="14">
        <f>Vasaris!F32+Kovas!F57</f>
        <v>1911</v>
      </c>
      <c r="G153" s="23">
        <v>8</v>
      </c>
      <c r="H153" s="76" t="s">
        <v>127</v>
      </c>
      <c r="I153" s="78" t="s">
        <v>49</v>
      </c>
    </row>
    <row r="154" spans="1:16" s="5" customFormat="1" ht="26.1" customHeight="1" x14ac:dyDescent="0.2">
      <c r="A154" s="12">
        <v>151</v>
      </c>
      <c r="B154" s="13" t="s">
        <v>844</v>
      </c>
      <c r="C154" s="24" t="s">
        <v>845</v>
      </c>
      <c r="D154" s="13" t="s">
        <v>15</v>
      </c>
      <c r="E154" s="46">
        <f>Rugsėjis!E28</f>
        <v>9507.92</v>
      </c>
      <c r="F154" s="46">
        <f>Rugsėjis!F28</f>
        <v>1551</v>
      </c>
      <c r="G154" s="23">
        <v>10</v>
      </c>
      <c r="H154" s="71" t="s">
        <v>833</v>
      </c>
      <c r="I154" s="78" t="s">
        <v>91</v>
      </c>
    </row>
    <row r="155" spans="1:16" s="5" customFormat="1" ht="26.1" customHeight="1" x14ac:dyDescent="0.2">
      <c r="A155" s="12">
        <v>152</v>
      </c>
      <c r="B155" s="44" t="s">
        <v>643</v>
      </c>
      <c r="C155" s="90" t="s">
        <v>644</v>
      </c>
      <c r="D155" s="44" t="s">
        <v>645</v>
      </c>
      <c r="E155" s="46">
        <f>Sausis!E51+Vasaris!E62+Kovas!E44+Balandis!E47+Gegužė!E39+Birželis!E53</f>
        <v>9041.5</v>
      </c>
      <c r="F155" s="46">
        <f>Sausis!F51+Vasaris!F62+Kovas!F44+Balandis!F47+Gegužė!F39+Birželis!F53</f>
        <v>3385</v>
      </c>
      <c r="G155" s="94">
        <v>1</v>
      </c>
      <c r="H155" s="104" t="s">
        <v>646</v>
      </c>
      <c r="I155" s="113" t="s">
        <v>647</v>
      </c>
    </row>
    <row r="156" spans="1:16" s="5" customFormat="1" ht="26.1" customHeight="1" x14ac:dyDescent="0.2">
      <c r="A156" s="12">
        <v>153</v>
      </c>
      <c r="B156" s="13" t="s">
        <v>839</v>
      </c>
      <c r="C156" s="24" t="s">
        <v>838</v>
      </c>
      <c r="D156" s="13" t="s">
        <v>133</v>
      </c>
      <c r="E156" s="14">
        <f>Rugsėjis!E30</f>
        <v>8822.9500000000007</v>
      </c>
      <c r="F156" s="14">
        <f>Rugsėjis!F30</f>
        <v>1544</v>
      </c>
      <c r="G156" s="23">
        <v>12</v>
      </c>
      <c r="H156" s="76" t="s">
        <v>831</v>
      </c>
      <c r="I156" s="79" t="s">
        <v>77</v>
      </c>
    </row>
    <row r="157" spans="1:16" s="5" customFormat="1" ht="26.1" customHeight="1" x14ac:dyDescent="0.2">
      <c r="A157" s="12">
        <v>154</v>
      </c>
      <c r="B157" s="87" t="s">
        <v>105</v>
      </c>
      <c r="C157" s="140" t="s">
        <v>106</v>
      </c>
      <c r="D157" s="87" t="s">
        <v>107</v>
      </c>
      <c r="E157" s="91">
        <f>Sausis!E36+Vasaris!E45+Kovas!E68</f>
        <v>8617</v>
      </c>
      <c r="F157" s="91">
        <f>Sausis!F36+Vasaris!F45+Kovas!F68</f>
        <v>1699</v>
      </c>
      <c r="G157" s="141">
        <v>3</v>
      </c>
      <c r="H157" s="142" t="s">
        <v>108</v>
      </c>
      <c r="I157" s="143" t="s">
        <v>56</v>
      </c>
    </row>
    <row r="158" spans="1:16" s="144" customFormat="1" ht="26.1" customHeight="1" x14ac:dyDescent="0.2">
      <c r="A158" s="12">
        <v>155</v>
      </c>
      <c r="B158" s="45" t="s">
        <v>298</v>
      </c>
      <c r="C158" s="45" t="s">
        <v>301</v>
      </c>
      <c r="D158" s="45" t="s">
        <v>303</v>
      </c>
      <c r="E158" s="47">
        <f>Vasaris!E33+Kovas!E55+Balandis!E67</f>
        <v>8429.880000000001</v>
      </c>
      <c r="F158" s="47">
        <f>Vasaris!F33+Kovas!F55+Balandis!F67</f>
        <v>1715</v>
      </c>
      <c r="G158" s="47">
        <v>6</v>
      </c>
      <c r="H158" s="50">
        <v>43518</v>
      </c>
      <c r="I158" s="52" t="s">
        <v>49</v>
      </c>
    </row>
    <row r="159" spans="1:16" s="5" customFormat="1" ht="26.1" customHeight="1" x14ac:dyDescent="0.2">
      <c r="A159" s="12">
        <v>156</v>
      </c>
      <c r="B159" s="90" t="s">
        <v>648</v>
      </c>
      <c r="C159" s="90" t="s">
        <v>649</v>
      </c>
      <c r="D159" s="90" t="s">
        <v>650</v>
      </c>
      <c r="E159" s="173">
        <f>Sausis!E54+Vasaris!E54+Kovas!E49+Balandis!E52+Gegužė!E40+Birželis!E31</f>
        <v>8399.5</v>
      </c>
      <c r="F159" s="173">
        <f>Sausis!F54+Vasaris!F54+Kovas!F49+Balandis!F52+Gegužė!F40+Birželis!F31</f>
        <v>2486</v>
      </c>
      <c r="G159" s="94">
        <v>1</v>
      </c>
      <c r="H159" s="58" t="s">
        <v>651</v>
      </c>
      <c r="I159" s="59" t="s">
        <v>647</v>
      </c>
      <c r="M159" s="11"/>
      <c r="N159" s="11"/>
    </row>
    <row r="160" spans="1:16" s="5" customFormat="1" ht="26.1" customHeight="1" x14ac:dyDescent="0.2">
      <c r="A160" s="12">
        <v>157</v>
      </c>
      <c r="B160" s="87" t="s">
        <v>445</v>
      </c>
      <c r="C160" s="87" t="s">
        <v>445</v>
      </c>
      <c r="D160" s="87" t="s">
        <v>120</v>
      </c>
      <c r="E160" s="91">
        <f>Balandis!E42+Gegužė!E33+Birželis!E63</f>
        <v>8313.83</v>
      </c>
      <c r="F160" s="91">
        <f>Balandis!F42+Gegužė!F33+Birželis!F63</f>
        <v>1822</v>
      </c>
      <c r="G160" s="91">
        <v>7</v>
      </c>
      <c r="H160" s="95">
        <v>43581</v>
      </c>
      <c r="I160" s="18" t="s">
        <v>237</v>
      </c>
    </row>
    <row r="161" spans="1:15" s="5" customFormat="1" ht="26.1" customHeight="1" x14ac:dyDescent="0.2">
      <c r="A161" s="12">
        <v>158</v>
      </c>
      <c r="B161" s="171" t="s">
        <v>795</v>
      </c>
      <c r="C161" s="171" t="s">
        <v>796</v>
      </c>
      <c r="D161" s="171" t="s">
        <v>15</v>
      </c>
      <c r="E161" s="172">
        <f>Rugpjūtis!E25+Rugsėjis!E44</f>
        <v>8011.62</v>
      </c>
      <c r="F161" s="172">
        <f>Rugpjūtis!F25+Rugsėjis!F44</f>
        <v>1700</v>
      </c>
      <c r="G161" s="97">
        <v>9</v>
      </c>
      <c r="H161" s="175" t="s">
        <v>776</v>
      </c>
      <c r="I161" s="77" t="s">
        <v>101</v>
      </c>
    </row>
    <row r="162" spans="1:15" s="5" customFormat="1" ht="26.1" customHeight="1" x14ac:dyDescent="0.2">
      <c r="A162" s="12">
        <v>159</v>
      </c>
      <c r="B162" s="87" t="s">
        <v>458</v>
      </c>
      <c r="C162" s="87" t="s">
        <v>457</v>
      </c>
      <c r="D162" s="87" t="s">
        <v>295</v>
      </c>
      <c r="E162" s="91">
        <f>Gegužė!E28</f>
        <v>7954.77</v>
      </c>
      <c r="F162" s="91">
        <f>Gegužė!F28</f>
        <v>1482</v>
      </c>
      <c r="G162" s="91">
        <v>13</v>
      </c>
      <c r="H162" s="95" t="s">
        <v>459</v>
      </c>
      <c r="I162" s="16" t="s">
        <v>77</v>
      </c>
    </row>
    <row r="163" spans="1:15" s="5" customFormat="1" ht="26.1" customHeight="1" x14ac:dyDescent="0.2">
      <c r="A163" s="12">
        <v>160</v>
      </c>
      <c r="B163" s="13" t="s">
        <v>338</v>
      </c>
      <c r="C163" s="13" t="s">
        <v>339</v>
      </c>
      <c r="D163" s="13" t="s">
        <v>69</v>
      </c>
      <c r="E163" s="14">
        <f>Kovas!E34+Balandis!E68</f>
        <v>7914.7800000000007</v>
      </c>
      <c r="F163" s="14">
        <f>Kovas!F34+Balandis!F68</f>
        <v>1774</v>
      </c>
      <c r="G163" s="14">
        <v>10</v>
      </c>
      <c r="H163" s="15" t="s">
        <v>261</v>
      </c>
      <c r="I163" s="18" t="s">
        <v>91</v>
      </c>
      <c r="J163" s="17"/>
      <c r="L163" s="11"/>
      <c r="N163" s="20"/>
      <c r="O163" s="11"/>
    </row>
    <row r="164" spans="1:15" s="43" customFormat="1" ht="24.75" customHeight="1" x14ac:dyDescent="0.2">
      <c r="A164" s="12">
        <v>161</v>
      </c>
      <c r="B164" s="45" t="s">
        <v>405</v>
      </c>
      <c r="C164" s="45" t="s">
        <v>372</v>
      </c>
      <c r="D164" s="45" t="s">
        <v>45</v>
      </c>
      <c r="E164" s="47">
        <f>Balandis!E28+Gegužė!E72+Birželis!E56+Liepa!E62+Rugpjūtis!E49</f>
        <v>7907</v>
      </c>
      <c r="F164" s="47">
        <f>Balandis!F28+Gegužė!F72+Birželis!F56+Liepa!F62+Rugpjūtis!F49</f>
        <v>1668</v>
      </c>
      <c r="G164" s="47">
        <v>6</v>
      </c>
      <c r="H164" s="74" t="s">
        <v>297</v>
      </c>
      <c r="I164" s="67" t="s">
        <v>368</v>
      </c>
    </row>
    <row r="165" spans="1:15" s="43" customFormat="1" ht="24.75" customHeight="1" x14ac:dyDescent="0.2">
      <c r="A165" s="12">
        <v>162</v>
      </c>
      <c r="B165" s="105" t="s">
        <v>698</v>
      </c>
      <c r="C165" s="105" t="s">
        <v>698</v>
      </c>
      <c r="D165" s="45" t="s">
        <v>696</v>
      </c>
      <c r="E165" s="108">
        <f>Birželis!E23+Rugpjūtis!E60+Rugsėjis!E52</f>
        <v>7323.0400000000009</v>
      </c>
      <c r="F165" s="108">
        <f>Birželis!F23+Rugpjūtis!F60+Rugsėjis!F52</f>
        <v>1875</v>
      </c>
      <c r="G165" s="108">
        <v>22</v>
      </c>
      <c r="H165" s="110" t="s">
        <v>471</v>
      </c>
      <c r="I165" s="101" t="s">
        <v>697</v>
      </c>
      <c r="J165" s="42"/>
    </row>
    <row r="166" spans="1:15" s="43" customFormat="1" ht="24.75" customHeight="1" x14ac:dyDescent="0.2">
      <c r="A166" s="12">
        <v>163</v>
      </c>
      <c r="B166" s="45" t="s">
        <v>102</v>
      </c>
      <c r="C166" s="45" t="s">
        <v>103</v>
      </c>
      <c r="D166" s="45" t="s">
        <v>104</v>
      </c>
      <c r="E166" s="47">
        <f>Sausis!E35+Vasaris!E58+Kovas!E72</f>
        <v>7285.7000000000007</v>
      </c>
      <c r="F166" s="47">
        <f>Sausis!F35+Vasaris!F58+Kovas!F72</f>
        <v>1952</v>
      </c>
      <c r="G166" s="47">
        <v>8</v>
      </c>
      <c r="H166" s="50" t="s">
        <v>42</v>
      </c>
      <c r="I166" s="52" t="s">
        <v>49</v>
      </c>
      <c r="J166" s="42"/>
    </row>
    <row r="167" spans="1:15" s="5" customFormat="1" ht="26.1" customHeight="1" x14ac:dyDescent="0.2">
      <c r="A167" s="12">
        <v>164</v>
      </c>
      <c r="B167" s="13" t="s">
        <v>403</v>
      </c>
      <c r="C167" s="13" t="s">
        <v>374</v>
      </c>
      <c r="D167" s="13" t="s">
        <v>412</v>
      </c>
      <c r="E167" s="14">
        <f>Balandis!E29+Gegužė!E68+Birželis!E57+Liepa!E57</f>
        <v>7263.2000000000007</v>
      </c>
      <c r="F167" s="14">
        <f>Balandis!F29+Gegužė!F68+Birželis!F57+Liepa!F57</f>
        <v>1441</v>
      </c>
      <c r="G167" s="14">
        <v>6</v>
      </c>
      <c r="H167" s="75" t="s">
        <v>297</v>
      </c>
      <c r="I167" s="77" t="s">
        <v>368</v>
      </c>
      <c r="J167" s="17"/>
      <c r="L167" s="11"/>
      <c r="M167" s="11"/>
      <c r="N167" s="20"/>
      <c r="O167" s="11"/>
    </row>
    <row r="168" spans="1:15" s="5" customFormat="1" ht="26.1" customHeight="1" x14ac:dyDescent="0.2">
      <c r="A168" s="12">
        <v>165</v>
      </c>
      <c r="B168" s="88" t="s">
        <v>771</v>
      </c>
      <c r="C168" s="88" t="s">
        <v>782</v>
      </c>
      <c r="D168" s="13" t="s">
        <v>45</v>
      </c>
      <c r="E168" s="92">
        <f>Rugpjūtis!E33+Rugsėjis!E33</f>
        <v>7226.1100000000006</v>
      </c>
      <c r="F168" s="92">
        <f>Rugpjūtis!F33+Rugsėjis!F33</f>
        <v>1294</v>
      </c>
      <c r="G168" s="96" t="s">
        <v>523</v>
      </c>
      <c r="H168" s="96" t="s">
        <v>781</v>
      </c>
      <c r="I168" s="18" t="s">
        <v>29</v>
      </c>
      <c r="J168" s="20"/>
      <c r="N168" s="20"/>
      <c r="O168" s="11"/>
    </row>
    <row r="169" spans="1:15" s="5" customFormat="1" ht="26.1" customHeight="1" x14ac:dyDescent="0.2">
      <c r="A169" s="12">
        <v>166</v>
      </c>
      <c r="B169" s="13" t="s">
        <v>792</v>
      </c>
      <c r="C169" s="13" t="s">
        <v>793</v>
      </c>
      <c r="D169" s="13" t="s">
        <v>794</v>
      </c>
      <c r="E169" s="14">
        <f>Rugpjūtis!E22+Rugsėjis!E64</f>
        <v>7197.34</v>
      </c>
      <c r="F169" s="14">
        <f>Rugpjūtis!F22+Rugsėjis!F64</f>
        <v>1296</v>
      </c>
      <c r="G169" s="14">
        <v>9</v>
      </c>
      <c r="H169" s="75" t="s">
        <v>749</v>
      </c>
      <c r="I169" s="18" t="s">
        <v>91</v>
      </c>
      <c r="J169" s="20"/>
      <c r="N169" s="20"/>
      <c r="O169" s="11"/>
    </row>
    <row r="170" spans="1:15" s="5" customFormat="1" ht="26.1" customHeight="1" x14ac:dyDescent="0.25">
      <c r="A170" s="12">
        <v>167</v>
      </c>
      <c r="B170" s="13" t="s">
        <v>136</v>
      </c>
      <c r="C170" s="13" t="s">
        <v>137</v>
      </c>
      <c r="D170" s="13" t="s">
        <v>15</v>
      </c>
      <c r="E170" s="14">
        <f>Sausis!E47+Vasaris!E36+Kovas!E63+Liepa!E50+Rugpjūtis!E68</f>
        <v>7009.97</v>
      </c>
      <c r="F170" s="14">
        <f>Sausis!F47+Vasaris!F36+Kovas!F63+Liepa!F50+Rugpjūtis!F68</f>
        <v>1384</v>
      </c>
      <c r="G170" s="14">
        <v>1</v>
      </c>
      <c r="H170" s="15">
        <v>43378</v>
      </c>
      <c r="I170" s="16" t="s">
        <v>36</v>
      </c>
      <c r="J170"/>
      <c r="K170"/>
    </row>
    <row r="171" spans="1:15" s="5" customFormat="1" ht="26.1" customHeight="1" x14ac:dyDescent="0.2">
      <c r="A171" s="12">
        <v>168</v>
      </c>
      <c r="B171" s="13" t="s">
        <v>99</v>
      </c>
      <c r="C171" s="25" t="s">
        <v>100</v>
      </c>
      <c r="D171" s="13" t="s">
        <v>250</v>
      </c>
      <c r="E171" s="14">
        <f>Sausis!E34</f>
        <v>7008.4</v>
      </c>
      <c r="F171" s="14">
        <f>Sausis!F34</f>
        <v>1562</v>
      </c>
      <c r="G171" s="14">
        <v>4</v>
      </c>
      <c r="H171" s="15">
        <v>43455</v>
      </c>
      <c r="I171" s="18" t="s">
        <v>101</v>
      </c>
      <c r="J171" s="43"/>
      <c r="K171" s="43"/>
      <c r="L171" s="43"/>
      <c r="M171" s="43"/>
      <c r="N171" s="43"/>
      <c r="O171" s="43"/>
    </row>
    <row r="172" spans="1:15" s="5" customFormat="1" ht="26.1" customHeight="1" x14ac:dyDescent="0.2">
      <c r="A172" s="12">
        <v>169</v>
      </c>
      <c r="B172" s="13" t="s">
        <v>308</v>
      </c>
      <c r="C172" s="13" t="s">
        <v>307</v>
      </c>
      <c r="D172" s="13" t="s">
        <v>157</v>
      </c>
      <c r="E172" s="14">
        <f>Kovas!E35</f>
        <v>6519.28</v>
      </c>
      <c r="F172" s="14">
        <f>Kovas!F35</f>
        <v>1196</v>
      </c>
      <c r="G172" s="14">
        <v>6</v>
      </c>
      <c r="H172" s="15" t="s">
        <v>260</v>
      </c>
      <c r="I172" s="16" t="s">
        <v>94</v>
      </c>
      <c r="J172" s="17"/>
      <c r="L172" s="11"/>
      <c r="M172" s="11"/>
      <c r="O172" s="20"/>
    </row>
    <row r="173" spans="1:15" s="43" customFormat="1" ht="26.1" customHeight="1" x14ac:dyDescent="0.2">
      <c r="A173" s="12">
        <v>170</v>
      </c>
      <c r="B173" s="45" t="s">
        <v>512</v>
      </c>
      <c r="C173" s="45" t="s">
        <v>513</v>
      </c>
      <c r="D173" s="60" t="s">
        <v>15</v>
      </c>
      <c r="E173" s="47">
        <f>Gegužė!E29</f>
        <v>6495.79</v>
      </c>
      <c r="F173" s="47">
        <f>Gegužė!F29</f>
        <v>1482</v>
      </c>
      <c r="G173" s="47">
        <v>8</v>
      </c>
      <c r="H173" s="50" t="s">
        <v>450</v>
      </c>
      <c r="I173" s="52" t="s">
        <v>91</v>
      </c>
    </row>
    <row r="174" spans="1:15" s="5" customFormat="1" ht="26.1" customHeight="1" x14ac:dyDescent="0.2">
      <c r="A174" s="12">
        <v>171</v>
      </c>
      <c r="B174" s="13" t="s">
        <v>322</v>
      </c>
      <c r="C174" s="13" t="s">
        <v>321</v>
      </c>
      <c r="D174" s="13" t="s">
        <v>45</v>
      </c>
      <c r="E174" s="14">
        <f>Kovas!E39+Balandis!E66+Gegužė!E93</f>
        <v>6468.93</v>
      </c>
      <c r="F174" s="14">
        <f>Kovas!F39+Balandis!F66+Gegužė!F93</f>
        <v>1492</v>
      </c>
      <c r="G174" s="14">
        <v>11</v>
      </c>
      <c r="H174" s="15">
        <v>43539</v>
      </c>
      <c r="I174" s="16" t="s">
        <v>320</v>
      </c>
      <c r="J174" s="17"/>
      <c r="L174" s="11"/>
      <c r="M174" s="11"/>
      <c r="O174" s="20"/>
    </row>
    <row r="175" spans="1:15" s="5" customFormat="1" ht="26.1" customHeight="1" x14ac:dyDescent="0.2">
      <c r="A175" s="12">
        <v>172</v>
      </c>
      <c r="B175" s="44" t="s">
        <v>639</v>
      </c>
      <c r="C175" s="90" t="s">
        <v>640</v>
      </c>
      <c r="D175" s="44" t="s">
        <v>45</v>
      </c>
      <c r="E175" s="46">
        <f>Birželis!E30+Liepa!E28</f>
        <v>6436</v>
      </c>
      <c r="F175" s="46">
        <f>Birželis!F30+Liepa!F28</f>
        <v>1102</v>
      </c>
      <c r="G175" s="128">
        <v>4</v>
      </c>
      <c r="H175" s="104" t="s">
        <v>618</v>
      </c>
      <c r="I175" s="79" t="s">
        <v>94</v>
      </c>
      <c r="J175" s="43"/>
      <c r="K175" s="43"/>
      <c r="L175" s="42"/>
      <c r="M175" s="43"/>
      <c r="N175" s="43"/>
    </row>
    <row r="176" spans="1:15" s="5" customFormat="1" ht="26.1" customHeight="1" x14ac:dyDescent="0.2">
      <c r="A176" s="12">
        <v>173</v>
      </c>
      <c r="B176" s="98" t="s">
        <v>812</v>
      </c>
      <c r="C176" s="98" t="s">
        <v>813</v>
      </c>
      <c r="D176" s="98" t="s">
        <v>45</v>
      </c>
      <c r="E176" s="99">
        <f>Rugpjūtis!E30+Rugsėjis!E36</f>
        <v>6396.5300000000007</v>
      </c>
      <c r="F176" s="99">
        <f>Rugpjūtis!F30+Rugsėjis!F36</f>
        <v>1229</v>
      </c>
      <c r="G176" s="99">
        <v>4</v>
      </c>
      <c r="H176" s="100" t="s">
        <v>781</v>
      </c>
      <c r="I176" s="101" t="s">
        <v>814</v>
      </c>
      <c r="J176" s="17"/>
      <c r="L176" s="11"/>
      <c r="M176" s="11"/>
      <c r="O176" s="20"/>
    </row>
    <row r="177" spans="1:16" s="5" customFormat="1" ht="26.1" customHeight="1" x14ac:dyDescent="0.2">
      <c r="A177" s="12">
        <v>174</v>
      </c>
      <c r="B177" s="13" t="s">
        <v>231</v>
      </c>
      <c r="C177" s="13" t="s">
        <v>230</v>
      </c>
      <c r="D177" s="13" t="s">
        <v>232</v>
      </c>
      <c r="E177" s="14">
        <f>Vasaris!E35+Kovas!E64</f>
        <v>6276</v>
      </c>
      <c r="F177" s="14">
        <f>Vasaris!F35+Kovas!F64</f>
        <v>1548</v>
      </c>
      <c r="G177" s="14">
        <v>2</v>
      </c>
      <c r="H177" s="15" t="s">
        <v>204</v>
      </c>
      <c r="I177" s="18" t="s">
        <v>728</v>
      </c>
      <c r="J177" s="17"/>
      <c r="L177" s="11"/>
      <c r="M177" s="11"/>
      <c r="N177" s="11"/>
      <c r="O177" s="20"/>
    </row>
    <row r="178" spans="1:16" s="5" customFormat="1" ht="26.1" customHeight="1" x14ac:dyDescent="0.2">
      <c r="A178" s="12">
        <v>175</v>
      </c>
      <c r="B178" s="13" t="s">
        <v>228</v>
      </c>
      <c r="C178" s="13" t="s">
        <v>229</v>
      </c>
      <c r="D178" s="13" t="s">
        <v>15</v>
      </c>
      <c r="E178" s="14">
        <f>Vasaris!E34</f>
        <v>6060.99</v>
      </c>
      <c r="F178" s="14">
        <f>Vasaris!F34</f>
        <v>1205</v>
      </c>
      <c r="G178" s="14">
        <v>12</v>
      </c>
      <c r="H178" s="15" t="s">
        <v>207</v>
      </c>
      <c r="I178" s="16" t="s">
        <v>94</v>
      </c>
      <c r="J178" s="17"/>
      <c r="L178" s="11"/>
      <c r="M178" s="11"/>
      <c r="O178" s="20"/>
    </row>
    <row r="179" spans="1:16" s="5" customFormat="1" ht="26.1" customHeight="1" x14ac:dyDescent="0.2">
      <c r="A179" s="12">
        <v>176</v>
      </c>
      <c r="B179" s="13" t="s">
        <v>506</v>
      </c>
      <c r="C179" s="13" t="s">
        <v>507</v>
      </c>
      <c r="D179" s="13" t="s">
        <v>69</v>
      </c>
      <c r="E179" s="14">
        <f>Gegužė!E30</f>
        <v>5999</v>
      </c>
      <c r="F179" s="14">
        <f>Gegužė!F30</f>
        <v>1159</v>
      </c>
      <c r="G179" s="14">
        <v>10</v>
      </c>
      <c r="H179" s="75" t="s">
        <v>355</v>
      </c>
      <c r="I179" s="18" t="s">
        <v>56</v>
      </c>
    </row>
    <row r="180" spans="1:16" s="43" customFormat="1" ht="26.1" customHeight="1" x14ac:dyDescent="0.2">
      <c r="A180" s="12">
        <v>177</v>
      </c>
      <c r="B180" s="45" t="s">
        <v>703</v>
      </c>
      <c r="C180" s="45" t="s">
        <v>701</v>
      </c>
      <c r="D180" s="45" t="s">
        <v>705</v>
      </c>
      <c r="E180" s="108">
        <f>Birželis!E24</f>
        <v>5961.44</v>
      </c>
      <c r="F180" s="108">
        <f>Birželis!F24</f>
        <v>1089</v>
      </c>
      <c r="G180" s="47">
        <v>10</v>
      </c>
      <c r="H180" s="50" t="s">
        <v>473</v>
      </c>
      <c r="I180" s="53" t="s">
        <v>77</v>
      </c>
      <c r="K180" s="66"/>
      <c r="P180" s="56"/>
    </row>
    <row r="181" spans="1:16" s="5" customFormat="1" ht="26.1" customHeight="1" x14ac:dyDescent="0.2">
      <c r="A181" s="12">
        <v>178</v>
      </c>
      <c r="B181" s="13" t="s">
        <v>109</v>
      </c>
      <c r="C181" s="19" t="s">
        <v>110</v>
      </c>
      <c r="D181" s="13" t="s">
        <v>15</v>
      </c>
      <c r="E181" s="14">
        <f>Sausis!E37</f>
        <v>5882.73</v>
      </c>
      <c r="F181" s="14">
        <f>Sausis!F37</f>
        <v>1053</v>
      </c>
      <c r="G181" s="14">
        <v>2</v>
      </c>
      <c r="H181" s="15" t="s">
        <v>111</v>
      </c>
      <c r="I181" s="18" t="s">
        <v>29</v>
      </c>
    </row>
    <row r="182" spans="1:16" ht="26.1" customHeight="1" x14ac:dyDescent="0.25">
      <c r="A182" s="12">
        <v>179</v>
      </c>
      <c r="B182" s="13" t="s">
        <v>722</v>
      </c>
      <c r="C182" s="13" t="s">
        <v>723</v>
      </c>
      <c r="D182" s="13" t="s">
        <v>160</v>
      </c>
      <c r="E182" s="14">
        <f>Balandis!E34+Gegužė!E43+Birželis!E61</f>
        <v>5823</v>
      </c>
      <c r="F182" s="14">
        <f>Balandis!F34+Gegužė!F43+Birželis!F61</f>
        <v>1489</v>
      </c>
      <c r="G182" s="14">
        <v>8</v>
      </c>
      <c r="H182" s="21" t="s">
        <v>351</v>
      </c>
      <c r="I182" s="31" t="s">
        <v>49</v>
      </c>
    </row>
    <row r="183" spans="1:16" s="5" customFormat="1" ht="26.1" customHeight="1" x14ac:dyDescent="0.2">
      <c r="A183" s="12">
        <v>180</v>
      </c>
      <c r="B183" s="13" t="s">
        <v>725</v>
      </c>
      <c r="C183" s="13" t="s">
        <v>726</v>
      </c>
      <c r="D183" s="44" t="s">
        <v>15</v>
      </c>
      <c r="E183" s="14">
        <f>Gegužė!E31+Birželis!E32</f>
        <v>5792</v>
      </c>
      <c r="F183" s="14">
        <f>Gegužė!F31+Birželis!F32</f>
        <v>1355</v>
      </c>
      <c r="G183" s="14">
        <v>8</v>
      </c>
      <c r="H183" s="75" t="s">
        <v>459</v>
      </c>
      <c r="I183" s="18" t="s">
        <v>49</v>
      </c>
      <c r="J183" s="17"/>
      <c r="L183" s="11"/>
      <c r="M183" s="11"/>
      <c r="O183" s="20"/>
    </row>
    <row r="184" spans="1:16" s="5" customFormat="1" ht="26.1" customHeight="1" x14ac:dyDescent="0.2">
      <c r="A184" s="12">
        <v>181</v>
      </c>
      <c r="B184" s="98" t="s">
        <v>863</v>
      </c>
      <c r="C184" s="98" t="s">
        <v>862</v>
      </c>
      <c r="D184" s="44" t="s">
        <v>15</v>
      </c>
      <c r="E184" s="14">
        <f>Rugsėjis!E31</f>
        <v>5629</v>
      </c>
      <c r="F184" s="14">
        <f>Rugsėjis!F31</f>
        <v>917</v>
      </c>
      <c r="G184" s="99">
        <v>12</v>
      </c>
      <c r="H184" s="100" t="s">
        <v>833</v>
      </c>
      <c r="I184" s="101" t="s">
        <v>94</v>
      </c>
      <c r="L184" s="20"/>
      <c r="M184" s="20"/>
      <c r="O184" s="17"/>
      <c r="P184" s="26"/>
    </row>
    <row r="185" spans="1:16" s="5" customFormat="1" ht="26.1" customHeight="1" x14ac:dyDescent="0.2">
      <c r="A185" s="12">
        <v>182</v>
      </c>
      <c r="B185" s="13" t="s">
        <v>864</v>
      </c>
      <c r="C185" s="13" t="s">
        <v>865</v>
      </c>
      <c r="D185" s="13" t="s">
        <v>866</v>
      </c>
      <c r="E185" s="14">
        <f>Rugsėjis!E32</f>
        <v>5581</v>
      </c>
      <c r="F185" s="14">
        <f>Rugsėjis!F32</f>
        <v>1046</v>
      </c>
      <c r="G185" s="14">
        <v>2</v>
      </c>
      <c r="H185" s="21" t="s">
        <v>867</v>
      </c>
      <c r="I185" s="51" t="s">
        <v>39</v>
      </c>
      <c r="J185" s="17"/>
      <c r="L185" s="20"/>
      <c r="M185" s="20"/>
    </row>
    <row r="186" spans="1:16" s="43" customFormat="1" ht="24.75" customHeight="1" x14ac:dyDescent="0.2">
      <c r="A186" s="12">
        <v>183</v>
      </c>
      <c r="B186" s="60" t="s">
        <v>674</v>
      </c>
      <c r="C186" s="60" t="s">
        <v>675</v>
      </c>
      <c r="D186" s="60" t="s">
        <v>676</v>
      </c>
      <c r="E186" s="61">
        <f>Sausis!E57+Vasaris!E61+Kovas!E53+Balandis!E48+Gegužė!E50+Birželis!E52</f>
        <v>5354</v>
      </c>
      <c r="F186" s="61">
        <f>Sausis!F57+Vasaris!F61+Kovas!F53+Balandis!F48+Gegužė!F50+Birželis!F52</f>
        <v>1808</v>
      </c>
      <c r="G186" s="62">
        <v>1</v>
      </c>
      <c r="H186" s="63">
        <v>42030</v>
      </c>
      <c r="I186" s="51" t="s">
        <v>647</v>
      </c>
      <c r="J186" s="42"/>
    </row>
    <row r="187" spans="1:16" ht="26.1" customHeight="1" x14ac:dyDescent="0.25">
      <c r="A187" s="12">
        <v>184</v>
      </c>
      <c r="B187" s="13" t="s">
        <v>362</v>
      </c>
      <c r="C187" s="13" t="s">
        <v>360</v>
      </c>
      <c r="D187" s="13" t="s">
        <v>365</v>
      </c>
      <c r="E187" s="14">
        <f>Balandis!E40+Gegužė!E41+Liepa!E63+Rugpjūtis!E66</f>
        <v>5042.5300000000007</v>
      </c>
      <c r="F187" s="14">
        <f>Balandis!F40+Gegužė!F41+Liepa!F63+Rugpjūtis!F66</f>
        <v>1139</v>
      </c>
      <c r="G187" s="14">
        <v>15</v>
      </c>
      <c r="H187" s="21" t="s">
        <v>354</v>
      </c>
      <c r="I187" s="29" t="s">
        <v>77</v>
      </c>
    </row>
    <row r="188" spans="1:16" s="43" customFormat="1" ht="26.1" customHeight="1" x14ac:dyDescent="0.2">
      <c r="A188" s="12">
        <v>185</v>
      </c>
      <c r="B188" s="45" t="s">
        <v>299</v>
      </c>
      <c r="C188" s="45" t="s">
        <v>302</v>
      </c>
      <c r="D188" s="45" t="s">
        <v>306</v>
      </c>
      <c r="E188" s="47">
        <f>Kovas!E46+Balandis!E55+Gegužė!E52</f>
        <v>5018.29</v>
      </c>
      <c r="F188" s="47">
        <f>Kovas!F46+Balandis!F55+Gegužė!F52</f>
        <v>1040</v>
      </c>
      <c r="G188" s="47">
        <v>4</v>
      </c>
      <c r="H188" s="50">
        <v>43525</v>
      </c>
      <c r="I188" s="52" t="s">
        <v>49</v>
      </c>
      <c r="J188" s="68"/>
      <c r="L188" s="42" t="s">
        <v>482</v>
      </c>
    </row>
    <row r="189" spans="1:16" s="5" customFormat="1" ht="26.1" customHeight="1" x14ac:dyDescent="0.2">
      <c r="A189" s="12">
        <v>186</v>
      </c>
      <c r="B189" s="13" t="s">
        <v>300</v>
      </c>
      <c r="C189" s="24" t="s">
        <v>304</v>
      </c>
      <c r="D189" s="13" t="s">
        <v>305</v>
      </c>
      <c r="E189" s="14">
        <f>Kovas!E42+Balandis!E57+Gegužė!E76+Birželis!E74</f>
        <v>5018</v>
      </c>
      <c r="F189" s="14">
        <f>Kovas!F42+Balandis!F57+Gegužė!F76+Birželis!F74</f>
        <v>1427</v>
      </c>
      <c r="G189" s="23">
        <v>4</v>
      </c>
      <c r="H189" s="76">
        <v>43525</v>
      </c>
      <c r="I189" s="78" t="s">
        <v>49</v>
      </c>
    </row>
    <row r="190" spans="1:16" s="5" customFormat="1" ht="26.1" customHeight="1" x14ac:dyDescent="0.2">
      <c r="A190" s="12">
        <v>187</v>
      </c>
      <c r="B190" s="13" t="s">
        <v>846</v>
      </c>
      <c r="C190" s="24" t="s">
        <v>848</v>
      </c>
      <c r="D190" s="13" t="s">
        <v>847</v>
      </c>
      <c r="E190" s="14">
        <f>Rugsėjis!E34</f>
        <v>4934</v>
      </c>
      <c r="F190" s="14">
        <f>Rugsėjis!F34</f>
        <v>847</v>
      </c>
      <c r="G190" s="23">
        <v>16</v>
      </c>
      <c r="H190" s="76" t="s">
        <v>833</v>
      </c>
      <c r="I190" s="18" t="s">
        <v>56</v>
      </c>
    </row>
    <row r="191" spans="1:16" s="43" customFormat="1" ht="24.75" customHeight="1" x14ac:dyDescent="0.2">
      <c r="A191" s="12">
        <v>188</v>
      </c>
      <c r="B191" s="45" t="s">
        <v>291</v>
      </c>
      <c r="C191" s="57" t="s">
        <v>290</v>
      </c>
      <c r="D191" s="45" t="s">
        <v>15</v>
      </c>
      <c r="E191" s="47">
        <f>Kovas!E47+Balandis!E49</f>
        <v>4883.5599999999995</v>
      </c>
      <c r="F191" s="47">
        <f>Kovas!F47+Balandis!F49</f>
        <v>936</v>
      </c>
      <c r="G191" s="47">
        <v>7</v>
      </c>
      <c r="H191" s="50" t="s">
        <v>256</v>
      </c>
      <c r="I191" s="16" t="s">
        <v>36</v>
      </c>
      <c r="J191" s="42"/>
    </row>
    <row r="192" spans="1:16" s="43" customFormat="1" ht="24.75" customHeight="1" x14ac:dyDescent="0.2">
      <c r="A192" s="12">
        <v>189</v>
      </c>
      <c r="B192" s="105" t="s">
        <v>804</v>
      </c>
      <c r="C192" s="105" t="s">
        <v>805</v>
      </c>
      <c r="D192" s="105" t="s">
        <v>806</v>
      </c>
      <c r="E192" s="108">
        <f>Rugpjūtis!E31+Rugsėjis!E41</f>
        <v>4603.18</v>
      </c>
      <c r="F192" s="108">
        <f>Rugpjūtis!F31+Rugsėjis!F41</f>
        <v>1033</v>
      </c>
      <c r="G192" s="108">
        <v>10</v>
      </c>
      <c r="H192" s="110" t="s">
        <v>781</v>
      </c>
      <c r="I192" s="111" t="s">
        <v>636</v>
      </c>
      <c r="J192" s="42"/>
      <c r="K192" s="56"/>
    </row>
    <row r="193" spans="1:18" s="43" customFormat="1" ht="24.75" customHeight="1" x14ac:dyDescent="0.2">
      <c r="A193" s="12">
        <v>190</v>
      </c>
      <c r="B193" s="45" t="s">
        <v>333</v>
      </c>
      <c r="C193" s="57" t="s">
        <v>332</v>
      </c>
      <c r="D193" s="45" t="s">
        <v>334</v>
      </c>
      <c r="E193" s="47">
        <f>Vasaris!E40+Kovas!E56+Balandis!E71+Gegužė!E62</f>
        <v>4592</v>
      </c>
      <c r="F193" s="47">
        <f>Vasaris!F40+Kovas!F56+Balandis!F71+Gegužė!F62</f>
        <v>1166</v>
      </c>
      <c r="G193" s="47">
        <v>6</v>
      </c>
      <c r="H193" s="50" t="s">
        <v>207</v>
      </c>
      <c r="I193" s="18" t="s">
        <v>49</v>
      </c>
      <c r="J193" s="42"/>
    </row>
    <row r="194" spans="1:18" s="5" customFormat="1" ht="26.1" customHeight="1" x14ac:dyDescent="0.2">
      <c r="A194" s="12">
        <v>191</v>
      </c>
      <c r="B194" s="13" t="s">
        <v>346</v>
      </c>
      <c r="C194" s="19" t="s">
        <v>345</v>
      </c>
      <c r="D194" s="13" t="s">
        <v>20</v>
      </c>
      <c r="E194" s="14">
        <f>Balandis!E35+Gegužė!E94</f>
        <v>4273.6400000000003</v>
      </c>
      <c r="F194" s="14">
        <f>Balandis!F35+Gegužė!F94</f>
        <v>866</v>
      </c>
      <c r="G194" s="14">
        <v>12</v>
      </c>
      <c r="H194" s="15" t="s">
        <v>353</v>
      </c>
      <c r="I194" s="18" t="s">
        <v>29</v>
      </c>
      <c r="J194" s="20"/>
      <c r="M194" s="11"/>
      <c r="O194" s="20"/>
    </row>
    <row r="195" spans="1:18" s="5" customFormat="1" ht="26.1" customHeight="1" x14ac:dyDescent="0.2">
      <c r="A195" s="12">
        <v>192</v>
      </c>
      <c r="B195" s="98" t="s">
        <v>808</v>
      </c>
      <c r="C195" s="154" t="s">
        <v>807</v>
      </c>
      <c r="D195" s="98" t="s">
        <v>69</v>
      </c>
      <c r="E195" s="99">
        <f>Rugpjūtis!E40+Rugsėjis!E38</f>
        <v>4150.03</v>
      </c>
      <c r="F195" s="99">
        <f>Rugpjūtis!F40+Rugsėjis!F38</f>
        <v>918</v>
      </c>
      <c r="G195" s="155">
        <v>8</v>
      </c>
      <c r="H195" s="157" t="s">
        <v>781</v>
      </c>
      <c r="I195" s="158" t="s">
        <v>714</v>
      </c>
    </row>
    <row r="196" spans="1:18" s="5" customFormat="1" ht="26.1" customHeight="1" x14ac:dyDescent="0.2">
      <c r="A196" s="12">
        <v>193</v>
      </c>
      <c r="B196" s="13" t="s">
        <v>715</v>
      </c>
      <c r="C196" s="22" t="s">
        <v>716</v>
      </c>
      <c r="D196" s="13" t="s">
        <v>717</v>
      </c>
      <c r="E196" s="14">
        <f>Balandis!E36</f>
        <v>4114</v>
      </c>
      <c r="F196" s="14">
        <f>Balandis!F36</f>
        <v>1201</v>
      </c>
      <c r="G196" s="23">
        <v>9</v>
      </c>
      <c r="H196" s="15" t="s">
        <v>351</v>
      </c>
      <c r="I196" s="18" t="s">
        <v>714</v>
      </c>
      <c r="M196" s="11"/>
      <c r="N196" s="11"/>
      <c r="O196" s="20"/>
    </row>
    <row r="197" spans="1:18" s="5" customFormat="1" ht="26.1" customHeight="1" x14ac:dyDescent="0.2">
      <c r="A197" s="12">
        <v>194</v>
      </c>
      <c r="B197" s="13" t="s">
        <v>272</v>
      </c>
      <c r="C197" s="24" t="s">
        <v>271</v>
      </c>
      <c r="D197" s="13" t="s">
        <v>274</v>
      </c>
      <c r="E197" s="14">
        <f>Kovas!E41</f>
        <v>4033.47</v>
      </c>
      <c r="F197" s="14">
        <f>Kovas!F41</f>
        <v>757</v>
      </c>
      <c r="G197" s="23">
        <v>7</v>
      </c>
      <c r="H197" s="15" t="s">
        <v>275</v>
      </c>
      <c r="I197" s="16" t="s">
        <v>77</v>
      </c>
      <c r="M197" s="11"/>
      <c r="N197" s="11"/>
    </row>
    <row r="198" spans="1:18" s="5" customFormat="1" ht="26.1" customHeight="1" x14ac:dyDescent="0.2">
      <c r="A198" s="12">
        <v>195</v>
      </c>
      <c r="B198" s="44" t="s">
        <v>875</v>
      </c>
      <c r="C198" s="44" t="s">
        <v>875</v>
      </c>
      <c r="D198" s="44" t="s">
        <v>10</v>
      </c>
      <c r="E198" s="14">
        <f>Rugsėjis!E35</f>
        <v>3874.29</v>
      </c>
      <c r="F198" s="14">
        <f>Rugsėjis!F35</f>
        <v>1259</v>
      </c>
      <c r="G198" s="48">
        <v>7</v>
      </c>
      <c r="H198" s="49">
        <v>43721</v>
      </c>
      <c r="I198" s="77" t="s">
        <v>874</v>
      </c>
      <c r="J198" s="11"/>
    </row>
    <row r="199" spans="1:18" s="5" customFormat="1" ht="26.1" customHeight="1" x14ac:dyDescent="0.2">
      <c r="A199" s="12">
        <v>196</v>
      </c>
      <c r="B199" s="13" t="s">
        <v>699</v>
      </c>
      <c r="C199" s="13" t="s">
        <v>699</v>
      </c>
      <c r="D199" s="13" t="s">
        <v>700</v>
      </c>
      <c r="E199" s="14">
        <f>Birželis!E28+Liepa!E61</f>
        <v>3806.51</v>
      </c>
      <c r="F199" s="14">
        <f>Birželis!F28+Liepa!F61</f>
        <v>790</v>
      </c>
      <c r="G199" s="14">
        <v>14</v>
      </c>
      <c r="H199" s="15" t="s">
        <v>627</v>
      </c>
      <c r="I199" s="16" t="s">
        <v>77</v>
      </c>
      <c r="J199" s="11"/>
    </row>
    <row r="200" spans="1:18" s="43" customFormat="1" ht="26.1" customHeight="1" x14ac:dyDescent="0.2">
      <c r="A200" s="12">
        <v>197</v>
      </c>
      <c r="B200" s="45" t="s">
        <v>156</v>
      </c>
      <c r="C200" s="45" t="s">
        <v>156</v>
      </c>
      <c r="D200" s="45" t="s">
        <v>157</v>
      </c>
      <c r="E200" s="47">
        <f>Sausis!E38</f>
        <v>3765</v>
      </c>
      <c r="F200" s="47">
        <f>Sausis!F38</f>
        <v>1092</v>
      </c>
      <c r="G200" s="47">
        <v>1</v>
      </c>
      <c r="H200" s="50" t="s">
        <v>117</v>
      </c>
      <c r="I200" s="52" t="s">
        <v>56</v>
      </c>
      <c r="J200" s="42"/>
      <c r="L200" s="42"/>
      <c r="M200" s="56"/>
    </row>
    <row r="201" spans="1:18" s="43" customFormat="1" ht="24.75" customHeight="1" x14ac:dyDescent="0.2">
      <c r="A201" s="12">
        <v>198</v>
      </c>
      <c r="B201" s="45" t="s">
        <v>404</v>
      </c>
      <c r="C201" s="45" t="s">
        <v>373</v>
      </c>
      <c r="D201" s="45" t="s">
        <v>107</v>
      </c>
      <c r="E201" s="47">
        <f>Balandis!E37+Gegužė!E84+Liepa!E59+Rugpjūtis!E65</f>
        <v>3733.6000000000004</v>
      </c>
      <c r="F201" s="47">
        <f>Balandis!F37+Gegužė!F84+Liepa!F59+Rugpjūtis!F65</f>
        <v>718</v>
      </c>
      <c r="G201" s="47">
        <v>4</v>
      </c>
      <c r="H201" s="74" t="s">
        <v>297</v>
      </c>
      <c r="I201" s="67" t="s">
        <v>368</v>
      </c>
      <c r="J201" s="42"/>
    </row>
    <row r="202" spans="1:18" s="5" customFormat="1" ht="26.1" customHeight="1" x14ac:dyDescent="0.25">
      <c r="A202" s="12">
        <v>199</v>
      </c>
      <c r="B202" s="13" t="s">
        <v>112</v>
      </c>
      <c r="C202" s="25" t="s">
        <v>113</v>
      </c>
      <c r="D202" s="13" t="s">
        <v>10</v>
      </c>
      <c r="E202" s="14">
        <f>Sausis!E39</f>
        <v>3729</v>
      </c>
      <c r="F202" s="14">
        <f>Sausis!F39</f>
        <v>311</v>
      </c>
      <c r="G202" s="14">
        <v>4</v>
      </c>
      <c r="H202" s="15">
        <v>43413</v>
      </c>
      <c r="I202" s="18" t="s">
        <v>114</v>
      </c>
      <c r="J202"/>
      <c r="K202"/>
      <c r="M202" s="11"/>
    </row>
    <row r="203" spans="1:18" s="43" customFormat="1" ht="24.75" customHeight="1" x14ac:dyDescent="0.25">
      <c r="A203" s="12">
        <v>200</v>
      </c>
      <c r="B203" s="45" t="s">
        <v>402</v>
      </c>
      <c r="C203" s="45" t="s">
        <v>375</v>
      </c>
      <c r="D203" s="45" t="s">
        <v>15</v>
      </c>
      <c r="E203" s="47">
        <f>Balandis!E39+Gegužė!E67+Birželis!E78+Liepa!E74</f>
        <v>3681.7000000000003</v>
      </c>
      <c r="F203" s="47">
        <f>Balandis!F39+Gegužė!F67+Birželis!F78+Liepa!F74</f>
        <v>704</v>
      </c>
      <c r="G203" s="47">
        <v>5</v>
      </c>
      <c r="H203" s="74" t="s">
        <v>297</v>
      </c>
      <c r="I203" s="67" t="s">
        <v>368</v>
      </c>
      <c r="J203" s="42"/>
      <c r="K203"/>
      <c r="L203"/>
      <c r="M203" s="20"/>
      <c r="N203" s="27"/>
      <c r="O203" s="28"/>
      <c r="P203" s="17"/>
      <c r="Q203" s="54"/>
      <c r="R203"/>
    </row>
    <row r="204" spans="1:18" s="43" customFormat="1" ht="24.75" customHeight="1" x14ac:dyDescent="0.25">
      <c r="A204" s="12">
        <v>201</v>
      </c>
      <c r="B204" s="45" t="s">
        <v>363</v>
      </c>
      <c r="C204" s="45" t="s">
        <v>361</v>
      </c>
      <c r="D204" s="45" t="s">
        <v>264</v>
      </c>
      <c r="E204" s="47">
        <f>Balandis!E44+Gegužė!E58</f>
        <v>3539.92</v>
      </c>
      <c r="F204" s="47">
        <f>Balandis!F44+Gegužė!F58</f>
        <v>696</v>
      </c>
      <c r="G204" s="47">
        <v>7</v>
      </c>
      <c r="H204" s="50" t="s">
        <v>353</v>
      </c>
      <c r="I204" s="53" t="s">
        <v>77</v>
      </c>
      <c r="J204" s="42"/>
      <c r="K204"/>
      <c r="L204"/>
      <c r="M204" s="20"/>
      <c r="N204" s="27"/>
      <c r="O204" s="28"/>
      <c r="P204" s="17"/>
      <c r="Q204" s="54"/>
      <c r="R204"/>
    </row>
    <row r="205" spans="1:18" s="5" customFormat="1" ht="26.1" customHeight="1" x14ac:dyDescent="0.2">
      <c r="A205" s="12">
        <v>202</v>
      </c>
      <c r="B205" s="13" t="s">
        <v>401</v>
      </c>
      <c r="C205" s="24" t="s">
        <v>376</v>
      </c>
      <c r="D205" s="13" t="s">
        <v>413</v>
      </c>
      <c r="E205" s="14">
        <f>Balandis!E41+Gegužė!E65+Liepa!E67+Rugpjūtis!E77</f>
        <v>3532.2000000000007</v>
      </c>
      <c r="F205" s="14">
        <f>Balandis!F41+Gegužė!F65+Liepa!F67+Rugpjūtis!F77</f>
        <v>650</v>
      </c>
      <c r="G205" s="23">
        <v>2</v>
      </c>
      <c r="H205" s="75" t="s">
        <v>297</v>
      </c>
      <c r="I205" s="77" t="s">
        <v>368</v>
      </c>
      <c r="M205" s="11"/>
      <c r="N205" s="20"/>
      <c r="O205" s="11"/>
    </row>
    <row r="206" spans="1:18" s="5" customFormat="1" ht="26.1" customHeight="1" x14ac:dyDescent="0.2">
      <c r="A206" s="12">
        <v>203</v>
      </c>
      <c r="B206" s="13" t="s">
        <v>786</v>
      </c>
      <c r="C206" s="24" t="s">
        <v>785</v>
      </c>
      <c r="D206" s="13" t="s">
        <v>787</v>
      </c>
      <c r="E206" s="14">
        <f>Rugpjūtis!E36+Rugsėjis!E43</f>
        <v>3427.7799999999997</v>
      </c>
      <c r="F206" s="14">
        <f>Rugpjūtis!F36+Rugsėjis!F43</f>
        <v>655</v>
      </c>
      <c r="G206" s="23">
        <v>11</v>
      </c>
      <c r="H206" s="15" t="s">
        <v>781</v>
      </c>
      <c r="I206" s="16" t="s">
        <v>77</v>
      </c>
      <c r="M206" s="11"/>
      <c r="O206" s="11"/>
    </row>
    <row r="207" spans="1:18" s="5" customFormat="1" ht="26.1" customHeight="1" x14ac:dyDescent="0.2">
      <c r="A207" s="12">
        <v>204</v>
      </c>
      <c r="B207" s="13" t="s">
        <v>432</v>
      </c>
      <c r="C207" s="13" t="s">
        <v>431</v>
      </c>
      <c r="D207" s="13" t="s">
        <v>433</v>
      </c>
      <c r="E207" s="14">
        <f>Balandis!E38</f>
        <v>3400</v>
      </c>
      <c r="F207" s="14">
        <f>Balandis!F38</f>
        <v>803</v>
      </c>
      <c r="G207" s="14">
        <v>9</v>
      </c>
      <c r="H207" s="15" t="s">
        <v>351</v>
      </c>
      <c r="I207" s="18" t="s">
        <v>56</v>
      </c>
      <c r="J207" s="17"/>
      <c r="L207" s="11"/>
      <c r="O207" s="11"/>
    </row>
    <row r="208" spans="1:18" s="5" customFormat="1" ht="26.1" customHeight="1" x14ac:dyDescent="0.2">
      <c r="A208" s="12">
        <v>205</v>
      </c>
      <c r="B208" s="98" t="s">
        <v>637</v>
      </c>
      <c r="C208" s="98" t="s">
        <v>638</v>
      </c>
      <c r="D208" s="98" t="s">
        <v>69</v>
      </c>
      <c r="E208" s="99">
        <f>Birželis!E35+Liepa!E34</f>
        <v>3393.4300000000003</v>
      </c>
      <c r="F208" s="99">
        <f>Birželis!F35+Liepa!F34</f>
        <v>681</v>
      </c>
      <c r="G208" s="99">
        <v>9</v>
      </c>
      <c r="H208" s="100" t="s">
        <v>618</v>
      </c>
      <c r="I208" s="101" t="s">
        <v>636</v>
      </c>
      <c r="J208" s="11"/>
    </row>
    <row r="209" spans="1:16" s="5" customFormat="1" ht="26.1" customHeight="1" x14ac:dyDescent="0.2">
      <c r="A209" s="12">
        <v>206</v>
      </c>
      <c r="B209" s="13" t="s">
        <v>134</v>
      </c>
      <c r="C209" s="13" t="s">
        <v>135</v>
      </c>
      <c r="D209" s="13" t="s">
        <v>69</v>
      </c>
      <c r="E209" s="14">
        <f>Sausis!E40+Vasaris!E56</f>
        <v>3365</v>
      </c>
      <c r="F209" s="14">
        <f>Sausis!F40+Vasaris!F56</f>
        <v>680</v>
      </c>
      <c r="G209" s="14">
        <v>3</v>
      </c>
      <c r="H209" s="15" t="s">
        <v>111</v>
      </c>
      <c r="I209" s="18" t="s">
        <v>56</v>
      </c>
      <c r="L209" s="20"/>
      <c r="M209" s="20"/>
      <c r="O209" s="26"/>
      <c r="P209" s="17"/>
    </row>
    <row r="210" spans="1:16" s="5" customFormat="1" ht="26.1" customHeight="1" x14ac:dyDescent="0.2">
      <c r="A210" s="12">
        <v>207</v>
      </c>
      <c r="B210" s="44" t="s">
        <v>872</v>
      </c>
      <c r="C210" s="44" t="s">
        <v>873</v>
      </c>
      <c r="D210" s="44" t="s">
        <v>645</v>
      </c>
      <c r="E210" s="46">
        <f>Rugsėjis!E37</f>
        <v>3363.5</v>
      </c>
      <c r="F210" s="46">
        <f>Rugsėjis!F37</f>
        <v>699</v>
      </c>
      <c r="G210" s="48">
        <v>4</v>
      </c>
      <c r="H210" s="49" t="s">
        <v>830</v>
      </c>
      <c r="I210" s="77" t="s">
        <v>237</v>
      </c>
      <c r="L210" s="20"/>
      <c r="M210" s="20"/>
      <c r="O210" s="26"/>
      <c r="P210" s="17"/>
    </row>
    <row r="211" spans="1:16" s="5" customFormat="1" ht="26.1" customHeight="1" x14ac:dyDescent="0.2">
      <c r="A211" s="12">
        <v>208</v>
      </c>
      <c r="B211" s="13" t="s">
        <v>348</v>
      </c>
      <c r="C211" s="19" t="s">
        <v>347</v>
      </c>
      <c r="D211" s="13" t="s">
        <v>160</v>
      </c>
      <c r="E211" s="14">
        <f>Balandis!E51+Gegužė!E42</f>
        <v>3280.8199999999997</v>
      </c>
      <c r="F211" s="14">
        <f>Balandis!F51+Gegužė!F42</f>
        <v>676</v>
      </c>
      <c r="G211" s="14">
        <v>10</v>
      </c>
      <c r="H211" s="15" t="s">
        <v>354</v>
      </c>
      <c r="I211" s="18" t="s">
        <v>29</v>
      </c>
      <c r="L211" s="20"/>
      <c r="M211" s="20"/>
      <c r="O211" s="26"/>
      <c r="P211" s="17"/>
    </row>
    <row r="212" spans="1:16" s="5" customFormat="1" ht="26.1" customHeight="1" x14ac:dyDescent="0.2">
      <c r="A212" s="12">
        <v>209</v>
      </c>
      <c r="B212" s="44" t="s">
        <v>670</v>
      </c>
      <c r="C212" s="44" t="s">
        <v>671</v>
      </c>
      <c r="D212" s="44" t="s">
        <v>653</v>
      </c>
      <c r="E212" s="46">
        <f>Sausis!E65+Vasaris!E59+Kovas!E66+Balandis!E65+Gegužė!E55+Birželis!E39</f>
        <v>3149</v>
      </c>
      <c r="F212" s="46">
        <f>Sausis!F65+Vasaris!F59+Kovas!F66+Balandis!F65+Gegužė!F55+Birželis!F39</f>
        <v>1126</v>
      </c>
      <c r="G212" s="48">
        <v>1</v>
      </c>
      <c r="H212" s="49">
        <v>42654</v>
      </c>
      <c r="I212" s="51" t="s">
        <v>647</v>
      </c>
      <c r="L212" s="20"/>
      <c r="M212" s="20"/>
      <c r="O212" s="26"/>
      <c r="P212" s="17"/>
    </row>
    <row r="213" spans="1:16" s="5" customFormat="1" ht="26.1" customHeight="1" x14ac:dyDescent="0.2">
      <c r="A213" s="12">
        <v>210</v>
      </c>
      <c r="B213" s="13" t="s">
        <v>115</v>
      </c>
      <c r="C213" s="19" t="s">
        <v>116</v>
      </c>
      <c r="D213" s="13" t="s">
        <v>15</v>
      </c>
      <c r="E213" s="14">
        <f>Sausis!E41</f>
        <v>3003.65</v>
      </c>
      <c r="F213" s="14">
        <f>Sausis!F41</f>
        <v>488</v>
      </c>
      <c r="G213" s="14">
        <v>2</v>
      </c>
      <c r="H213" s="15" t="s">
        <v>117</v>
      </c>
      <c r="I213" s="18" t="s">
        <v>26</v>
      </c>
      <c r="L213" s="20"/>
      <c r="M213" s="20"/>
      <c r="O213" s="26"/>
      <c r="P213" s="17"/>
    </row>
    <row r="214" spans="1:16" s="5" customFormat="1" ht="26.1" customHeight="1" x14ac:dyDescent="0.2">
      <c r="A214" s="12">
        <v>211</v>
      </c>
      <c r="B214" s="13" t="s">
        <v>399</v>
      </c>
      <c r="C214" s="24" t="s">
        <v>378</v>
      </c>
      <c r="D214" s="13" t="s">
        <v>69</v>
      </c>
      <c r="E214" s="14">
        <f>Balandis!E45+Gegužė!E90+Birželis!E83+Liepa!E75+Rugpjūtis!E76</f>
        <v>2991.4999999999991</v>
      </c>
      <c r="F214" s="14">
        <f>Balandis!F45+Gegužė!F90+Birželis!F83+Liepa!F75+Rugpjūtis!F76</f>
        <v>575</v>
      </c>
      <c r="G214" s="23">
        <v>4</v>
      </c>
      <c r="H214" s="74" t="s">
        <v>297</v>
      </c>
      <c r="I214" s="81" t="s">
        <v>368</v>
      </c>
      <c r="J214" s="11"/>
    </row>
    <row r="215" spans="1:16" s="5" customFormat="1" ht="26.1" customHeight="1" x14ac:dyDescent="0.2">
      <c r="A215" s="12">
        <v>212</v>
      </c>
      <c r="B215" s="13" t="s">
        <v>400</v>
      </c>
      <c r="C215" s="13" t="s">
        <v>377</v>
      </c>
      <c r="D215" s="13" t="s">
        <v>69</v>
      </c>
      <c r="E215" s="14">
        <f>Balandis!E46+Gegužė!E82+Birželis!E71</f>
        <v>2933.7</v>
      </c>
      <c r="F215" s="14">
        <f>Balandis!F46+Gegužė!F82+Birželis!F71</f>
        <v>625</v>
      </c>
      <c r="G215" s="14">
        <v>5</v>
      </c>
      <c r="H215" s="75" t="s">
        <v>297</v>
      </c>
      <c r="I215" s="77" t="s">
        <v>368</v>
      </c>
      <c r="L215" s="20"/>
      <c r="M215" s="20"/>
      <c r="O215" s="26"/>
      <c r="P215" s="17"/>
    </row>
    <row r="216" spans="1:16" s="43" customFormat="1" ht="26.1" customHeight="1" x14ac:dyDescent="0.2">
      <c r="A216" s="12">
        <v>213</v>
      </c>
      <c r="B216" s="105" t="s">
        <v>840</v>
      </c>
      <c r="C216" s="105" t="s">
        <v>841</v>
      </c>
      <c r="D216" s="60" t="s">
        <v>15</v>
      </c>
      <c r="E216" s="108">
        <f>Rugsėjis!E39</f>
        <v>2862.43</v>
      </c>
      <c r="F216" s="108">
        <f>Rugsėjis!F39</f>
        <v>532</v>
      </c>
      <c r="G216" s="108">
        <v>7</v>
      </c>
      <c r="H216" s="110" t="s">
        <v>833</v>
      </c>
      <c r="I216" s="67" t="s">
        <v>101</v>
      </c>
      <c r="J216" s="56"/>
      <c r="K216" s="66"/>
    </row>
    <row r="217" spans="1:16" ht="26.1" customHeight="1" x14ac:dyDescent="0.25">
      <c r="A217" s="12">
        <v>214</v>
      </c>
      <c r="B217" s="13" t="s">
        <v>239</v>
      </c>
      <c r="C217" s="13" t="s">
        <v>240</v>
      </c>
      <c r="D217" s="13" t="s">
        <v>241</v>
      </c>
      <c r="E217" s="14">
        <f>Vasaris!E38</f>
        <v>2780.6</v>
      </c>
      <c r="F217" s="14">
        <f>Vasaris!F38</f>
        <v>571</v>
      </c>
      <c r="G217" s="14">
        <v>4</v>
      </c>
      <c r="H217" s="15" t="s">
        <v>207</v>
      </c>
      <c r="I217" s="18" t="s">
        <v>237</v>
      </c>
    </row>
    <row r="218" spans="1:16" s="43" customFormat="1" ht="26.1" customHeight="1" x14ac:dyDescent="0.25">
      <c r="A218" s="12">
        <v>215</v>
      </c>
      <c r="B218" s="121" t="s">
        <v>118</v>
      </c>
      <c r="C218" s="121" t="s">
        <v>119</v>
      </c>
      <c r="D218" s="121" t="s">
        <v>120</v>
      </c>
      <c r="E218" s="123">
        <f>Sausis!E42</f>
        <v>2746.44</v>
      </c>
      <c r="F218" s="123">
        <f>Sausis!F42</f>
        <v>461</v>
      </c>
      <c r="G218" s="123">
        <v>2</v>
      </c>
      <c r="H218" s="156">
        <v>43420</v>
      </c>
      <c r="I218" s="167" t="s">
        <v>36</v>
      </c>
      <c r="J218"/>
      <c r="K218"/>
      <c r="L218"/>
      <c r="M218"/>
      <c r="N218"/>
    </row>
    <row r="219" spans="1:16" s="5" customFormat="1" ht="26.1" customHeight="1" x14ac:dyDescent="0.2">
      <c r="A219" s="12">
        <v>216</v>
      </c>
      <c r="B219" s="119" t="s">
        <v>613</v>
      </c>
      <c r="C219" s="119" t="s">
        <v>612</v>
      </c>
      <c r="D219" s="45" t="s">
        <v>15</v>
      </c>
      <c r="E219" s="122">
        <f>Birželis!E38+Liepa!E38+Rugpjūtis!E44+Rugsėjis!E54</f>
        <v>2730</v>
      </c>
      <c r="F219" s="122">
        <f>Birželis!F38+Liepa!F38+Rugpjūtis!F44+Rugsėjis!F54</f>
        <v>1627</v>
      </c>
      <c r="G219" s="124" t="s">
        <v>521</v>
      </c>
      <c r="H219" s="124" t="s">
        <v>620</v>
      </c>
      <c r="I219" s="53" t="s">
        <v>26</v>
      </c>
    </row>
    <row r="220" spans="1:16" s="5" customFormat="1" ht="26.1" customHeight="1" x14ac:dyDescent="0.2">
      <c r="A220" s="12">
        <v>217</v>
      </c>
      <c r="B220" s="44" t="s">
        <v>756</v>
      </c>
      <c r="C220" s="44" t="s">
        <v>756</v>
      </c>
      <c r="D220" s="44" t="s">
        <v>10</v>
      </c>
      <c r="E220" s="46">
        <f>Kovas!E48+Liepa!E35</f>
        <v>2543.6999999999998</v>
      </c>
      <c r="F220" s="46">
        <f>Kovas!F48+Liepa!F35</f>
        <v>1118</v>
      </c>
      <c r="G220" s="48">
        <v>8</v>
      </c>
      <c r="H220" s="49" t="s">
        <v>260</v>
      </c>
      <c r="I220" s="101" t="s">
        <v>697</v>
      </c>
      <c r="J220" s="11"/>
    </row>
    <row r="221" spans="1:16" s="5" customFormat="1" ht="26.1" customHeight="1" x14ac:dyDescent="0.2">
      <c r="A221" s="12">
        <v>218</v>
      </c>
      <c r="B221" s="98" t="s">
        <v>842</v>
      </c>
      <c r="C221" s="98" t="s">
        <v>843</v>
      </c>
      <c r="D221" s="13" t="s">
        <v>15</v>
      </c>
      <c r="E221" s="99">
        <f>Rugsėjis!E40</f>
        <v>2424.6</v>
      </c>
      <c r="F221" s="99">
        <f>Rugsėjis!F40</f>
        <v>487</v>
      </c>
      <c r="G221" s="99">
        <v>7</v>
      </c>
      <c r="H221" s="100" t="s">
        <v>831</v>
      </c>
      <c r="I221" s="101" t="s">
        <v>636</v>
      </c>
      <c r="J221" s="11"/>
    </row>
    <row r="222" spans="1:16" s="5" customFormat="1" ht="26.1" customHeight="1" x14ac:dyDescent="0.2">
      <c r="A222" s="12">
        <v>219</v>
      </c>
      <c r="B222" s="13" t="s">
        <v>707</v>
      </c>
      <c r="C222" s="13" t="s">
        <v>708</v>
      </c>
      <c r="D222" s="13" t="s">
        <v>709</v>
      </c>
      <c r="E222" s="14">
        <f>Gegužė!E38</f>
        <v>2409.3000000000002</v>
      </c>
      <c r="F222" s="14">
        <f>Gegužė!F38</f>
        <v>815</v>
      </c>
      <c r="G222" s="14">
        <v>10</v>
      </c>
      <c r="H222" s="15" t="s">
        <v>450</v>
      </c>
      <c r="I222" s="18" t="s">
        <v>710</v>
      </c>
      <c r="L222" s="20"/>
      <c r="M222" s="20"/>
      <c r="O222" s="17"/>
      <c r="P222" s="26"/>
    </row>
    <row r="223" spans="1:16" s="5" customFormat="1" ht="26.1" customHeight="1" x14ac:dyDescent="0.2">
      <c r="A223" s="12">
        <v>220</v>
      </c>
      <c r="B223" s="13" t="s">
        <v>213</v>
      </c>
      <c r="C223" s="13" t="s">
        <v>212</v>
      </c>
      <c r="D223" s="13" t="s">
        <v>214</v>
      </c>
      <c r="E223" s="14">
        <f>Vasaris!E42</f>
        <v>2384.8200000000002</v>
      </c>
      <c r="F223" s="14">
        <f>Vasaris!F42</f>
        <v>462</v>
      </c>
      <c r="G223" s="14">
        <v>13</v>
      </c>
      <c r="H223" s="15" t="s">
        <v>204</v>
      </c>
      <c r="I223" s="16" t="s">
        <v>77</v>
      </c>
      <c r="J223" s="11"/>
    </row>
    <row r="224" spans="1:16" s="5" customFormat="1" ht="26.1" customHeight="1" x14ac:dyDescent="0.25">
      <c r="A224" s="12">
        <v>221</v>
      </c>
      <c r="B224" s="13" t="s">
        <v>121</v>
      </c>
      <c r="C224" s="13" t="s">
        <v>122</v>
      </c>
      <c r="D224" s="13" t="s">
        <v>123</v>
      </c>
      <c r="E224" s="14">
        <f>Sausis!E43</f>
        <v>2355</v>
      </c>
      <c r="F224" s="14">
        <f>Sausis!F43</f>
        <v>884</v>
      </c>
      <c r="G224" s="14">
        <v>9</v>
      </c>
      <c r="H224" s="15" t="s">
        <v>111</v>
      </c>
      <c r="I224" s="16" t="s">
        <v>124</v>
      </c>
      <c r="J224"/>
      <c r="K224"/>
    </row>
    <row r="225" spans="1:16" s="43" customFormat="1" ht="24.75" customHeight="1" x14ac:dyDescent="0.2">
      <c r="A225" s="12">
        <v>222</v>
      </c>
      <c r="B225" s="45" t="s">
        <v>444</v>
      </c>
      <c r="C225" s="45" t="s">
        <v>443</v>
      </c>
      <c r="D225" s="45" t="s">
        <v>446</v>
      </c>
      <c r="E225" s="14">
        <f>Balandis!E56+Gegužė!E60+Birželis!E66</f>
        <v>2267</v>
      </c>
      <c r="F225" s="14">
        <f>Balandis!F56+Gegužė!F60+Birželis!F66</f>
        <v>570</v>
      </c>
      <c r="G225" s="47">
        <v>2</v>
      </c>
      <c r="H225" s="50">
        <v>43574</v>
      </c>
      <c r="I225" s="52" t="s">
        <v>237</v>
      </c>
      <c r="J225" s="42"/>
      <c r="L225" s="56"/>
      <c r="M225" s="56"/>
    </row>
    <row r="226" spans="1:16" s="43" customFormat="1" ht="24.75" customHeight="1" x14ac:dyDescent="0.2">
      <c r="A226" s="12">
        <v>223</v>
      </c>
      <c r="B226" s="45" t="s">
        <v>424</v>
      </c>
      <c r="C226" s="45" t="s">
        <v>425</v>
      </c>
      <c r="D226" s="45" t="s">
        <v>160</v>
      </c>
      <c r="E226" s="47">
        <f>Balandis!E50</f>
        <v>2190.73</v>
      </c>
      <c r="F226" s="47">
        <f>Balandis!F50</f>
        <v>432</v>
      </c>
      <c r="G226" s="47">
        <v>9</v>
      </c>
      <c r="H226" s="50" t="s">
        <v>354</v>
      </c>
      <c r="I226" s="53" t="s">
        <v>94</v>
      </c>
      <c r="J226" s="42"/>
    </row>
    <row r="227" spans="1:16" s="5" customFormat="1" ht="26.1" customHeight="1" x14ac:dyDescent="0.2">
      <c r="A227" s="12">
        <v>224</v>
      </c>
      <c r="B227" s="44" t="s">
        <v>496</v>
      </c>
      <c r="C227" s="44" t="s">
        <v>495</v>
      </c>
      <c r="D227" s="44" t="s">
        <v>15</v>
      </c>
      <c r="E227" s="46">
        <f>Gegužė!E61+Birželis!E58+Liepa!E44+Rugpjūtis!E41+Rugsėjis!E63</f>
        <v>2156.6999999999998</v>
      </c>
      <c r="F227" s="46">
        <f>Gegužė!F61+Birželis!F58+Liepa!F44+Rugpjūtis!F41+Rugsėjis!F63</f>
        <v>1123</v>
      </c>
      <c r="G227" s="48">
        <v>2</v>
      </c>
      <c r="H227" s="49" t="s">
        <v>504</v>
      </c>
      <c r="I227" s="51" t="s">
        <v>26</v>
      </c>
    </row>
    <row r="228" spans="1:16" s="5" customFormat="1" ht="26.1" customHeight="1" x14ac:dyDescent="0.2">
      <c r="A228" s="12">
        <v>225</v>
      </c>
      <c r="B228" s="13" t="s">
        <v>396</v>
      </c>
      <c r="C228" s="13" t="s">
        <v>381</v>
      </c>
      <c r="D228" s="13" t="s">
        <v>410</v>
      </c>
      <c r="E228" s="14">
        <f>Balandis!E60+Gegužė!E69+Birželis!E69+Liepa!E47+Rugpjūtis!E61</f>
        <v>2016</v>
      </c>
      <c r="F228" s="14">
        <f>Balandis!F60+Gegužė!F69+Birželis!F69+Liepa!F47+Rugpjūtis!F61</f>
        <v>442</v>
      </c>
      <c r="G228" s="14">
        <v>5</v>
      </c>
      <c r="H228" s="75" t="s">
        <v>297</v>
      </c>
      <c r="I228" s="77" t="s">
        <v>368</v>
      </c>
    </row>
    <row r="229" spans="1:16" s="43" customFormat="1" ht="26.1" customHeight="1" x14ac:dyDescent="0.2">
      <c r="A229" s="12">
        <v>226</v>
      </c>
      <c r="B229" s="45" t="s">
        <v>236</v>
      </c>
      <c r="C229" s="45" t="s">
        <v>235</v>
      </c>
      <c r="D229" s="45" t="s">
        <v>160</v>
      </c>
      <c r="E229" s="47">
        <f>Vasaris!E46</f>
        <v>1989</v>
      </c>
      <c r="F229" s="47">
        <f>Vasaris!F46</f>
        <v>413</v>
      </c>
      <c r="G229" s="47">
        <v>4</v>
      </c>
      <c r="H229" s="50">
        <v>43504</v>
      </c>
      <c r="I229" s="52" t="s">
        <v>237</v>
      </c>
    </row>
    <row r="230" spans="1:16" s="5" customFormat="1" ht="26.1" customHeight="1" x14ac:dyDescent="0.25">
      <c r="A230" s="12">
        <v>227</v>
      </c>
      <c r="B230" s="44" t="s">
        <v>656</v>
      </c>
      <c r="C230" s="44" t="s">
        <v>657</v>
      </c>
      <c r="D230" s="44" t="s">
        <v>658</v>
      </c>
      <c r="E230" s="46">
        <f>Sausis!E60+Vasaris!E60+Kovas!E62+Balandis!E88+Birželis!E40</f>
        <v>1978</v>
      </c>
      <c r="F230" s="46">
        <f>Sausis!F60+Vasaris!F60+Kovas!F62+Balandis!F88+Birželis!F40</f>
        <v>726</v>
      </c>
      <c r="G230" s="48">
        <v>1</v>
      </c>
      <c r="H230" s="49" t="s">
        <v>659</v>
      </c>
      <c r="I230" s="51" t="s">
        <v>647</v>
      </c>
      <c r="J230"/>
      <c r="K230"/>
      <c r="M230" s="40"/>
      <c r="P230" s="41"/>
    </row>
    <row r="231" spans="1:16" s="5" customFormat="1" ht="26.1" customHeight="1" x14ac:dyDescent="0.2">
      <c r="A231" s="12">
        <v>228</v>
      </c>
      <c r="B231" s="24" t="s">
        <v>652</v>
      </c>
      <c r="C231" s="24" t="s">
        <v>654</v>
      </c>
      <c r="D231" s="24" t="s">
        <v>653</v>
      </c>
      <c r="E231" s="73">
        <f>Sausis!E72+Kovas!E58+Balandis!E74+Birželis!E42</f>
        <v>1971</v>
      </c>
      <c r="F231" s="73">
        <f>Sausis!F72+Kovas!F58+Balandis!F74+Birželis!F42</f>
        <v>588</v>
      </c>
      <c r="G231" s="47">
        <v>1</v>
      </c>
      <c r="H231" s="50" t="s">
        <v>655</v>
      </c>
      <c r="I231" s="52" t="s">
        <v>647</v>
      </c>
      <c r="J231" s="43"/>
      <c r="K231" s="43"/>
      <c r="L231" s="43"/>
      <c r="M231" s="42"/>
      <c r="N231" s="43"/>
      <c r="O231" s="43"/>
    </row>
    <row r="232" spans="1:16" s="5" customFormat="1" ht="26.1" customHeight="1" x14ac:dyDescent="0.2">
      <c r="A232" s="12">
        <v>229</v>
      </c>
      <c r="B232" s="24" t="s">
        <v>398</v>
      </c>
      <c r="C232" s="24" t="s">
        <v>379</v>
      </c>
      <c r="D232" s="13" t="s">
        <v>414</v>
      </c>
      <c r="E232" s="73">
        <f>Balandis!E54+Birželis!E82+Liepa!E70+Rugpjūtis!E62</f>
        <v>1825</v>
      </c>
      <c r="F232" s="73">
        <f>Balandis!F54+Birželis!F82+Liepa!F70+Rugpjūtis!F62</f>
        <v>350</v>
      </c>
      <c r="G232" s="47">
        <v>2</v>
      </c>
      <c r="H232" s="74" t="s">
        <v>297</v>
      </c>
      <c r="I232" s="67" t="s">
        <v>368</v>
      </c>
      <c r="J232" s="43"/>
      <c r="K232" s="43"/>
      <c r="L232" s="43"/>
      <c r="M232" s="42"/>
      <c r="N232" s="43"/>
      <c r="O232" s="43"/>
    </row>
    <row r="233" spans="1:16" s="5" customFormat="1" ht="26.1" customHeight="1" x14ac:dyDescent="0.2">
      <c r="A233" s="12">
        <v>230</v>
      </c>
      <c r="B233" s="13" t="s">
        <v>128</v>
      </c>
      <c r="C233" s="13" t="s">
        <v>129</v>
      </c>
      <c r="D233" s="13" t="s">
        <v>130</v>
      </c>
      <c r="E233" s="14">
        <f>Sausis!E45</f>
        <v>1534.8</v>
      </c>
      <c r="F233" s="14">
        <f>Sausis!F45</f>
        <v>361</v>
      </c>
      <c r="G233" s="14">
        <v>6</v>
      </c>
      <c r="H233" s="15" t="s">
        <v>108</v>
      </c>
      <c r="I233" s="16" t="s">
        <v>124</v>
      </c>
      <c r="M233" s="40"/>
      <c r="O233" s="20"/>
      <c r="P233" s="41"/>
    </row>
    <row r="234" spans="1:16" s="5" customFormat="1" ht="26.1" customHeight="1" x14ac:dyDescent="0.2">
      <c r="A234" s="12">
        <v>231</v>
      </c>
      <c r="B234" s="44" t="s">
        <v>667</v>
      </c>
      <c r="C234" s="44" t="s">
        <v>668</v>
      </c>
      <c r="D234" s="44" t="s">
        <v>69</v>
      </c>
      <c r="E234" s="46">
        <f>Kovas!E70+Balandis!E76+Gegužė!E53+Birželis!E55</f>
        <v>1504</v>
      </c>
      <c r="F234" s="46">
        <f>Kovas!F70+Balandis!F76+Gegužė!F53+Birželis!F55</f>
        <v>375</v>
      </c>
      <c r="G234" s="48">
        <v>1</v>
      </c>
      <c r="H234" s="49" t="s">
        <v>669</v>
      </c>
      <c r="I234" s="51" t="s">
        <v>647</v>
      </c>
      <c r="J234" s="20"/>
    </row>
    <row r="235" spans="1:16" s="5" customFormat="1" ht="26.1" customHeight="1" x14ac:dyDescent="0.2">
      <c r="A235" s="12">
        <v>232</v>
      </c>
      <c r="B235" s="44" t="s">
        <v>802</v>
      </c>
      <c r="C235" s="90" t="s">
        <v>802</v>
      </c>
      <c r="D235" s="44" t="s">
        <v>803</v>
      </c>
      <c r="E235" s="14">
        <f>Rugpjūtis!E23</f>
        <v>1481.09</v>
      </c>
      <c r="F235" s="14">
        <f>Rugpjūtis!F23</f>
        <v>513</v>
      </c>
      <c r="G235" s="94">
        <v>23</v>
      </c>
      <c r="H235" s="104" t="s">
        <v>776</v>
      </c>
      <c r="I235" s="158" t="s">
        <v>697</v>
      </c>
    </row>
    <row r="236" spans="1:16" s="43" customFormat="1" ht="26.1" customHeight="1" x14ac:dyDescent="0.2">
      <c r="A236" s="12">
        <v>233</v>
      </c>
      <c r="B236" s="45" t="s">
        <v>131</v>
      </c>
      <c r="C236" s="45" t="s">
        <v>132</v>
      </c>
      <c r="D236" s="45" t="s">
        <v>133</v>
      </c>
      <c r="E236" s="47">
        <f>Sausis!E46+Vasaris!E64</f>
        <v>1456.8799999999999</v>
      </c>
      <c r="F236" s="47">
        <f>Sausis!F46+Vasaris!F64</f>
        <v>399</v>
      </c>
      <c r="G236" s="47">
        <v>4</v>
      </c>
      <c r="H236" s="50">
        <v>43427</v>
      </c>
      <c r="I236" s="53" t="s">
        <v>77</v>
      </c>
    </row>
    <row r="237" spans="1:16" s="5" customFormat="1" ht="26.1" customHeight="1" x14ac:dyDescent="0.2">
      <c r="A237" s="12">
        <v>234</v>
      </c>
      <c r="B237" s="13" t="s">
        <v>397</v>
      </c>
      <c r="C237" s="13" t="s">
        <v>380</v>
      </c>
      <c r="D237" s="13" t="s">
        <v>415</v>
      </c>
      <c r="E237" s="14">
        <f>Balandis!E58+Gegužė!E83</f>
        <v>1428.6999999999998</v>
      </c>
      <c r="F237" s="14">
        <f>Balandis!F58+Gegužė!F83</f>
        <v>264</v>
      </c>
      <c r="G237" s="14">
        <v>2</v>
      </c>
      <c r="H237" s="75" t="s">
        <v>297</v>
      </c>
      <c r="I237" s="77" t="s">
        <v>368</v>
      </c>
    </row>
    <row r="238" spans="1:16" s="43" customFormat="1" ht="24.75" customHeight="1" x14ac:dyDescent="0.2">
      <c r="A238" s="12">
        <v>235</v>
      </c>
      <c r="B238" s="45" t="s">
        <v>514</v>
      </c>
      <c r="C238" s="45" t="s">
        <v>515</v>
      </c>
      <c r="D238" s="45" t="s">
        <v>69</v>
      </c>
      <c r="E238" s="47">
        <f>Gegužė!E44+Rugsėjis!E56</f>
        <v>1318.96</v>
      </c>
      <c r="F238" s="47">
        <f>Gegužė!F44+Rugsėjis!F56</f>
        <v>429</v>
      </c>
      <c r="G238" s="47">
        <v>6</v>
      </c>
      <c r="H238" s="50" t="s">
        <v>355</v>
      </c>
      <c r="I238" s="18" t="s">
        <v>91</v>
      </c>
      <c r="J238" s="42"/>
    </row>
    <row r="239" spans="1:16" s="43" customFormat="1" ht="24.75" customHeight="1" x14ac:dyDescent="0.2">
      <c r="A239" s="12">
        <v>236</v>
      </c>
      <c r="B239" s="45" t="s">
        <v>393</v>
      </c>
      <c r="C239" s="45" t="s">
        <v>385</v>
      </c>
      <c r="D239" s="45" t="s">
        <v>69</v>
      </c>
      <c r="E239" s="47">
        <f>Balandis!E64+Gegužė!E81+Birželis!E76+Liepa!E66</f>
        <v>1200</v>
      </c>
      <c r="F239" s="47">
        <f>Balandis!F64+Gegužė!F81+Birželis!F76+Liepa!F66</f>
        <v>255</v>
      </c>
      <c r="G239" s="47">
        <v>1</v>
      </c>
      <c r="H239" s="74" t="s">
        <v>297</v>
      </c>
      <c r="I239" s="77" t="s">
        <v>368</v>
      </c>
      <c r="J239" s="42"/>
    </row>
    <row r="240" spans="1:16" s="43" customFormat="1" ht="24.75" customHeight="1" x14ac:dyDescent="0.25">
      <c r="A240" s="12">
        <v>237</v>
      </c>
      <c r="B240" s="45" t="s">
        <v>234</v>
      </c>
      <c r="C240" s="45" t="s">
        <v>234</v>
      </c>
      <c r="D240" s="45" t="s">
        <v>238</v>
      </c>
      <c r="E240" s="47">
        <f>Vasaris!E48</f>
        <v>1145</v>
      </c>
      <c r="F240" s="47">
        <f>Vasaris!F48</f>
        <v>254</v>
      </c>
      <c r="G240" s="47">
        <v>2</v>
      </c>
      <c r="H240" s="50">
        <v>43504</v>
      </c>
      <c r="I240" s="52" t="s">
        <v>237</v>
      </c>
      <c r="J240"/>
      <c r="K240"/>
      <c r="L240"/>
      <c r="M240"/>
      <c r="N240"/>
      <c r="O240"/>
    </row>
    <row r="241" spans="1:16" ht="26.1" customHeight="1" x14ac:dyDescent="0.25">
      <c r="A241" s="12">
        <v>238</v>
      </c>
      <c r="B241" s="13" t="s">
        <v>395</v>
      </c>
      <c r="C241" s="13" t="s">
        <v>382</v>
      </c>
      <c r="D241" s="13" t="s">
        <v>334</v>
      </c>
      <c r="E241" s="14">
        <f>Balandis!E61</f>
        <v>1140.7</v>
      </c>
      <c r="F241" s="14">
        <f>Balandis!F61</f>
        <v>214</v>
      </c>
      <c r="G241" s="14">
        <v>2</v>
      </c>
      <c r="H241" s="80" t="s">
        <v>297</v>
      </c>
      <c r="I241" s="67" t="s">
        <v>368</v>
      </c>
      <c r="L241" s="35"/>
      <c r="M241" s="55"/>
    </row>
    <row r="242" spans="1:16" s="103" customFormat="1" ht="26.1" customHeight="1" x14ac:dyDescent="0.2">
      <c r="A242" s="12">
        <v>239</v>
      </c>
      <c r="B242" s="13" t="s">
        <v>391</v>
      </c>
      <c r="C242" s="13" t="s">
        <v>386</v>
      </c>
      <c r="D242" s="13" t="s">
        <v>417</v>
      </c>
      <c r="E242" s="14">
        <f>Balandis!E62</f>
        <v>1119.5</v>
      </c>
      <c r="F242" s="14">
        <f>Balandis!F62</f>
        <v>213</v>
      </c>
      <c r="G242" s="14">
        <v>1</v>
      </c>
      <c r="H242" s="75" t="s">
        <v>297</v>
      </c>
      <c r="I242" s="77" t="s">
        <v>368</v>
      </c>
      <c r="J242" s="42" t="s">
        <v>482</v>
      </c>
      <c r="K242" s="43"/>
      <c r="L242" s="43"/>
      <c r="M242" s="43"/>
      <c r="N242" s="43"/>
    </row>
    <row r="243" spans="1:16" ht="26.1" customHeight="1" x14ac:dyDescent="0.25">
      <c r="A243" s="12">
        <v>240</v>
      </c>
      <c r="B243" s="13" t="s">
        <v>266</v>
      </c>
      <c r="C243" s="13" t="s">
        <v>265</v>
      </c>
      <c r="D243" s="13" t="s">
        <v>69</v>
      </c>
      <c r="E243" s="14">
        <f>Kovas!E54</f>
        <v>1111.01</v>
      </c>
      <c r="F243" s="14">
        <f>Kovas!F54</f>
        <v>229</v>
      </c>
      <c r="G243" s="14">
        <v>12</v>
      </c>
      <c r="H243" s="21" t="s">
        <v>260</v>
      </c>
      <c r="I243" s="29" t="s">
        <v>77</v>
      </c>
    </row>
    <row r="244" spans="1:16" s="5" customFormat="1" ht="26.1" customHeight="1" x14ac:dyDescent="0.2">
      <c r="A244" s="12">
        <v>241</v>
      </c>
      <c r="B244" s="13" t="s">
        <v>138</v>
      </c>
      <c r="C244" s="13" t="s">
        <v>139</v>
      </c>
      <c r="D244" s="13" t="s">
        <v>140</v>
      </c>
      <c r="E244" s="14">
        <f>Sausis!E48</f>
        <v>1076.3</v>
      </c>
      <c r="F244" s="14">
        <f>Sausis!F48</f>
        <v>183</v>
      </c>
      <c r="G244" s="14">
        <v>3</v>
      </c>
      <c r="H244" s="15" t="s">
        <v>111</v>
      </c>
      <c r="I244" s="16" t="s">
        <v>77</v>
      </c>
    </row>
    <row r="245" spans="1:16" s="5" customFormat="1" ht="26.1" customHeight="1" x14ac:dyDescent="0.2">
      <c r="A245" s="12">
        <v>242</v>
      </c>
      <c r="B245" s="13" t="s">
        <v>141</v>
      </c>
      <c r="C245" s="13" t="s">
        <v>142</v>
      </c>
      <c r="D245" s="13" t="s">
        <v>143</v>
      </c>
      <c r="E245" s="14">
        <f>Sausis!E49</f>
        <v>1026</v>
      </c>
      <c r="F245" s="14">
        <f>Sausis!F49</f>
        <v>215</v>
      </c>
      <c r="G245" s="14">
        <v>4</v>
      </c>
      <c r="H245" s="15" t="s">
        <v>111</v>
      </c>
      <c r="I245" s="16" t="s">
        <v>94</v>
      </c>
      <c r="N245" s="17"/>
      <c r="P245" s="26"/>
    </row>
    <row r="246" spans="1:16" s="5" customFormat="1" ht="26.1" customHeight="1" x14ac:dyDescent="0.2">
      <c r="A246" s="12">
        <v>243</v>
      </c>
      <c r="B246" s="13" t="s">
        <v>394</v>
      </c>
      <c r="C246" s="13" t="s">
        <v>383</v>
      </c>
      <c r="D246" s="13" t="s">
        <v>15</v>
      </c>
      <c r="E246" s="14">
        <f>Balandis!E70+Gegužė!E88+Birželis!E86+Liepa!E71+Rugpjūtis!E57</f>
        <v>1022</v>
      </c>
      <c r="F246" s="14">
        <f>Balandis!F70+Gegužė!F88+Birželis!F86+Liepa!F71+Rugpjūtis!F57</f>
        <v>210</v>
      </c>
      <c r="G246" s="14">
        <v>2</v>
      </c>
      <c r="H246" s="75" t="s">
        <v>297</v>
      </c>
      <c r="I246" s="77" t="s">
        <v>368</v>
      </c>
      <c r="N246" s="17"/>
      <c r="P246" s="26"/>
    </row>
    <row r="247" spans="1:16" s="5" customFormat="1" ht="26.1" customHeight="1" x14ac:dyDescent="0.2">
      <c r="A247" s="12">
        <v>244</v>
      </c>
      <c r="B247" s="13" t="s">
        <v>144</v>
      </c>
      <c r="C247" s="24" t="s">
        <v>145</v>
      </c>
      <c r="D247" s="13" t="s">
        <v>146</v>
      </c>
      <c r="E247" s="14">
        <f>Sausis!E50</f>
        <v>947.17</v>
      </c>
      <c r="F247" s="14">
        <f>Sausis!F50</f>
        <v>166</v>
      </c>
      <c r="G247" s="23">
        <v>2</v>
      </c>
      <c r="H247" s="76" t="s">
        <v>117</v>
      </c>
      <c r="I247" s="78" t="s">
        <v>39</v>
      </c>
    </row>
    <row r="248" spans="1:16" s="5" customFormat="1" ht="26.1" customHeight="1" x14ac:dyDescent="0.2">
      <c r="A248" s="12">
        <v>245</v>
      </c>
      <c r="B248" s="44" t="s">
        <v>462</v>
      </c>
      <c r="C248" s="90" t="s">
        <v>463</v>
      </c>
      <c r="D248" s="44" t="s">
        <v>15</v>
      </c>
      <c r="E248" s="46">
        <f>Gegužė!E75+Birželis!E81+Liepa!E40+Rugpjūtis!E67+Rugsėjis!E58</f>
        <v>884</v>
      </c>
      <c r="F248" s="46">
        <f>Gegužė!F75+Birželis!F81+Liepa!F40+Rugpjūtis!F67+Rugsėjis!F58</f>
        <v>463</v>
      </c>
      <c r="G248" s="94">
        <v>2</v>
      </c>
      <c r="H248" s="104">
        <v>43084</v>
      </c>
      <c r="I248" s="72" t="s">
        <v>21</v>
      </c>
    </row>
    <row r="249" spans="1:16" ht="26.1" customHeight="1" x14ac:dyDescent="0.25">
      <c r="A249" s="12">
        <v>246</v>
      </c>
      <c r="B249" s="13" t="s">
        <v>392</v>
      </c>
      <c r="C249" s="13" t="s">
        <v>384</v>
      </c>
      <c r="D249" s="13" t="s">
        <v>416</v>
      </c>
      <c r="E249" s="14">
        <f>Balandis!E69+Birželis!E77</f>
        <v>817</v>
      </c>
      <c r="F249" s="14">
        <f>Balandis!F69+Birželis!F77</f>
        <v>157</v>
      </c>
      <c r="G249" s="14">
        <v>1</v>
      </c>
      <c r="H249" s="75" t="s">
        <v>297</v>
      </c>
      <c r="I249" s="77" t="s">
        <v>368</v>
      </c>
    </row>
    <row r="250" spans="1:16" s="5" customFormat="1" ht="26.1" customHeight="1" x14ac:dyDescent="0.25">
      <c r="A250" s="12">
        <v>247</v>
      </c>
      <c r="B250" s="44" t="s">
        <v>692</v>
      </c>
      <c r="C250" s="44" t="s">
        <v>695</v>
      </c>
      <c r="D250" s="44" t="s">
        <v>107</v>
      </c>
      <c r="E250" s="46">
        <f>Birželis!E45</f>
        <v>800.2</v>
      </c>
      <c r="F250" s="46">
        <f>Birželis!F45</f>
        <v>238</v>
      </c>
      <c r="G250" s="48">
        <v>7</v>
      </c>
      <c r="H250" s="207" t="s">
        <v>694</v>
      </c>
      <c r="I250" s="77" t="s">
        <v>368</v>
      </c>
      <c r="J250"/>
      <c r="K250"/>
    </row>
    <row r="251" spans="1:16" ht="26.1" customHeight="1" x14ac:dyDescent="0.25">
      <c r="A251" s="12">
        <v>248</v>
      </c>
      <c r="B251" s="44" t="s">
        <v>460</v>
      </c>
      <c r="C251" s="44" t="s">
        <v>461</v>
      </c>
      <c r="D251" s="44" t="s">
        <v>15</v>
      </c>
      <c r="E251" s="46">
        <f>Gegužė!E73+Birželis!E68+Liepa!E64+Rugpjūtis!E48+Rugsėjis!E62</f>
        <v>798.5</v>
      </c>
      <c r="F251" s="46">
        <f>Gegužė!F73+Birželis!F68+Liepa!F64+Rugpjūtis!F48+Rugsėjis!F62</f>
        <v>442</v>
      </c>
      <c r="G251" s="48">
        <v>4</v>
      </c>
      <c r="H251" s="58">
        <v>43315</v>
      </c>
      <c r="I251" s="81" t="s">
        <v>17</v>
      </c>
      <c r="K251" s="70"/>
      <c r="M251" s="54"/>
      <c r="N251" s="43"/>
    </row>
    <row r="252" spans="1:16" s="43" customFormat="1" ht="26.1" customHeight="1" x14ac:dyDescent="0.2">
      <c r="A252" s="12">
        <v>249</v>
      </c>
      <c r="B252" s="45" t="s">
        <v>147</v>
      </c>
      <c r="C252" s="45" t="s">
        <v>148</v>
      </c>
      <c r="D252" s="45" t="s">
        <v>15</v>
      </c>
      <c r="E252" s="47">
        <f>Sausis!E52</f>
        <v>768</v>
      </c>
      <c r="F252" s="47">
        <f>Sausis!F52</f>
        <v>207</v>
      </c>
      <c r="G252" s="47">
        <v>1</v>
      </c>
      <c r="H252" s="50">
        <v>43406</v>
      </c>
      <c r="I252" s="53" t="s">
        <v>17</v>
      </c>
    </row>
    <row r="253" spans="1:16" s="5" customFormat="1" ht="26.1" customHeight="1" x14ac:dyDescent="0.2">
      <c r="A253" s="12">
        <v>250</v>
      </c>
      <c r="B253" s="44" t="s">
        <v>687</v>
      </c>
      <c r="C253" s="44" t="s">
        <v>688</v>
      </c>
      <c r="D253" s="44" t="s">
        <v>689</v>
      </c>
      <c r="E253" s="46">
        <f>Birželis!E47</f>
        <v>674.5</v>
      </c>
      <c r="F253" s="46">
        <f>Birželis!F47</f>
        <v>271</v>
      </c>
      <c r="G253" s="48">
        <v>3</v>
      </c>
      <c r="H253" s="49">
        <v>43189</v>
      </c>
      <c r="I253" s="51" t="s">
        <v>368</v>
      </c>
      <c r="J253" s="11"/>
      <c r="L253" s="20"/>
      <c r="M253" s="20"/>
    </row>
    <row r="254" spans="1:16" s="5" customFormat="1" ht="26.1" customHeight="1" x14ac:dyDescent="0.2">
      <c r="A254" s="12">
        <v>251</v>
      </c>
      <c r="B254" s="13" t="s">
        <v>149</v>
      </c>
      <c r="C254" s="13" t="s">
        <v>149</v>
      </c>
      <c r="D254" s="13" t="s">
        <v>10</v>
      </c>
      <c r="E254" s="14">
        <f>Sausis!E53</f>
        <v>672</v>
      </c>
      <c r="F254" s="14">
        <f>Sausis!F53</f>
        <v>296</v>
      </c>
      <c r="G254" s="14">
        <v>1</v>
      </c>
      <c r="H254" s="15">
        <v>43399</v>
      </c>
      <c r="I254" s="16" t="s">
        <v>12</v>
      </c>
      <c r="L254" s="20"/>
      <c r="M254" s="20"/>
      <c r="O254" s="26"/>
      <c r="P254" s="17"/>
    </row>
    <row r="255" spans="1:16" ht="26.1" customHeight="1" x14ac:dyDescent="0.25">
      <c r="A255" s="12">
        <v>252</v>
      </c>
      <c r="B255" s="88" t="s">
        <v>828</v>
      </c>
      <c r="C255" s="88" t="s">
        <v>334</v>
      </c>
      <c r="D255" s="13" t="s">
        <v>15</v>
      </c>
      <c r="E255" s="92">
        <f>Rugsėjis!E49</f>
        <v>661</v>
      </c>
      <c r="F255" s="92">
        <f>Rugsėjis!F49</f>
        <v>157</v>
      </c>
      <c r="G255" s="96" t="s">
        <v>520</v>
      </c>
      <c r="H255" s="96" t="s">
        <v>836</v>
      </c>
      <c r="I255" s="18" t="s">
        <v>36</v>
      </c>
    </row>
    <row r="256" spans="1:16" ht="26.1" customHeight="1" x14ac:dyDescent="0.25">
      <c r="A256" s="12">
        <v>253</v>
      </c>
      <c r="B256" s="132" t="s">
        <v>677</v>
      </c>
      <c r="C256" s="133" t="s">
        <v>678</v>
      </c>
      <c r="D256" s="133" t="s">
        <v>679</v>
      </c>
      <c r="E256" s="46">
        <f>Sausis!E73+Gegužė!E59</f>
        <v>647</v>
      </c>
      <c r="F256" s="46">
        <f>Sausis!F73+Gegužė!F59</f>
        <v>166</v>
      </c>
      <c r="G256" s="134">
        <v>1</v>
      </c>
      <c r="H256" s="127">
        <v>42301</v>
      </c>
      <c r="I256" s="51" t="s">
        <v>647</v>
      </c>
    </row>
    <row r="257" spans="1:16" ht="26.1" customHeight="1" x14ac:dyDescent="0.25">
      <c r="A257" s="12">
        <v>254</v>
      </c>
      <c r="B257" s="13" t="s">
        <v>276</v>
      </c>
      <c r="C257" s="13" t="s">
        <v>276</v>
      </c>
      <c r="D257" s="13" t="s">
        <v>15</v>
      </c>
      <c r="E257" s="14">
        <f>Kovas!E60+Gegužė!E79</f>
        <v>620</v>
      </c>
      <c r="F257" s="14">
        <f>Kovas!F60+Gegužė!F79</f>
        <v>250</v>
      </c>
      <c r="G257" s="14">
        <v>1</v>
      </c>
      <c r="H257" s="15" t="s">
        <v>277</v>
      </c>
      <c r="I257" s="18" t="s">
        <v>39</v>
      </c>
    </row>
    <row r="258" spans="1:16" s="43" customFormat="1" ht="26.1" customHeight="1" x14ac:dyDescent="0.2">
      <c r="A258" s="12">
        <v>255</v>
      </c>
      <c r="B258" s="45" t="s">
        <v>850</v>
      </c>
      <c r="C258" s="45" t="s">
        <v>849</v>
      </c>
      <c r="D258" s="45" t="s">
        <v>45</v>
      </c>
      <c r="E258" s="122">
        <f>Rugsėjis!E50</f>
        <v>580</v>
      </c>
      <c r="F258" s="122">
        <f>Rugsėjis!F50</f>
        <v>177</v>
      </c>
      <c r="G258" s="47">
        <v>2</v>
      </c>
      <c r="H258" s="50" t="s">
        <v>830</v>
      </c>
      <c r="I258" s="52" t="s">
        <v>56</v>
      </c>
      <c r="J258" s="42"/>
    </row>
    <row r="259" spans="1:16" ht="26.1" customHeight="1" x14ac:dyDescent="0.25">
      <c r="A259" s="12">
        <v>256</v>
      </c>
      <c r="B259" s="44" t="s">
        <v>498</v>
      </c>
      <c r="C259" s="44" t="s">
        <v>497</v>
      </c>
      <c r="D259" s="44" t="s">
        <v>45</v>
      </c>
      <c r="E259" s="46">
        <f>Gegužė!E70+Birželis!E79+Liepa!E49</f>
        <v>579.5</v>
      </c>
      <c r="F259" s="46">
        <f>Gegužė!F70+Birželis!F79+Liepa!F49</f>
        <v>378</v>
      </c>
      <c r="G259" s="48">
        <v>1</v>
      </c>
      <c r="H259" s="49">
        <v>43357</v>
      </c>
      <c r="I259" s="51" t="s">
        <v>29</v>
      </c>
    </row>
    <row r="260" spans="1:16" ht="26.1" customHeight="1" x14ac:dyDescent="0.25">
      <c r="A260" s="12">
        <v>257</v>
      </c>
      <c r="B260" s="88" t="s">
        <v>739</v>
      </c>
      <c r="C260" s="88" t="s">
        <v>738</v>
      </c>
      <c r="D260" s="13" t="s">
        <v>15</v>
      </c>
      <c r="E260" s="92">
        <f>Liepa!E39</f>
        <v>572.5</v>
      </c>
      <c r="F260" s="92">
        <f>Liepa!F39</f>
        <v>304</v>
      </c>
      <c r="G260" s="96" t="s">
        <v>518</v>
      </c>
      <c r="H260" s="96" t="s">
        <v>745</v>
      </c>
      <c r="I260" s="16" t="s">
        <v>36</v>
      </c>
      <c r="M260" s="27"/>
      <c r="N260" s="17"/>
      <c r="O260" s="20"/>
      <c r="P260" s="28"/>
    </row>
    <row r="261" spans="1:16" ht="26.1" customHeight="1" x14ac:dyDescent="0.25">
      <c r="A261" s="12">
        <v>258</v>
      </c>
      <c r="B261" s="44" t="s">
        <v>480</v>
      </c>
      <c r="C261" s="44" t="s">
        <v>481</v>
      </c>
      <c r="D261" s="44" t="s">
        <v>15</v>
      </c>
      <c r="E261" s="46">
        <f>Gegužė!E74+Birželis!E84+Rugpjūtis!E46</f>
        <v>569</v>
      </c>
      <c r="F261" s="46">
        <f>Gegužė!F74+Birželis!F84+Rugpjūtis!F46</f>
        <v>327</v>
      </c>
      <c r="G261" s="48">
        <v>3</v>
      </c>
      <c r="H261" s="49">
        <v>42916</v>
      </c>
      <c r="I261" s="51" t="s">
        <v>39</v>
      </c>
    </row>
    <row r="262" spans="1:16" s="5" customFormat="1" ht="26.1" customHeight="1" x14ac:dyDescent="0.25">
      <c r="A262" s="12">
        <v>259</v>
      </c>
      <c r="B262" s="44" t="s">
        <v>328</v>
      </c>
      <c r="C262" s="44" t="s">
        <v>329</v>
      </c>
      <c r="D262" s="44" t="s">
        <v>330</v>
      </c>
      <c r="E262" s="46">
        <f>Sausis!E56</f>
        <v>520.5</v>
      </c>
      <c r="F262" s="46">
        <f>Sausis!F56</f>
        <v>117</v>
      </c>
      <c r="G262" s="48">
        <v>1</v>
      </c>
      <c r="H262" s="49">
        <v>43420</v>
      </c>
      <c r="I262" s="77" t="s">
        <v>331</v>
      </c>
      <c r="J262"/>
      <c r="K262"/>
    </row>
    <row r="263" spans="1:16" s="5" customFormat="1" ht="26.1" customHeight="1" x14ac:dyDescent="0.2">
      <c r="A263" s="12">
        <v>260</v>
      </c>
      <c r="B263" s="44" t="s">
        <v>477</v>
      </c>
      <c r="C263" s="44" t="s">
        <v>478</v>
      </c>
      <c r="D263" s="44" t="s">
        <v>479</v>
      </c>
      <c r="E263" s="46">
        <f>Gegužė!E64+Liepa!E60</f>
        <v>501.5</v>
      </c>
      <c r="F263" s="46">
        <f>Gegužė!F64+Liepa!F60</f>
        <v>325</v>
      </c>
      <c r="G263" s="48">
        <v>3</v>
      </c>
      <c r="H263" s="58">
        <v>42587</v>
      </c>
      <c r="I263" s="59" t="s">
        <v>39</v>
      </c>
      <c r="J263" s="30"/>
    </row>
    <row r="264" spans="1:16" s="5" customFormat="1" ht="26.1" customHeight="1" x14ac:dyDescent="0.25">
      <c r="A264" s="12">
        <v>261</v>
      </c>
      <c r="B264" s="44" t="s">
        <v>248</v>
      </c>
      <c r="C264" s="44" t="s">
        <v>249</v>
      </c>
      <c r="D264" s="44" t="s">
        <v>15</v>
      </c>
      <c r="E264" s="46">
        <f>Vasaris!E52</f>
        <v>500</v>
      </c>
      <c r="F264" s="46">
        <f>Vasaris!F52</f>
        <v>70</v>
      </c>
      <c r="G264" s="48">
        <v>2</v>
      </c>
      <c r="H264" s="49">
        <v>43196</v>
      </c>
      <c r="I264" s="51" t="s">
        <v>66</v>
      </c>
      <c r="J264"/>
      <c r="K264"/>
    </row>
    <row r="265" spans="1:16" s="5" customFormat="1" ht="26.1" customHeight="1" x14ac:dyDescent="0.25">
      <c r="A265" s="12">
        <v>262</v>
      </c>
      <c r="B265" s="44" t="s">
        <v>246</v>
      </c>
      <c r="C265" s="44" t="s">
        <v>247</v>
      </c>
      <c r="D265" s="44" t="s">
        <v>15</v>
      </c>
      <c r="E265" s="46">
        <f>Vasaris!E53</f>
        <v>500</v>
      </c>
      <c r="F265" s="46">
        <f>Vasaris!F53</f>
        <v>70</v>
      </c>
      <c r="G265" s="48">
        <v>2</v>
      </c>
      <c r="H265" s="49">
        <v>43399</v>
      </c>
      <c r="I265" s="51" t="s">
        <v>39</v>
      </c>
      <c r="J265"/>
      <c r="K265"/>
    </row>
    <row r="266" spans="1:16" s="5" customFormat="1" ht="26.1" customHeight="1" x14ac:dyDescent="0.25">
      <c r="A266" s="12">
        <v>263</v>
      </c>
      <c r="B266" s="98" t="s">
        <v>632</v>
      </c>
      <c r="C266" s="98" t="s">
        <v>633</v>
      </c>
      <c r="D266" s="98" t="s">
        <v>634</v>
      </c>
      <c r="E266" s="99">
        <f>Birželis!E54+Liepa!E73</f>
        <v>499.78</v>
      </c>
      <c r="F266" s="99">
        <f>Birželis!F54+Liepa!F73</f>
        <v>191</v>
      </c>
      <c r="G266" s="99">
        <v>10</v>
      </c>
      <c r="H266" s="100" t="s">
        <v>635</v>
      </c>
      <c r="I266" s="101" t="s">
        <v>636</v>
      </c>
      <c r="J266"/>
      <c r="K266"/>
    </row>
    <row r="267" spans="1:16" s="5" customFormat="1" ht="26.1" customHeight="1" x14ac:dyDescent="0.25">
      <c r="A267" s="12">
        <v>264</v>
      </c>
      <c r="B267" s="44" t="s">
        <v>464</v>
      </c>
      <c r="C267" s="44" t="s">
        <v>465</v>
      </c>
      <c r="D267" s="44" t="s">
        <v>15</v>
      </c>
      <c r="E267" s="46">
        <f>Gegužė!E77+Liepa!E65+Rugpjūtis!E50</f>
        <v>459.9</v>
      </c>
      <c r="F267" s="46">
        <f>Gegužė!F77+Liepa!F65+Rugpjūtis!F50</f>
        <v>235</v>
      </c>
      <c r="G267" s="48">
        <v>2</v>
      </c>
      <c r="H267" s="49">
        <v>43105</v>
      </c>
      <c r="I267" s="77" t="s">
        <v>17</v>
      </c>
      <c r="J267"/>
      <c r="K267"/>
    </row>
    <row r="268" spans="1:16" s="43" customFormat="1" ht="26.1" customHeight="1" x14ac:dyDescent="0.2">
      <c r="A268" s="12">
        <v>265</v>
      </c>
      <c r="B268" s="45" t="s">
        <v>152</v>
      </c>
      <c r="C268" s="57" t="s">
        <v>153</v>
      </c>
      <c r="D268" s="45" t="s">
        <v>120</v>
      </c>
      <c r="E268" s="47">
        <f>Sausis!E58</f>
        <v>424</v>
      </c>
      <c r="F268" s="47">
        <f>Sausis!F58</f>
        <v>75</v>
      </c>
      <c r="G268" s="47">
        <v>1</v>
      </c>
      <c r="H268" s="50">
        <v>43427</v>
      </c>
      <c r="I268" s="52" t="s">
        <v>29</v>
      </c>
    </row>
    <row r="269" spans="1:16" s="43" customFormat="1" ht="25.5" customHeight="1" x14ac:dyDescent="0.2">
      <c r="A269" s="12">
        <v>266</v>
      </c>
      <c r="B269" s="45" t="s">
        <v>167</v>
      </c>
      <c r="C269" s="45" t="s">
        <v>168</v>
      </c>
      <c r="D269" s="45" t="s">
        <v>15</v>
      </c>
      <c r="E269" s="47">
        <f>Sausis!E69+Vasaris!E63+Kovas!E65</f>
        <v>421</v>
      </c>
      <c r="F269" s="47">
        <f>Sausis!F69+Vasaris!F63+Kovas!F65</f>
        <v>195</v>
      </c>
      <c r="G269" s="47">
        <v>1</v>
      </c>
      <c r="H269" s="50">
        <v>43056</v>
      </c>
      <c r="I269" s="53" t="s">
        <v>29</v>
      </c>
    </row>
    <row r="270" spans="1:16" s="5" customFormat="1" ht="26.1" customHeight="1" x14ac:dyDescent="0.25">
      <c r="A270" s="12">
        <v>267</v>
      </c>
      <c r="B270" s="44" t="s">
        <v>323</v>
      </c>
      <c r="C270" s="44" t="s">
        <v>324</v>
      </c>
      <c r="D270" s="44" t="s">
        <v>157</v>
      </c>
      <c r="E270" s="46">
        <f>Sausis!E59</f>
        <v>418</v>
      </c>
      <c r="F270" s="46">
        <f>Sausis!F59</f>
        <v>110</v>
      </c>
      <c r="G270" s="48">
        <v>1</v>
      </c>
      <c r="H270" s="49" t="s">
        <v>35</v>
      </c>
      <c r="I270" s="51" t="s">
        <v>49</v>
      </c>
      <c r="J270"/>
      <c r="K270"/>
    </row>
    <row r="271" spans="1:16" s="5" customFormat="1" ht="26.1" customHeight="1" x14ac:dyDescent="0.25">
      <c r="A271" s="12">
        <v>268</v>
      </c>
      <c r="B271" s="44" t="s">
        <v>660</v>
      </c>
      <c r="C271" s="44" t="s">
        <v>661</v>
      </c>
      <c r="D271" s="44" t="s">
        <v>662</v>
      </c>
      <c r="E271" s="46">
        <f>Sausis!E66+Kovas!E69+Gegužė!E86</f>
        <v>394</v>
      </c>
      <c r="F271" s="46">
        <f>Sausis!F66+Kovas!F69+Gegužė!F86</f>
        <v>197</v>
      </c>
      <c r="G271" s="48">
        <v>1</v>
      </c>
      <c r="H271" s="49" t="s">
        <v>663</v>
      </c>
      <c r="I271" s="51" t="s">
        <v>647</v>
      </c>
      <c r="J271"/>
      <c r="K271"/>
    </row>
    <row r="272" spans="1:16" ht="26.1" customHeight="1" x14ac:dyDescent="0.25">
      <c r="A272" s="12">
        <v>269</v>
      </c>
      <c r="B272" s="13" t="s">
        <v>422</v>
      </c>
      <c r="C272" s="13" t="s">
        <v>422</v>
      </c>
      <c r="D272" s="13" t="s">
        <v>423</v>
      </c>
      <c r="E272" s="14">
        <f>Balandis!E73</f>
        <v>388</v>
      </c>
      <c r="F272" s="14">
        <f>Balandis!F73</f>
        <v>84</v>
      </c>
      <c r="G272" s="14">
        <v>1</v>
      </c>
      <c r="H272" s="75" t="s">
        <v>297</v>
      </c>
      <c r="I272" s="77" t="s">
        <v>368</v>
      </c>
      <c r="M272" s="27"/>
      <c r="N272" s="17"/>
      <c r="O272" s="20"/>
      <c r="P272" s="28"/>
    </row>
    <row r="273" spans="1:17" ht="26.1" customHeight="1" x14ac:dyDescent="0.25">
      <c r="A273" s="12">
        <v>270</v>
      </c>
      <c r="B273" s="45" t="s">
        <v>390</v>
      </c>
      <c r="C273" s="89" t="s">
        <v>387</v>
      </c>
      <c r="D273" s="89" t="s">
        <v>418</v>
      </c>
      <c r="E273" s="47">
        <f>Balandis!E79+Gegužė!E80+Birželis!E75</f>
        <v>380.5</v>
      </c>
      <c r="F273" s="47">
        <f>Balandis!F79+Gegužė!F80+Birželis!F75</f>
        <v>107</v>
      </c>
      <c r="G273" s="93">
        <v>1</v>
      </c>
      <c r="H273" s="74" t="s">
        <v>297</v>
      </c>
      <c r="I273" s="72" t="s">
        <v>368</v>
      </c>
    </row>
    <row r="274" spans="1:17" s="5" customFormat="1" ht="26.1" customHeight="1" x14ac:dyDescent="0.25">
      <c r="A274" s="12">
        <v>271</v>
      </c>
      <c r="B274" s="13" t="s">
        <v>154</v>
      </c>
      <c r="C274" s="13" t="s">
        <v>154</v>
      </c>
      <c r="D274" s="13" t="s">
        <v>10</v>
      </c>
      <c r="E274" s="14">
        <f>Sausis!E61</f>
        <v>320</v>
      </c>
      <c r="F274" s="14">
        <f>Sausis!F61</f>
        <v>160</v>
      </c>
      <c r="G274" s="14">
        <v>1</v>
      </c>
      <c r="H274" s="15">
        <v>41544</v>
      </c>
      <c r="I274" s="18" t="s">
        <v>155</v>
      </c>
      <c r="J274"/>
      <c r="K274"/>
    </row>
    <row r="275" spans="1:17" s="43" customFormat="1" ht="26.1" customHeight="1" x14ac:dyDescent="0.2">
      <c r="A275" s="12">
        <v>272</v>
      </c>
      <c r="B275" s="60" t="s">
        <v>690</v>
      </c>
      <c r="C275" s="60" t="s">
        <v>691</v>
      </c>
      <c r="D275" s="60" t="s">
        <v>107</v>
      </c>
      <c r="E275" s="61">
        <f>Birželis!E62</f>
        <v>286.5</v>
      </c>
      <c r="F275" s="61">
        <f>Birželis!F62</f>
        <v>92</v>
      </c>
      <c r="G275" s="62">
        <v>4</v>
      </c>
      <c r="H275" s="117" t="s">
        <v>693</v>
      </c>
      <c r="I275" s="67" t="s">
        <v>368</v>
      </c>
      <c r="J275" s="56"/>
      <c r="K275" s="66"/>
      <c r="L275" s="68"/>
    </row>
    <row r="276" spans="1:17" ht="26.1" customHeight="1" x14ac:dyDescent="0.25">
      <c r="A276" s="12">
        <v>273</v>
      </c>
      <c r="B276" s="44" t="s">
        <v>500</v>
      </c>
      <c r="C276" s="44" t="s">
        <v>499</v>
      </c>
      <c r="D276" s="44" t="s">
        <v>15</v>
      </c>
      <c r="E276" s="46">
        <f>Gegužė!E89+Liepa!E56</f>
        <v>252.5</v>
      </c>
      <c r="F276" s="46">
        <f>Gegužė!F89+Liepa!F56</f>
        <v>137</v>
      </c>
      <c r="G276" s="46">
        <v>1</v>
      </c>
      <c r="H276" s="49">
        <v>43330</v>
      </c>
      <c r="I276" s="51" t="s">
        <v>26</v>
      </c>
    </row>
    <row r="277" spans="1:17" ht="26.1" customHeight="1" x14ac:dyDescent="0.25">
      <c r="A277" s="12">
        <v>274</v>
      </c>
      <c r="B277" s="44" t="s">
        <v>672</v>
      </c>
      <c r="C277" s="44" t="s">
        <v>672</v>
      </c>
      <c r="D277" s="44" t="s">
        <v>665</v>
      </c>
      <c r="E277" s="46">
        <f>Sausis!E62</f>
        <v>251</v>
      </c>
      <c r="F277" s="46">
        <f>Sausis!F62</f>
        <v>62</v>
      </c>
      <c r="G277" s="48">
        <v>1</v>
      </c>
      <c r="H277" s="58" t="s">
        <v>673</v>
      </c>
      <c r="I277" s="59" t="s">
        <v>647</v>
      </c>
    </row>
    <row r="278" spans="1:17" ht="26.1" customHeight="1" x14ac:dyDescent="0.25">
      <c r="A278" s="12">
        <v>275</v>
      </c>
      <c r="B278" s="13" t="s">
        <v>158</v>
      </c>
      <c r="C278" s="13" t="s">
        <v>159</v>
      </c>
      <c r="D278" s="13" t="s">
        <v>160</v>
      </c>
      <c r="E278" s="14">
        <f>Sausis!E63</f>
        <v>247.34</v>
      </c>
      <c r="F278" s="14">
        <f>Sausis!F63</f>
        <v>27</v>
      </c>
      <c r="G278" s="14">
        <v>1</v>
      </c>
      <c r="H278" s="15">
        <v>43392</v>
      </c>
      <c r="I278" s="16" t="s">
        <v>91</v>
      </c>
    </row>
    <row r="279" spans="1:17" ht="26.1" customHeight="1" x14ac:dyDescent="0.25">
      <c r="A279" s="12">
        <v>276</v>
      </c>
      <c r="B279" s="44" t="s">
        <v>325</v>
      </c>
      <c r="C279" s="44" t="s">
        <v>326</v>
      </c>
      <c r="D279" s="44" t="s">
        <v>327</v>
      </c>
      <c r="E279" s="46">
        <f>Sausis!E64</f>
        <v>208</v>
      </c>
      <c r="F279" s="46">
        <f>Sausis!F64</f>
        <v>41</v>
      </c>
      <c r="G279" s="48">
        <v>1</v>
      </c>
      <c r="H279" s="49" t="s">
        <v>117</v>
      </c>
      <c r="I279" s="51" t="s">
        <v>49</v>
      </c>
    </row>
    <row r="280" spans="1:17" s="5" customFormat="1" ht="26.1" customHeight="1" x14ac:dyDescent="0.2">
      <c r="A280" s="12">
        <v>277</v>
      </c>
      <c r="B280" s="88" t="s">
        <v>741</v>
      </c>
      <c r="C280" s="88" t="s">
        <v>740</v>
      </c>
      <c r="D280" s="13" t="s">
        <v>15</v>
      </c>
      <c r="E280" s="92">
        <f>Liepa!E54</f>
        <v>200</v>
      </c>
      <c r="F280" s="92">
        <f>Liepa!F54</f>
        <v>108</v>
      </c>
      <c r="G280" s="96" t="s">
        <v>518</v>
      </c>
      <c r="H280" s="96" t="s">
        <v>746</v>
      </c>
      <c r="I280" s="18" t="s">
        <v>26</v>
      </c>
    </row>
    <row r="281" spans="1:17" ht="26.1" customHeight="1" x14ac:dyDescent="0.25">
      <c r="A281" s="12">
        <v>278</v>
      </c>
      <c r="B281" s="45" t="s">
        <v>389</v>
      </c>
      <c r="C281" s="45" t="s">
        <v>388</v>
      </c>
      <c r="D281" s="45" t="s">
        <v>232</v>
      </c>
      <c r="E281" s="47">
        <f>Balandis!E81+Gegužė!E91</f>
        <v>175</v>
      </c>
      <c r="F281" s="47">
        <f>Balandis!F81+Gegužė!F91</f>
        <v>35</v>
      </c>
      <c r="G281" s="47">
        <v>1</v>
      </c>
      <c r="H281" s="74" t="s">
        <v>297</v>
      </c>
      <c r="I281" s="67" t="s">
        <v>368</v>
      </c>
      <c r="K281" s="65"/>
      <c r="P281" s="35"/>
    </row>
    <row r="282" spans="1:17" s="5" customFormat="1" ht="26.1" customHeight="1" x14ac:dyDescent="0.25">
      <c r="A282" s="12">
        <v>279</v>
      </c>
      <c r="B282" s="13" t="s">
        <v>420</v>
      </c>
      <c r="C282" s="13" t="s">
        <v>421</v>
      </c>
      <c r="D282" s="13" t="s">
        <v>69</v>
      </c>
      <c r="E282" s="14">
        <f>Balandis!E82+Birželis!E88</f>
        <v>151</v>
      </c>
      <c r="F282" s="14">
        <f>Balandis!F82+Birželis!F88</f>
        <v>35</v>
      </c>
      <c r="G282" s="14">
        <v>1</v>
      </c>
      <c r="H282" s="75" t="s">
        <v>297</v>
      </c>
      <c r="I282" s="77" t="s">
        <v>368</v>
      </c>
      <c r="J282"/>
      <c r="K282"/>
    </row>
    <row r="283" spans="1:17" ht="26.1" customHeight="1" x14ac:dyDescent="0.25">
      <c r="A283" s="12">
        <v>280</v>
      </c>
      <c r="B283" s="13" t="s">
        <v>161</v>
      </c>
      <c r="C283" s="13" t="s">
        <v>162</v>
      </c>
      <c r="D283" s="13" t="s">
        <v>163</v>
      </c>
      <c r="E283" s="14">
        <f>Sausis!E67</f>
        <v>140</v>
      </c>
      <c r="F283" s="14">
        <f>Sausis!F67</f>
        <v>70</v>
      </c>
      <c r="G283" s="14">
        <v>1</v>
      </c>
      <c r="H283" s="15" t="s">
        <v>164</v>
      </c>
      <c r="I283" s="29" t="s">
        <v>29</v>
      </c>
      <c r="M283" s="27"/>
      <c r="N283" s="17"/>
      <c r="O283" s="20"/>
      <c r="P283" s="28"/>
    </row>
    <row r="284" spans="1:17" s="5" customFormat="1" ht="26.1" customHeight="1" x14ac:dyDescent="0.2">
      <c r="A284" s="12">
        <v>281</v>
      </c>
      <c r="B284" s="13" t="s">
        <v>165</v>
      </c>
      <c r="C284" s="24" t="s">
        <v>166</v>
      </c>
      <c r="D284" s="24" t="s">
        <v>69</v>
      </c>
      <c r="E284" s="14">
        <f>Sausis!E68</f>
        <v>134</v>
      </c>
      <c r="F284" s="14">
        <f>Sausis!F68</f>
        <v>57</v>
      </c>
      <c r="G284" s="23">
        <v>1</v>
      </c>
      <c r="H284" s="15">
        <v>41691</v>
      </c>
      <c r="I284" s="29" t="s">
        <v>29</v>
      </c>
      <c r="J284" s="30"/>
      <c r="K284" s="20"/>
      <c r="L284" s="11"/>
      <c r="M284" s="20"/>
      <c r="O284" s="20"/>
      <c r="P284" s="11"/>
    </row>
    <row r="285" spans="1:17" s="43" customFormat="1" ht="26.1" customHeight="1" x14ac:dyDescent="0.2">
      <c r="A285" s="12">
        <v>282</v>
      </c>
      <c r="B285" s="45" t="s">
        <v>169</v>
      </c>
      <c r="C285" s="45" t="s">
        <v>169</v>
      </c>
      <c r="D285" s="45" t="s">
        <v>10</v>
      </c>
      <c r="E285" s="47">
        <f>Sausis!E70</f>
        <v>128</v>
      </c>
      <c r="F285" s="47">
        <f>Sausis!F70</f>
        <v>22</v>
      </c>
      <c r="G285" s="47">
        <v>1</v>
      </c>
      <c r="H285" s="50">
        <v>43434</v>
      </c>
      <c r="I285" s="52" t="s">
        <v>170</v>
      </c>
      <c r="K285" s="66"/>
      <c r="P285" s="56"/>
      <c r="Q285" s="56"/>
    </row>
    <row r="286" spans="1:17" s="5" customFormat="1" ht="26.1" customHeight="1" x14ac:dyDescent="0.25">
      <c r="A286" s="12">
        <v>283</v>
      </c>
      <c r="B286" s="13" t="s">
        <v>171</v>
      </c>
      <c r="C286" s="13" t="s">
        <v>172</v>
      </c>
      <c r="D286" s="13" t="s">
        <v>69</v>
      </c>
      <c r="E286" s="14">
        <f>Sausis!E71</f>
        <v>110</v>
      </c>
      <c r="F286" s="14">
        <f>Sausis!F71</f>
        <v>20</v>
      </c>
      <c r="G286" s="14">
        <v>1</v>
      </c>
      <c r="H286" s="15">
        <v>42322</v>
      </c>
      <c r="I286" s="16" t="s">
        <v>29</v>
      </c>
      <c r="J286"/>
      <c r="K286"/>
    </row>
    <row r="287" spans="1:17" s="5" customFormat="1" ht="26.1" customHeight="1" x14ac:dyDescent="0.2">
      <c r="A287" s="12">
        <v>284</v>
      </c>
      <c r="B287" s="44" t="s">
        <v>466</v>
      </c>
      <c r="C287" s="44" t="s">
        <v>467</v>
      </c>
      <c r="D287" s="44" t="s">
        <v>15</v>
      </c>
      <c r="E287" s="46">
        <f>Gegužė!E87</f>
        <v>76</v>
      </c>
      <c r="F287" s="46">
        <f>Gegužė!F87</f>
        <v>38</v>
      </c>
      <c r="G287" s="48">
        <v>1</v>
      </c>
      <c r="H287" s="58">
        <v>42944</v>
      </c>
      <c r="I287" s="81" t="s">
        <v>17</v>
      </c>
      <c r="J287" s="17"/>
    </row>
    <row r="288" spans="1:17" s="43" customFormat="1" ht="26.1" customHeight="1" x14ac:dyDescent="0.2">
      <c r="A288" s="12">
        <v>285</v>
      </c>
      <c r="B288" s="45" t="s">
        <v>615</v>
      </c>
      <c r="C288" s="57" t="s">
        <v>614</v>
      </c>
      <c r="D288" s="45" t="s">
        <v>15</v>
      </c>
      <c r="E288" s="47">
        <f>Birželis!E80</f>
        <v>64</v>
      </c>
      <c r="F288" s="47">
        <f>Birželis!F80</f>
        <v>32</v>
      </c>
      <c r="G288" s="47">
        <v>1</v>
      </c>
      <c r="H288" s="50" t="s">
        <v>621</v>
      </c>
      <c r="I288" s="52" t="s">
        <v>29</v>
      </c>
    </row>
    <row r="289" spans="1:16" s="5" customFormat="1" ht="26.1" customHeight="1" x14ac:dyDescent="0.25">
      <c r="A289" s="12">
        <v>286</v>
      </c>
      <c r="B289" s="44" t="s">
        <v>664</v>
      </c>
      <c r="C289" s="44" t="s">
        <v>664</v>
      </c>
      <c r="D289" s="44" t="s">
        <v>665</v>
      </c>
      <c r="E289" s="46">
        <f>Kovas!E73</f>
        <v>62</v>
      </c>
      <c r="F289" s="46">
        <f>Kovas!F73</f>
        <v>33</v>
      </c>
      <c r="G289" s="48">
        <v>1</v>
      </c>
      <c r="H289" s="49" t="s">
        <v>666</v>
      </c>
      <c r="I289" s="51" t="s">
        <v>647</v>
      </c>
      <c r="J289"/>
      <c r="K289"/>
    </row>
    <row r="290" spans="1:16" s="5" customFormat="1" ht="26.1" customHeight="1" x14ac:dyDescent="0.2">
      <c r="A290" s="12">
        <v>287</v>
      </c>
      <c r="B290" s="44" t="s">
        <v>502</v>
      </c>
      <c r="C290" s="44" t="s">
        <v>501</v>
      </c>
      <c r="D290" s="44" t="s">
        <v>505</v>
      </c>
      <c r="E290" s="46">
        <f>Gegužė!E95+Rugpjūtis!E75</f>
        <v>52</v>
      </c>
      <c r="F290" s="46">
        <f>Gegužė!F95+Rugpjūtis!F75</f>
        <v>26</v>
      </c>
      <c r="G290" s="48">
        <v>1</v>
      </c>
      <c r="H290" s="49">
        <v>42748</v>
      </c>
      <c r="I290" s="81" t="s">
        <v>29</v>
      </c>
    </row>
    <row r="291" spans="1:16" s="5" customFormat="1" ht="26.1" customHeight="1" x14ac:dyDescent="0.2">
      <c r="A291" s="12">
        <v>288</v>
      </c>
      <c r="B291" s="13" t="s">
        <v>173</v>
      </c>
      <c r="C291" s="13" t="s">
        <v>174</v>
      </c>
      <c r="D291" s="13" t="s">
        <v>175</v>
      </c>
      <c r="E291" s="14">
        <f>Sausis!E74</f>
        <v>24</v>
      </c>
      <c r="F291" s="14">
        <f>Sausis!F74</f>
        <v>8</v>
      </c>
      <c r="G291" s="14">
        <v>1</v>
      </c>
      <c r="H291" s="21">
        <v>43364</v>
      </c>
      <c r="I291" s="29" t="s">
        <v>77</v>
      </c>
      <c r="J291" s="17"/>
    </row>
    <row r="292" spans="1:16" s="5" customFormat="1" ht="26.1" customHeight="1" x14ac:dyDescent="0.2">
      <c r="A292" s="12">
        <v>289</v>
      </c>
      <c r="B292" s="13" t="s">
        <v>176</v>
      </c>
      <c r="C292" s="13" t="s">
        <v>177</v>
      </c>
      <c r="D292" s="13" t="s">
        <v>178</v>
      </c>
      <c r="E292" s="14">
        <f>Sausis!E75</f>
        <v>1</v>
      </c>
      <c r="F292" s="14">
        <f>Sausis!F75</f>
        <v>3</v>
      </c>
      <c r="G292" s="14">
        <v>1</v>
      </c>
      <c r="H292" s="21">
        <v>43420</v>
      </c>
      <c r="I292" s="16" t="s">
        <v>91</v>
      </c>
      <c r="J292" s="17"/>
    </row>
    <row r="293" spans="1:16" s="5" customFormat="1" ht="26.1" customHeight="1" x14ac:dyDescent="0.25">
      <c r="B293" s="32"/>
      <c r="C293" s="32"/>
      <c r="D293" s="32"/>
      <c r="E293" s="33"/>
      <c r="F293" s="33"/>
      <c r="G293" s="34"/>
      <c r="J293"/>
      <c r="K293"/>
      <c r="L293"/>
      <c r="M293" s="35"/>
      <c r="N293" s="27"/>
      <c r="O293" s="35"/>
      <c r="P293" s="26"/>
    </row>
    <row r="294" spans="1:16" s="5" customFormat="1" ht="26.1" customHeight="1" thickBot="1" x14ac:dyDescent="0.3">
      <c r="B294" s="32"/>
      <c r="C294" s="32"/>
      <c r="D294" s="32"/>
      <c r="E294" s="36">
        <f>SUM(E4:E293)</f>
        <v>15341735.149999982</v>
      </c>
      <c r="F294" s="36">
        <f>SUM(F4:F293)</f>
        <v>2864466</v>
      </c>
      <c r="H294" s="20"/>
      <c r="J294"/>
      <c r="K294"/>
      <c r="L294"/>
      <c r="M294"/>
      <c r="N294"/>
      <c r="O294"/>
      <c r="P294"/>
    </row>
    <row r="297" spans="1:16" ht="15.75" x14ac:dyDescent="0.25">
      <c r="C297" s="37" t="s">
        <v>179</v>
      </c>
      <c r="E297" s="38">
        <f>Sausis!E77</f>
        <v>2275293.3899999997</v>
      </c>
      <c r="F297" s="38">
        <f>Sausis!F77</f>
        <v>420156</v>
      </c>
    </row>
    <row r="298" spans="1:16" ht="15.75" x14ac:dyDescent="0.25">
      <c r="C298" s="37" t="s">
        <v>180</v>
      </c>
      <c r="E298" s="38">
        <f>Vasaris!E68</f>
        <v>1986565.1600000001</v>
      </c>
      <c r="F298" s="38">
        <f>Vasaris!F68</f>
        <v>372018</v>
      </c>
    </row>
    <row r="299" spans="1:16" ht="15.75" x14ac:dyDescent="0.25">
      <c r="C299" s="37" t="s">
        <v>181</v>
      </c>
      <c r="D299" s="5"/>
      <c r="E299" s="38">
        <f>Kovas!E75</f>
        <v>2088744.36</v>
      </c>
      <c r="F299" s="38">
        <f>Kovas!F75</f>
        <v>387029</v>
      </c>
    </row>
    <row r="300" spans="1:16" ht="15.75" x14ac:dyDescent="0.25">
      <c r="C300" s="37" t="s">
        <v>182</v>
      </c>
      <c r="D300" s="5"/>
      <c r="E300" s="38">
        <f>Balandis!E90</f>
        <v>1460361.0099999995</v>
      </c>
      <c r="F300" s="38">
        <f>Balandis!F90</f>
        <v>281714</v>
      </c>
    </row>
    <row r="301" spans="1:16" ht="15.75" x14ac:dyDescent="0.25">
      <c r="C301" s="37" t="s">
        <v>183</v>
      </c>
      <c r="D301" s="5"/>
      <c r="E301" s="38">
        <f>Gegužė!E98</f>
        <v>1260686.8999999994</v>
      </c>
      <c r="F301" s="38">
        <f>Gegužė!F98</f>
        <v>240630</v>
      </c>
    </row>
    <row r="302" spans="1:16" ht="15.75" x14ac:dyDescent="0.25">
      <c r="C302" s="37" t="s">
        <v>184</v>
      </c>
      <c r="E302" s="38">
        <f>Birželis!E91</f>
        <v>1072944.3699999999</v>
      </c>
      <c r="F302" s="38">
        <f>Birželis!F91</f>
        <v>212341</v>
      </c>
    </row>
    <row r="303" spans="1:16" ht="15.75" x14ac:dyDescent="0.25">
      <c r="C303" s="37" t="s">
        <v>185</v>
      </c>
      <c r="E303" s="38">
        <f>Liepa!E77</f>
        <v>1709351.47</v>
      </c>
      <c r="F303" s="38">
        <f>Liepa!F77</f>
        <v>315052</v>
      </c>
    </row>
    <row r="304" spans="1:16" ht="15.75" x14ac:dyDescent="0.25">
      <c r="C304" s="37" t="s">
        <v>186</v>
      </c>
      <c r="E304" s="38">
        <f>Rugpjūtis!E80</f>
        <v>2024721.3299999998</v>
      </c>
      <c r="F304" s="38">
        <f>Rugpjūtis!F80</f>
        <v>377533</v>
      </c>
    </row>
    <row r="305" spans="3:6" ht="15.75" x14ac:dyDescent="0.25">
      <c r="C305" s="37" t="s">
        <v>187</v>
      </c>
      <c r="E305" s="38">
        <f>Rugsėjis!E66</f>
        <v>1463067.1600000006</v>
      </c>
      <c r="F305" s="38">
        <f>Rugsėjis!F66</f>
        <v>257993</v>
      </c>
    </row>
    <row r="306" spans="3:6" ht="15.75" x14ac:dyDescent="0.25">
      <c r="C306" s="37" t="s">
        <v>188</v>
      </c>
      <c r="E306" s="38"/>
      <c r="F306" s="38"/>
    </row>
    <row r="307" spans="3:6" ht="15.75" x14ac:dyDescent="0.25">
      <c r="C307" s="37" t="s">
        <v>189</v>
      </c>
      <c r="E307" s="38"/>
      <c r="F307" s="38"/>
    </row>
    <row r="308" spans="3:6" ht="15.75" x14ac:dyDescent="0.25">
      <c r="C308" s="37" t="s">
        <v>190</v>
      </c>
      <c r="E308" s="38"/>
      <c r="F308" s="38"/>
    </row>
    <row r="309" spans="3:6" x14ac:dyDescent="0.25">
      <c r="E309" s="35">
        <f>SUM(E297:E308)</f>
        <v>15341735.15</v>
      </c>
      <c r="F309" s="35">
        <f>SUM(F297:F308)</f>
        <v>2864466</v>
      </c>
    </row>
  </sheetData>
  <sortState xmlns:xlrd2="http://schemas.microsoft.com/office/spreadsheetml/2017/richdata2" ref="B5:I292">
    <sortCondition descending="1" ref="E5:E292"/>
  </sortState>
  <pageMargins left="0.70000000000000007" right="0.70000000000000007" top="0.75" bottom="0.75" header="0.30000000000000004" footer="0.3000000000000000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0E30A-AEA3-4E25-B118-E76F423788AD}">
  <dimension ref="A1:R66"/>
  <sheetViews>
    <sheetView tabSelected="1" workbookViewId="0">
      <selection activeCell="B69" sqref="B69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10.42578125" bestFit="1" customWidth="1"/>
    <col min="12" max="12" width="13.5703125" bestFit="1" customWidth="1"/>
    <col min="13" max="13" width="11.5703125" bestFit="1" customWidth="1"/>
    <col min="14" max="14" width="11.140625" bestFit="1" customWidth="1"/>
    <col min="15" max="15" width="12.28515625" bestFit="1" customWidth="1"/>
    <col min="16" max="16" width="13.5703125" bestFit="1" customWidth="1"/>
    <col min="17" max="17" width="10.42578125" bestFit="1" customWidth="1"/>
    <col min="18" max="18" width="12.28515625" bestFit="1" customWidth="1"/>
  </cols>
  <sheetData>
    <row r="1" spans="1:16" s="5" customFormat="1" ht="18" x14ac:dyDescent="0.25">
      <c r="A1" s="1" t="s">
        <v>817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6" s="5" customFormat="1" ht="26.1" customHeight="1" x14ac:dyDescent="0.2">
      <c r="A4" s="118">
        <v>1</v>
      </c>
      <c r="B4" s="85" t="s">
        <v>818</v>
      </c>
      <c r="C4" s="85" t="s">
        <v>829</v>
      </c>
      <c r="D4" s="87" t="s">
        <v>15</v>
      </c>
      <c r="E4" s="86">
        <v>247719.4</v>
      </c>
      <c r="F4" s="86">
        <v>38779</v>
      </c>
      <c r="G4" s="84" t="s">
        <v>532</v>
      </c>
      <c r="H4" s="84" t="s">
        <v>830</v>
      </c>
      <c r="I4" s="18" t="s">
        <v>36</v>
      </c>
    </row>
    <row r="5" spans="1:16" s="5" customFormat="1" ht="26.1" customHeight="1" x14ac:dyDescent="0.2">
      <c r="A5" s="118">
        <v>2</v>
      </c>
      <c r="B5" s="85" t="s">
        <v>768</v>
      </c>
      <c r="C5" s="85" t="s">
        <v>775</v>
      </c>
      <c r="D5" s="87" t="s">
        <v>777</v>
      </c>
      <c r="E5" s="86">
        <v>165332</v>
      </c>
      <c r="F5" s="86">
        <v>34210</v>
      </c>
      <c r="G5" s="84" t="s">
        <v>533</v>
      </c>
      <c r="H5" s="84" t="s">
        <v>776</v>
      </c>
      <c r="I5" s="16" t="s">
        <v>26</v>
      </c>
    </row>
    <row r="6" spans="1:16" s="5" customFormat="1" ht="26.1" customHeight="1" x14ac:dyDescent="0.2">
      <c r="A6" s="118">
        <v>3</v>
      </c>
      <c r="B6" s="87" t="s">
        <v>837</v>
      </c>
      <c r="C6" s="87" t="s">
        <v>837</v>
      </c>
      <c r="D6" s="87" t="s">
        <v>15</v>
      </c>
      <c r="E6" s="91">
        <v>157349.28</v>
      </c>
      <c r="F6" s="91">
        <v>23870</v>
      </c>
      <c r="G6" s="91">
        <v>16</v>
      </c>
      <c r="H6" s="95" t="s">
        <v>832</v>
      </c>
      <c r="I6" s="18" t="s">
        <v>453</v>
      </c>
    </row>
    <row r="7" spans="1:16" s="5" customFormat="1" ht="26.1" customHeight="1" x14ac:dyDescent="0.2">
      <c r="A7" s="118">
        <v>4</v>
      </c>
      <c r="B7" s="85" t="s">
        <v>767</v>
      </c>
      <c r="C7" s="85" t="s">
        <v>772</v>
      </c>
      <c r="D7" s="87" t="s">
        <v>773</v>
      </c>
      <c r="E7" s="86">
        <v>127369.77</v>
      </c>
      <c r="F7" s="86">
        <v>20739</v>
      </c>
      <c r="G7" s="84" t="s">
        <v>529</v>
      </c>
      <c r="H7" s="84" t="s">
        <v>774</v>
      </c>
      <c r="I7" s="16" t="s">
        <v>26</v>
      </c>
    </row>
    <row r="8" spans="1:16" s="5" customFormat="1" ht="26.1" customHeight="1" x14ac:dyDescent="0.2">
      <c r="A8" s="118">
        <v>5</v>
      </c>
      <c r="B8" s="85" t="s">
        <v>820</v>
      </c>
      <c r="C8" s="85" t="s">
        <v>819</v>
      </c>
      <c r="D8" s="87" t="s">
        <v>15</v>
      </c>
      <c r="E8" s="86">
        <v>108332.21</v>
      </c>
      <c r="F8" s="86">
        <v>21195</v>
      </c>
      <c r="G8" s="84" t="s">
        <v>534</v>
      </c>
      <c r="H8" s="84" t="s">
        <v>831</v>
      </c>
      <c r="I8" s="18" t="s">
        <v>29</v>
      </c>
    </row>
    <row r="9" spans="1:16" s="5" customFormat="1" ht="26.1" customHeight="1" x14ac:dyDescent="0.2">
      <c r="A9" s="118">
        <v>6</v>
      </c>
      <c r="B9" s="85" t="s">
        <v>822</v>
      </c>
      <c r="C9" s="85" t="s">
        <v>821</v>
      </c>
      <c r="D9" s="87" t="s">
        <v>15</v>
      </c>
      <c r="E9" s="86">
        <v>106493.41</v>
      </c>
      <c r="F9" s="86">
        <v>17054</v>
      </c>
      <c r="G9" s="84" t="s">
        <v>527</v>
      </c>
      <c r="H9" s="84" t="s">
        <v>832</v>
      </c>
      <c r="I9" s="18" t="s">
        <v>29</v>
      </c>
    </row>
    <row r="10" spans="1:16" s="5" customFormat="1" ht="26.1" customHeight="1" x14ac:dyDescent="0.2">
      <c r="A10" s="118">
        <v>7</v>
      </c>
      <c r="B10" s="87" t="s">
        <v>868</v>
      </c>
      <c r="C10" s="87" t="s">
        <v>869</v>
      </c>
      <c r="D10" s="87" t="s">
        <v>799</v>
      </c>
      <c r="E10" s="91">
        <v>46619</v>
      </c>
      <c r="F10" s="91">
        <v>7929</v>
      </c>
      <c r="G10" s="91">
        <v>16</v>
      </c>
      <c r="H10" s="161" t="s">
        <v>831</v>
      </c>
      <c r="I10" s="51" t="s">
        <v>39</v>
      </c>
    </row>
    <row r="11" spans="1:16" s="5" customFormat="1" ht="26.1" customHeight="1" x14ac:dyDescent="0.2">
      <c r="A11" s="118">
        <v>8</v>
      </c>
      <c r="B11" s="159" t="s">
        <v>858</v>
      </c>
      <c r="C11" s="159" t="s">
        <v>858</v>
      </c>
      <c r="D11" s="87" t="s">
        <v>859</v>
      </c>
      <c r="E11" s="160">
        <v>40384</v>
      </c>
      <c r="F11" s="160">
        <v>7143</v>
      </c>
      <c r="G11" s="160">
        <v>22</v>
      </c>
      <c r="H11" s="161" t="s">
        <v>832</v>
      </c>
      <c r="I11" s="101" t="s">
        <v>94</v>
      </c>
    </row>
    <row r="12" spans="1:16" s="5" customFormat="1" ht="26.1" customHeight="1" x14ac:dyDescent="0.2">
      <c r="A12" s="118">
        <v>9</v>
      </c>
      <c r="B12" s="87" t="s">
        <v>810</v>
      </c>
      <c r="C12" s="87" t="s">
        <v>810</v>
      </c>
      <c r="D12" s="87" t="s">
        <v>10</v>
      </c>
      <c r="E12" s="91">
        <v>37867.089999999997</v>
      </c>
      <c r="F12" s="91">
        <v>6949</v>
      </c>
      <c r="G12" s="91">
        <v>10</v>
      </c>
      <c r="H12" s="95" t="s">
        <v>774</v>
      </c>
      <c r="I12" s="18" t="s">
        <v>811</v>
      </c>
    </row>
    <row r="13" spans="1:16" s="5" customFormat="1" ht="26.1" customHeight="1" x14ac:dyDescent="0.2">
      <c r="A13" s="118">
        <v>10</v>
      </c>
      <c r="B13" s="85" t="s">
        <v>824</v>
      </c>
      <c r="C13" s="85" t="s">
        <v>823</v>
      </c>
      <c r="D13" s="87" t="s">
        <v>834</v>
      </c>
      <c r="E13" s="86">
        <v>34892.14</v>
      </c>
      <c r="F13" s="86">
        <v>6982</v>
      </c>
      <c r="G13" s="84" t="s">
        <v>533</v>
      </c>
      <c r="H13" s="84" t="s">
        <v>833</v>
      </c>
      <c r="I13" s="18" t="s">
        <v>29</v>
      </c>
    </row>
    <row r="14" spans="1:16" s="5" customFormat="1" ht="26.1" customHeight="1" x14ac:dyDescent="0.2">
      <c r="A14" s="118">
        <v>11</v>
      </c>
      <c r="B14" s="87" t="s">
        <v>758</v>
      </c>
      <c r="C14" s="87" t="s">
        <v>757</v>
      </c>
      <c r="D14" s="87" t="s">
        <v>15</v>
      </c>
      <c r="E14" s="91">
        <v>34726.93</v>
      </c>
      <c r="F14" s="91">
        <v>6994</v>
      </c>
      <c r="G14" s="91">
        <v>13</v>
      </c>
      <c r="H14" s="95" t="s">
        <v>743</v>
      </c>
      <c r="I14" s="18" t="s">
        <v>17</v>
      </c>
      <c r="O14" s="20"/>
      <c r="P14" s="11"/>
    </row>
    <row r="15" spans="1:16" s="5" customFormat="1" ht="26.1" customHeight="1" x14ac:dyDescent="0.2">
      <c r="A15" s="118">
        <v>12</v>
      </c>
      <c r="B15" s="13" t="s">
        <v>789</v>
      </c>
      <c r="C15" s="13" t="s">
        <v>788</v>
      </c>
      <c r="D15" s="13" t="s">
        <v>15</v>
      </c>
      <c r="E15" s="14">
        <v>33831.870000000003</v>
      </c>
      <c r="F15" s="14">
        <v>7140</v>
      </c>
      <c r="G15" s="14">
        <v>13</v>
      </c>
      <c r="H15" s="15" t="s">
        <v>779</v>
      </c>
      <c r="I15" s="77" t="s">
        <v>17</v>
      </c>
      <c r="K15" s="11"/>
      <c r="O15" s="20"/>
      <c r="P15" s="11"/>
    </row>
    <row r="16" spans="1:16" s="5" customFormat="1" ht="26.1" customHeight="1" x14ac:dyDescent="0.2">
      <c r="A16" s="118">
        <v>13</v>
      </c>
      <c r="B16" s="88" t="s">
        <v>825</v>
      </c>
      <c r="C16" s="88" t="s">
        <v>835</v>
      </c>
      <c r="D16" s="13" t="s">
        <v>10</v>
      </c>
      <c r="E16" s="92">
        <v>28180.86</v>
      </c>
      <c r="F16" s="92">
        <v>5349</v>
      </c>
      <c r="G16" s="96" t="s">
        <v>535</v>
      </c>
      <c r="H16" s="96" t="s">
        <v>830</v>
      </c>
      <c r="I16" s="18" t="s">
        <v>29</v>
      </c>
      <c r="J16" s="11"/>
      <c r="K16" s="11"/>
      <c r="L16" s="20"/>
      <c r="P16" s="11"/>
    </row>
    <row r="17" spans="1:16" s="5" customFormat="1" ht="26.1" customHeight="1" x14ac:dyDescent="0.2">
      <c r="A17" s="118">
        <v>14</v>
      </c>
      <c r="B17" s="44" t="s">
        <v>816</v>
      </c>
      <c r="C17" s="44" t="s">
        <v>815</v>
      </c>
      <c r="D17" s="44" t="s">
        <v>15</v>
      </c>
      <c r="E17" s="46">
        <v>27667</v>
      </c>
      <c r="F17" s="46">
        <v>4879</v>
      </c>
      <c r="G17" s="48">
        <v>9</v>
      </c>
      <c r="H17" s="49" t="s">
        <v>776</v>
      </c>
      <c r="I17" s="51" t="s">
        <v>39</v>
      </c>
      <c r="J17" s="17"/>
      <c r="L17" s="11"/>
      <c r="M17" s="11"/>
      <c r="O17" s="20"/>
      <c r="P17" s="11"/>
    </row>
    <row r="18" spans="1:16" s="5" customFormat="1" ht="26.1" customHeight="1" x14ac:dyDescent="0.2">
      <c r="A18" s="118">
        <v>15</v>
      </c>
      <c r="B18" s="13" t="s">
        <v>783</v>
      </c>
      <c r="C18" s="13" t="s">
        <v>784</v>
      </c>
      <c r="D18" s="13" t="s">
        <v>15</v>
      </c>
      <c r="E18" s="14">
        <v>25280.76</v>
      </c>
      <c r="F18" s="14">
        <v>4217</v>
      </c>
      <c r="G18" s="14">
        <v>9</v>
      </c>
      <c r="H18" s="15" t="s">
        <v>776</v>
      </c>
      <c r="I18" s="18" t="s">
        <v>453</v>
      </c>
      <c r="J18" s="17"/>
      <c r="L18" s="11"/>
      <c r="M18" s="11"/>
      <c r="O18" s="20"/>
    </row>
    <row r="19" spans="1:16" s="5" customFormat="1" ht="26.1" customHeight="1" x14ac:dyDescent="0.2">
      <c r="A19" s="118">
        <v>16</v>
      </c>
      <c r="B19" s="13" t="s">
        <v>854</v>
      </c>
      <c r="C19" s="13" t="s">
        <v>855</v>
      </c>
      <c r="D19" s="13" t="s">
        <v>15</v>
      </c>
      <c r="E19" s="14">
        <v>22889</v>
      </c>
      <c r="F19" s="14">
        <v>3789</v>
      </c>
      <c r="G19" s="14">
        <v>12</v>
      </c>
      <c r="H19" s="21" t="s">
        <v>832</v>
      </c>
      <c r="I19" s="31" t="s">
        <v>56</v>
      </c>
      <c r="J19" s="17"/>
    </row>
    <row r="20" spans="1:16" s="5" customFormat="1" ht="26.1" customHeight="1" x14ac:dyDescent="0.2">
      <c r="A20" s="118">
        <v>17</v>
      </c>
      <c r="B20" s="13" t="s">
        <v>791</v>
      </c>
      <c r="C20" s="24" t="s">
        <v>790</v>
      </c>
      <c r="D20" s="13" t="s">
        <v>15</v>
      </c>
      <c r="E20" s="14">
        <v>22192</v>
      </c>
      <c r="F20" s="14">
        <v>4058</v>
      </c>
      <c r="G20" s="23">
        <v>14</v>
      </c>
      <c r="H20" s="76" t="s">
        <v>781</v>
      </c>
      <c r="I20" s="78" t="s">
        <v>56</v>
      </c>
      <c r="K20" s="26"/>
    </row>
    <row r="21" spans="1:16" s="5" customFormat="1" ht="26.1" customHeight="1" x14ac:dyDescent="0.2">
      <c r="A21" s="118">
        <v>18</v>
      </c>
      <c r="B21" s="98" t="s">
        <v>861</v>
      </c>
      <c r="C21" s="154" t="s">
        <v>860</v>
      </c>
      <c r="D21" s="44" t="s">
        <v>15</v>
      </c>
      <c r="E21" s="99">
        <v>21786</v>
      </c>
      <c r="F21" s="99">
        <v>4011</v>
      </c>
      <c r="G21" s="155">
        <v>19</v>
      </c>
      <c r="H21" s="194" t="s">
        <v>830</v>
      </c>
      <c r="I21" s="158" t="s">
        <v>94</v>
      </c>
      <c r="K21" s="26"/>
    </row>
    <row r="22" spans="1:16" s="5" customFormat="1" ht="26.1" customHeight="1" x14ac:dyDescent="0.2">
      <c r="A22" s="118">
        <v>19</v>
      </c>
      <c r="B22" s="13" t="s">
        <v>857</v>
      </c>
      <c r="C22" s="24" t="s">
        <v>856</v>
      </c>
      <c r="D22" s="13" t="s">
        <v>45</v>
      </c>
      <c r="E22" s="14">
        <v>20626</v>
      </c>
      <c r="F22" s="14">
        <v>3426</v>
      </c>
      <c r="G22" s="73">
        <v>8</v>
      </c>
      <c r="H22" s="74" t="s">
        <v>831</v>
      </c>
      <c r="I22" s="204" t="s">
        <v>56</v>
      </c>
      <c r="M22" s="11"/>
      <c r="O22" s="11"/>
    </row>
    <row r="23" spans="1:16" ht="26.1" customHeight="1" x14ac:dyDescent="0.25">
      <c r="A23" s="118">
        <v>20</v>
      </c>
      <c r="B23" s="44" t="s">
        <v>748</v>
      </c>
      <c r="C23" s="44" t="s">
        <v>747</v>
      </c>
      <c r="D23" s="13" t="s">
        <v>15</v>
      </c>
      <c r="E23" s="46">
        <v>17676</v>
      </c>
      <c r="F23" s="46">
        <v>3053</v>
      </c>
      <c r="G23" s="203">
        <v>8</v>
      </c>
      <c r="H23" s="63" t="s">
        <v>749</v>
      </c>
      <c r="I23" s="205" t="s">
        <v>39</v>
      </c>
      <c r="L23" s="35"/>
      <c r="M23" s="55"/>
    </row>
    <row r="24" spans="1:16" s="5" customFormat="1" ht="26.1" customHeight="1" x14ac:dyDescent="0.2">
      <c r="A24" s="118">
        <v>21</v>
      </c>
      <c r="B24" s="98" t="s">
        <v>800</v>
      </c>
      <c r="C24" s="154" t="s">
        <v>801</v>
      </c>
      <c r="D24" s="44" t="s">
        <v>15</v>
      </c>
      <c r="E24" s="99">
        <v>14521</v>
      </c>
      <c r="F24" s="99">
        <v>2604</v>
      </c>
      <c r="G24" s="193">
        <v>10</v>
      </c>
      <c r="H24" s="110" t="s">
        <v>781</v>
      </c>
      <c r="I24" s="178" t="s">
        <v>94</v>
      </c>
      <c r="M24" s="11"/>
      <c r="O24" s="11"/>
    </row>
    <row r="25" spans="1:16" s="5" customFormat="1" ht="26.1" customHeight="1" x14ac:dyDescent="0.2">
      <c r="A25" s="118">
        <v>22</v>
      </c>
      <c r="B25" s="44" t="s">
        <v>871</v>
      </c>
      <c r="C25" s="90" t="s">
        <v>870</v>
      </c>
      <c r="D25" s="44" t="s">
        <v>69</v>
      </c>
      <c r="E25" s="46">
        <v>14505.2</v>
      </c>
      <c r="F25" s="46">
        <v>2388</v>
      </c>
      <c r="G25" s="128">
        <v>6</v>
      </c>
      <c r="H25" s="63" t="s">
        <v>830</v>
      </c>
      <c r="I25" s="67" t="s">
        <v>237</v>
      </c>
      <c r="J25" s="43"/>
      <c r="K25" s="43"/>
      <c r="L25" s="43"/>
      <c r="M25" s="43"/>
      <c r="N25" s="43"/>
    </row>
    <row r="26" spans="1:16" s="5" customFormat="1" ht="26.1" customHeight="1" x14ac:dyDescent="0.2">
      <c r="A26" s="118">
        <v>23</v>
      </c>
      <c r="B26" s="88" t="s">
        <v>827</v>
      </c>
      <c r="C26" s="120" t="s">
        <v>826</v>
      </c>
      <c r="D26" s="13" t="s">
        <v>799</v>
      </c>
      <c r="E26" s="92">
        <v>11892.31</v>
      </c>
      <c r="F26" s="92">
        <v>1946</v>
      </c>
      <c r="G26" s="125" t="s">
        <v>528</v>
      </c>
      <c r="H26" s="125" t="s">
        <v>833</v>
      </c>
      <c r="I26" s="31" t="s">
        <v>29</v>
      </c>
      <c r="M26" s="11"/>
      <c r="N26" s="20"/>
      <c r="O26" s="11"/>
    </row>
    <row r="27" spans="1:16" s="43" customFormat="1" ht="26.1" customHeight="1" x14ac:dyDescent="0.2">
      <c r="A27" s="118">
        <v>24</v>
      </c>
      <c r="B27" s="45" t="s">
        <v>851</v>
      </c>
      <c r="C27" s="45" t="s">
        <v>852</v>
      </c>
      <c r="D27" s="45" t="s">
        <v>853</v>
      </c>
      <c r="E27" s="47">
        <v>9842</v>
      </c>
      <c r="F27" s="47">
        <v>1825</v>
      </c>
      <c r="G27" s="47">
        <v>12</v>
      </c>
      <c r="H27" s="50" t="s">
        <v>830</v>
      </c>
      <c r="I27" s="52" t="s">
        <v>56</v>
      </c>
    </row>
    <row r="28" spans="1:16" s="43" customFormat="1" ht="26.1" customHeight="1" x14ac:dyDescent="0.2">
      <c r="A28" s="118">
        <v>25</v>
      </c>
      <c r="B28" s="45" t="s">
        <v>844</v>
      </c>
      <c r="C28" s="45" t="s">
        <v>845</v>
      </c>
      <c r="D28" s="45" t="s">
        <v>15</v>
      </c>
      <c r="E28" s="47">
        <v>9507.92</v>
      </c>
      <c r="F28" s="47">
        <v>1551</v>
      </c>
      <c r="G28" s="47">
        <v>10</v>
      </c>
      <c r="H28" s="74" t="s">
        <v>833</v>
      </c>
      <c r="I28" s="78" t="s">
        <v>91</v>
      </c>
    </row>
    <row r="29" spans="1:16" s="43" customFormat="1" ht="26.1" customHeight="1" x14ac:dyDescent="0.2">
      <c r="A29" s="118">
        <v>26</v>
      </c>
      <c r="B29" s="45" t="s">
        <v>809</v>
      </c>
      <c r="C29" s="45" t="s">
        <v>809</v>
      </c>
      <c r="D29" s="45" t="s">
        <v>10</v>
      </c>
      <c r="E29" s="47">
        <v>9191.5</v>
      </c>
      <c r="F29" s="47">
        <v>2004</v>
      </c>
      <c r="G29" s="47">
        <v>8</v>
      </c>
      <c r="H29" s="50" t="s">
        <v>779</v>
      </c>
      <c r="I29" s="78" t="s">
        <v>114</v>
      </c>
    </row>
    <row r="30" spans="1:16" s="43" customFormat="1" ht="26.1" customHeight="1" x14ac:dyDescent="0.2">
      <c r="A30" s="118">
        <v>27</v>
      </c>
      <c r="B30" s="45" t="s">
        <v>839</v>
      </c>
      <c r="C30" s="45" t="s">
        <v>838</v>
      </c>
      <c r="D30" s="45" t="s">
        <v>133</v>
      </c>
      <c r="E30" s="47">
        <v>8822.9500000000007</v>
      </c>
      <c r="F30" s="47">
        <v>1544</v>
      </c>
      <c r="G30" s="47">
        <v>12</v>
      </c>
      <c r="H30" s="50" t="s">
        <v>831</v>
      </c>
      <c r="I30" s="79" t="s">
        <v>77</v>
      </c>
    </row>
    <row r="31" spans="1:16" s="43" customFormat="1" ht="26.1" customHeight="1" x14ac:dyDescent="0.2">
      <c r="A31" s="118">
        <v>28</v>
      </c>
      <c r="B31" s="105" t="s">
        <v>863</v>
      </c>
      <c r="C31" s="105" t="s">
        <v>862</v>
      </c>
      <c r="D31" s="60" t="s">
        <v>15</v>
      </c>
      <c r="E31" s="108">
        <v>5629</v>
      </c>
      <c r="F31" s="108">
        <v>917</v>
      </c>
      <c r="G31" s="108">
        <v>12</v>
      </c>
      <c r="H31" s="110" t="s">
        <v>833</v>
      </c>
      <c r="I31" s="158" t="s">
        <v>94</v>
      </c>
    </row>
    <row r="32" spans="1:16" s="43" customFormat="1" ht="26.1" customHeight="1" x14ac:dyDescent="0.2">
      <c r="A32" s="118">
        <v>29</v>
      </c>
      <c r="B32" s="45" t="s">
        <v>864</v>
      </c>
      <c r="C32" s="45" t="s">
        <v>865</v>
      </c>
      <c r="D32" s="45" t="s">
        <v>866</v>
      </c>
      <c r="E32" s="47">
        <v>5581</v>
      </c>
      <c r="F32" s="47">
        <v>1046</v>
      </c>
      <c r="G32" s="47">
        <v>2</v>
      </c>
      <c r="H32" s="50" t="s">
        <v>867</v>
      </c>
      <c r="I32" s="113" t="s">
        <v>39</v>
      </c>
    </row>
    <row r="33" spans="1:18" s="43" customFormat="1" ht="26.1" customHeight="1" x14ac:dyDescent="0.2">
      <c r="A33" s="118">
        <v>30</v>
      </c>
      <c r="B33" s="119" t="s">
        <v>771</v>
      </c>
      <c r="C33" s="119" t="s">
        <v>782</v>
      </c>
      <c r="D33" s="45" t="s">
        <v>45</v>
      </c>
      <c r="E33" s="122">
        <v>5324.76</v>
      </c>
      <c r="F33" s="122">
        <v>948</v>
      </c>
      <c r="G33" s="124" t="s">
        <v>524</v>
      </c>
      <c r="H33" s="124" t="s">
        <v>781</v>
      </c>
      <c r="I33" s="52" t="s">
        <v>29</v>
      </c>
    </row>
    <row r="34" spans="1:18" s="5" customFormat="1" ht="26.1" customHeight="1" x14ac:dyDescent="0.2">
      <c r="A34" s="118">
        <v>31</v>
      </c>
      <c r="B34" s="24" t="s">
        <v>846</v>
      </c>
      <c r="C34" s="24" t="s">
        <v>848</v>
      </c>
      <c r="D34" s="24" t="s">
        <v>847</v>
      </c>
      <c r="E34" s="73">
        <v>4934</v>
      </c>
      <c r="F34" s="47">
        <v>847</v>
      </c>
      <c r="G34" s="47">
        <v>16</v>
      </c>
      <c r="H34" s="50" t="s">
        <v>833</v>
      </c>
      <c r="I34" s="52" t="s">
        <v>56</v>
      </c>
      <c r="J34" s="43"/>
      <c r="K34" s="43"/>
      <c r="L34" s="43"/>
      <c r="M34" s="42"/>
      <c r="N34" s="43"/>
      <c r="O34" s="43"/>
    </row>
    <row r="35" spans="1:18" s="5" customFormat="1" ht="26.1" customHeight="1" x14ac:dyDescent="0.2">
      <c r="A35" s="118">
        <v>32</v>
      </c>
      <c r="B35" s="90" t="s">
        <v>875</v>
      </c>
      <c r="C35" s="90" t="s">
        <v>875</v>
      </c>
      <c r="D35" s="44" t="s">
        <v>10</v>
      </c>
      <c r="E35" s="200">
        <v>3874.29</v>
      </c>
      <c r="F35" s="61">
        <v>1259</v>
      </c>
      <c r="G35" s="62">
        <v>7</v>
      </c>
      <c r="H35" s="63">
        <v>43721</v>
      </c>
      <c r="I35" s="67" t="s">
        <v>874</v>
      </c>
      <c r="J35" s="43"/>
      <c r="K35" s="43"/>
      <c r="L35" s="43"/>
      <c r="M35" s="42"/>
      <c r="N35" s="43"/>
      <c r="O35" s="43"/>
    </row>
    <row r="36" spans="1:18" s="5" customFormat="1" ht="26.1" customHeight="1" x14ac:dyDescent="0.2">
      <c r="A36" s="118">
        <v>33</v>
      </c>
      <c r="B36" s="98" t="s">
        <v>812</v>
      </c>
      <c r="C36" s="154" t="s">
        <v>813</v>
      </c>
      <c r="D36" s="98" t="s">
        <v>45</v>
      </c>
      <c r="E36" s="99">
        <v>3720</v>
      </c>
      <c r="F36" s="155">
        <v>735</v>
      </c>
      <c r="G36" s="155">
        <v>4</v>
      </c>
      <c r="H36" s="176" t="s">
        <v>781</v>
      </c>
      <c r="I36" s="177" t="s">
        <v>814</v>
      </c>
      <c r="J36" s="11"/>
    </row>
    <row r="37" spans="1:18" s="5" customFormat="1" ht="26.1" customHeight="1" x14ac:dyDescent="0.2">
      <c r="A37" s="118">
        <v>34</v>
      </c>
      <c r="B37" s="44" t="s">
        <v>872</v>
      </c>
      <c r="C37" s="90" t="s">
        <v>873</v>
      </c>
      <c r="D37" s="44" t="s">
        <v>645</v>
      </c>
      <c r="E37" s="46">
        <v>3363.5</v>
      </c>
      <c r="F37" s="173">
        <v>699</v>
      </c>
      <c r="G37" s="94">
        <v>4</v>
      </c>
      <c r="H37" s="63" t="s">
        <v>830</v>
      </c>
      <c r="I37" s="81" t="s">
        <v>237</v>
      </c>
      <c r="J37" s="11"/>
    </row>
    <row r="38" spans="1:18" ht="26.1" customHeight="1" x14ac:dyDescent="0.25">
      <c r="A38" s="118">
        <v>35</v>
      </c>
      <c r="B38" s="98" t="s">
        <v>808</v>
      </c>
      <c r="C38" s="98" t="s">
        <v>807</v>
      </c>
      <c r="D38" s="98" t="s">
        <v>69</v>
      </c>
      <c r="E38" s="99">
        <v>3209.37</v>
      </c>
      <c r="F38" s="99">
        <v>708</v>
      </c>
      <c r="G38" s="99">
        <v>8</v>
      </c>
      <c r="H38" s="176" t="s">
        <v>781</v>
      </c>
      <c r="I38" s="177" t="s">
        <v>714</v>
      </c>
    </row>
    <row r="39" spans="1:18" s="5" customFormat="1" ht="26.1" customHeight="1" x14ac:dyDescent="0.25">
      <c r="A39" s="118">
        <v>36</v>
      </c>
      <c r="B39" s="98" t="s">
        <v>840</v>
      </c>
      <c r="C39" s="98" t="s">
        <v>841</v>
      </c>
      <c r="D39" s="44" t="s">
        <v>15</v>
      </c>
      <c r="E39" s="99">
        <v>2862.43</v>
      </c>
      <c r="F39" s="99">
        <v>532</v>
      </c>
      <c r="G39" s="99">
        <v>7</v>
      </c>
      <c r="H39" s="176" t="s">
        <v>833</v>
      </c>
      <c r="I39" s="77" t="s">
        <v>101</v>
      </c>
      <c r="J39"/>
      <c r="K39"/>
    </row>
    <row r="40" spans="1:18" ht="26.1" customHeight="1" x14ac:dyDescent="0.25">
      <c r="A40" s="118">
        <v>37</v>
      </c>
      <c r="B40" s="98" t="s">
        <v>842</v>
      </c>
      <c r="C40" s="98" t="s">
        <v>843</v>
      </c>
      <c r="D40" s="13" t="s">
        <v>15</v>
      </c>
      <c r="E40" s="99">
        <v>2424.6</v>
      </c>
      <c r="F40" s="99">
        <v>487</v>
      </c>
      <c r="G40" s="99">
        <v>7</v>
      </c>
      <c r="H40" s="176" t="s">
        <v>831</v>
      </c>
      <c r="I40" s="177" t="s">
        <v>636</v>
      </c>
      <c r="K40" s="70"/>
      <c r="M40" s="54"/>
      <c r="N40" s="43"/>
    </row>
    <row r="41" spans="1:18" s="43" customFormat="1" ht="24.75" customHeight="1" x14ac:dyDescent="0.2">
      <c r="A41" s="118">
        <v>38</v>
      </c>
      <c r="B41" s="105" t="s">
        <v>804</v>
      </c>
      <c r="C41" s="105" t="s">
        <v>805</v>
      </c>
      <c r="D41" s="105" t="s">
        <v>806</v>
      </c>
      <c r="E41" s="108">
        <v>2388.84</v>
      </c>
      <c r="F41" s="108">
        <v>586</v>
      </c>
      <c r="G41" s="108">
        <v>5</v>
      </c>
      <c r="H41" s="110" t="s">
        <v>781</v>
      </c>
      <c r="I41" s="111" t="s">
        <v>636</v>
      </c>
    </row>
    <row r="42" spans="1:18" s="43" customFormat="1" ht="24.75" customHeight="1" x14ac:dyDescent="0.25">
      <c r="A42" s="118">
        <v>39</v>
      </c>
      <c r="B42" s="45" t="s">
        <v>763</v>
      </c>
      <c r="C42" s="45" t="s">
        <v>764</v>
      </c>
      <c r="D42" s="140" t="s">
        <v>69</v>
      </c>
      <c r="E42" s="47">
        <v>1969.83</v>
      </c>
      <c r="F42" s="47">
        <v>440</v>
      </c>
      <c r="G42" s="47">
        <v>2</v>
      </c>
      <c r="H42" s="74" t="s">
        <v>754</v>
      </c>
      <c r="I42" s="52" t="s">
        <v>91</v>
      </c>
      <c r="J42" s="20"/>
      <c r="K42" s="20"/>
      <c r="L42" s="40"/>
      <c r="M42" s="41"/>
      <c r="N42" s="20"/>
      <c r="O42" s="54"/>
      <c r="P42" s="69"/>
      <c r="Q42" s="56"/>
      <c r="R42" s="69"/>
    </row>
    <row r="43" spans="1:18" s="43" customFormat="1" ht="24.75" customHeight="1" x14ac:dyDescent="0.25">
      <c r="A43" s="118">
        <v>40</v>
      </c>
      <c r="B43" s="45" t="s">
        <v>786</v>
      </c>
      <c r="C43" s="45" t="s">
        <v>785</v>
      </c>
      <c r="D43" s="45" t="s">
        <v>787</v>
      </c>
      <c r="E43" s="47">
        <v>1944.12</v>
      </c>
      <c r="F43" s="47">
        <v>375</v>
      </c>
      <c r="G43" s="47">
        <v>12</v>
      </c>
      <c r="H43" s="50" t="s">
        <v>781</v>
      </c>
      <c r="I43" s="53" t="s">
        <v>77</v>
      </c>
      <c r="J43" s="20"/>
      <c r="K43" s="20"/>
      <c r="L43" s="40"/>
      <c r="M43" s="41"/>
      <c r="N43" s="20"/>
      <c r="O43" s="54"/>
      <c r="P43" s="69"/>
      <c r="Q43" s="56"/>
      <c r="R43" s="69"/>
    </row>
    <row r="44" spans="1:18" s="43" customFormat="1" ht="24.75" customHeight="1" x14ac:dyDescent="0.25">
      <c r="A44" s="118">
        <v>41</v>
      </c>
      <c r="B44" s="60" t="s">
        <v>795</v>
      </c>
      <c r="C44" s="60" t="s">
        <v>796</v>
      </c>
      <c r="D44" s="60" t="s">
        <v>15</v>
      </c>
      <c r="E44" s="61">
        <v>1828.57</v>
      </c>
      <c r="F44" s="61">
        <v>360</v>
      </c>
      <c r="G44" s="62">
        <v>4</v>
      </c>
      <c r="H44" s="63" t="s">
        <v>776</v>
      </c>
      <c r="I44" s="67" t="s">
        <v>101</v>
      </c>
      <c r="J44" s="20"/>
      <c r="K44" s="20"/>
      <c r="L44" s="40"/>
      <c r="M44" s="41"/>
      <c r="N44" s="20"/>
      <c r="O44" s="54"/>
      <c r="P44" s="69"/>
      <c r="Q44" s="56"/>
      <c r="R44" s="69"/>
    </row>
    <row r="45" spans="1:18" s="43" customFormat="1" ht="24.75" customHeight="1" x14ac:dyDescent="0.25">
      <c r="A45" s="118">
        <v>42</v>
      </c>
      <c r="B45" s="45" t="s">
        <v>641</v>
      </c>
      <c r="C45" s="45" t="s">
        <v>642</v>
      </c>
      <c r="D45" s="60" t="s">
        <v>232</v>
      </c>
      <c r="E45" s="47">
        <v>1318</v>
      </c>
      <c r="F45" s="47">
        <v>261</v>
      </c>
      <c r="G45" s="47">
        <v>2</v>
      </c>
      <c r="H45" s="50" t="s">
        <v>616</v>
      </c>
      <c r="I45" s="53" t="s">
        <v>94</v>
      </c>
      <c r="J45" s="20"/>
      <c r="K45" s="20"/>
      <c r="L45" s="40"/>
      <c r="M45" s="41"/>
      <c r="N45" s="20"/>
      <c r="O45" s="54"/>
      <c r="P45" s="69"/>
      <c r="Q45" s="56"/>
      <c r="R45" s="69"/>
    </row>
    <row r="46" spans="1:18" s="43" customFormat="1" ht="24.75" customHeight="1" x14ac:dyDescent="0.25">
      <c r="A46" s="118">
        <v>43</v>
      </c>
      <c r="B46" s="105" t="s">
        <v>751</v>
      </c>
      <c r="C46" s="105" t="s">
        <v>750</v>
      </c>
      <c r="D46" s="45" t="s">
        <v>120</v>
      </c>
      <c r="E46" s="108">
        <v>1196</v>
      </c>
      <c r="F46" s="108">
        <v>300</v>
      </c>
      <c r="G46" s="108">
        <v>2</v>
      </c>
      <c r="H46" s="110" t="s">
        <v>754</v>
      </c>
      <c r="I46" s="53" t="s">
        <v>94</v>
      </c>
      <c r="J46" s="20"/>
      <c r="K46" s="20"/>
      <c r="L46" s="40"/>
      <c r="M46" s="41"/>
      <c r="N46" s="20"/>
      <c r="O46" s="54"/>
      <c r="P46" s="69"/>
      <c r="Q46" s="56"/>
      <c r="R46" s="69"/>
    </row>
    <row r="47" spans="1:18" s="5" customFormat="1" ht="26.1" customHeight="1" x14ac:dyDescent="0.2">
      <c r="A47" s="118">
        <v>44</v>
      </c>
      <c r="B47" s="88" t="s">
        <v>769</v>
      </c>
      <c r="C47" s="120" t="s">
        <v>778</v>
      </c>
      <c r="D47" s="13" t="s">
        <v>15</v>
      </c>
      <c r="E47" s="92">
        <v>1063.5</v>
      </c>
      <c r="F47" s="174">
        <v>194</v>
      </c>
      <c r="G47" s="124" t="s">
        <v>520</v>
      </c>
      <c r="H47" s="124" t="s">
        <v>749</v>
      </c>
      <c r="I47" s="169" t="s">
        <v>29</v>
      </c>
      <c r="K47" s="26"/>
      <c r="L47" s="17"/>
      <c r="O47" s="40"/>
      <c r="P47" s="40"/>
      <c r="Q47" s="20"/>
      <c r="R47" s="41"/>
    </row>
    <row r="48" spans="1:18" s="5" customFormat="1" ht="26.1" customHeight="1" x14ac:dyDescent="0.2">
      <c r="A48" s="118">
        <v>45</v>
      </c>
      <c r="B48" s="88" t="s">
        <v>770</v>
      </c>
      <c r="C48" s="120" t="s">
        <v>780</v>
      </c>
      <c r="D48" s="13" t="s">
        <v>274</v>
      </c>
      <c r="E48" s="92">
        <v>884.23</v>
      </c>
      <c r="F48" s="174">
        <v>192</v>
      </c>
      <c r="G48" s="124" t="s">
        <v>520</v>
      </c>
      <c r="H48" s="129" t="s">
        <v>779</v>
      </c>
      <c r="I48" s="169" t="s">
        <v>29</v>
      </c>
      <c r="K48" s="26"/>
      <c r="L48" s="17"/>
      <c r="N48" s="20"/>
      <c r="O48" s="40"/>
      <c r="P48" s="40"/>
      <c r="Q48" s="20"/>
      <c r="R48" s="41"/>
    </row>
    <row r="49" spans="1:18" ht="26.1" customHeight="1" x14ac:dyDescent="0.25">
      <c r="A49" s="118">
        <v>46</v>
      </c>
      <c r="B49" s="183" t="s">
        <v>828</v>
      </c>
      <c r="C49" s="183" t="s">
        <v>334</v>
      </c>
      <c r="D49" s="121" t="s">
        <v>15</v>
      </c>
      <c r="E49" s="186">
        <v>661</v>
      </c>
      <c r="F49" s="186">
        <v>157</v>
      </c>
      <c r="G49" s="188" t="s">
        <v>520</v>
      </c>
      <c r="H49" s="188" t="s">
        <v>836</v>
      </c>
      <c r="I49" s="201" t="s">
        <v>36</v>
      </c>
      <c r="K49" s="65"/>
      <c r="P49" s="35"/>
      <c r="Q49" s="35"/>
      <c r="R49" s="54"/>
    </row>
    <row r="50" spans="1:18" s="196" customFormat="1" ht="26.1" customHeight="1" x14ac:dyDescent="0.25">
      <c r="A50" s="118">
        <v>47</v>
      </c>
      <c r="B50" s="45" t="s">
        <v>850</v>
      </c>
      <c r="C50" s="45" t="s">
        <v>849</v>
      </c>
      <c r="D50" s="45" t="s">
        <v>45</v>
      </c>
      <c r="E50" s="47">
        <v>580</v>
      </c>
      <c r="F50" s="47">
        <v>177</v>
      </c>
      <c r="G50" s="47">
        <v>2</v>
      </c>
      <c r="H50" s="50" t="s">
        <v>830</v>
      </c>
      <c r="I50" s="52" t="s">
        <v>56</v>
      </c>
      <c r="K50" s="197"/>
      <c r="P50" s="198"/>
      <c r="Q50" s="198"/>
      <c r="R50" s="199"/>
    </row>
    <row r="51" spans="1:18" s="196" customFormat="1" ht="26.1" customHeight="1" x14ac:dyDescent="0.25">
      <c r="A51" s="118">
        <v>48</v>
      </c>
      <c r="B51" s="45" t="s">
        <v>52</v>
      </c>
      <c r="C51" s="45" t="s">
        <v>53</v>
      </c>
      <c r="D51" s="45" t="s">
        <v>54</v>
      </c>
      <c r="E51" s="47">
        <v>560</v>
      </c>
      <c r="F51" s="47">
        <v>141</v>
      </c>
      <c r="G51" s="47">
        <v>1</v>
      </c>
      <c r="H51" s="50">
        <v>43385</v>
      </c>
      <c r="I51" s="52" t="s">
        <v>29</v>
      </c>
      <c r="K51" s="197"/>
      <c r="P51" s="198"/>
      <c r="Q51" s="198"/>
      <c r="R51" s="199"/>
    </row>
    <row r="52" spans="1:18" s="196" customFormat="1" ht="26.1" customHeight="1" x14ac:dyDescent="0.25">
      <c r="A52" s="118">
        <v>49</v>
      </c>
      <c r="B52" s="105" t="s">
        <v>698</v>
      </c>
      <c r="C52" s="105" t="s">
        <v>698</v>
      </c>
      <c r="D52" s="45" t="s">
        <v>696</v>
      </c>
      <c r="E52" s="108">
        <v>529.27</v>
      </c>
      <c r="F52" s="108">
        <v>310</v>
      </c>
      <c r="G52" s="108">
        <v>2</v>
      </c>
      <c r="H52" s="110" t="s">
        <v>471</v>
      </c>
      <c r="I52" s="111" t="s">
        <v>697</v>
      </c>
      <c r="K52" s="197"/>
      <c r="P52" s="198"/>
      <c r="Q52" s="198"/>
      <c r="R52" s="199"/>
    </row>
    <row r="53" spans="1:18" s="5" customFormat="1" ht="26.1" customHeight="1" x14ac:dyDescent="0.25">
      <c r="A53" s="118">
        <v>50</v>
      </c>
      <c r="B53" s="24" t="s">
        <v>762</v>
      </c>
      <c r="C53" s="24" t="s">
        <v>761</v>
      </c>
      <c r="D53" s="24" t="s">
        <v>157</v>
      </c>
      <c r="E53" s="23">
        <v>459</v>
      </c>
      <c r="F53" s="23">
        <v>116</v>
      </c>
      <c r="G53" s="23">
        <v>3</v>
      </c>
      <c r="H53" s="80" t="s">
        <v>742</v>
      </c>
      <c r="I53" s="202" t="s">
        <v>91</v>
      </c>
      <c r="J53"/>
      <c r="K53"/>
      <c r="L53"/>
      <c r="M53"/>
      <c r="N53"/>
      <c r="P53" s="40"/>
      <c r="Q53" s="20"/>
      <c r="R53" s="41"/>
    </row>
    <row r="54" spans="1:18" s="43" customFormat="1" ht="26.1" customHeight="1" x14ac:dyDescent="0.25">
      <c r="A54" s="118">
        <v>51</v>
      </c>
      <c r="B54" s="183" t="s">
        <v>613</v>
      </c>
      <c r="C54" s="183" t="s">
        <v>612</v>
      </c>
      <c r="D54" s="87" t="s">
        <v>15</v>
      </c>
      <c r="E54" s="186">
        <v>390.5</v>
      </c>
      <c r="F54" s="186">
        <v>265</v>
      </c>
      <c r="G54" s="188" t="s">
        <v>518</v>
      </c>
      <c r="H54" s="188" t="s">
        <v>620</v>
      </c>
      <c r="I54" s="53" t="s">
        <v>26</v>
      </c>
      <c r="J54"/>
      <c r="K54"/>
      <c r="L54"/>
      <c r="M54"/>
      <c r="N54"/>
      <c r="P54" s="68"/>
      <c r="Q54" s="56"/>
      <c r="R54" s="69"/>
    </row>
    <row r="55" spans="1:18" s="43" customFormat="1" ht="26.1" customHeight="1" x14ac:dyDescent="0.25">
      <c r="A55" s="118">
        <v>52</v>
      </c>
      <c r="B55" s="119" t="s">
        <v>733</v>
      </c>
      <c r="C55" s="119" t="s">
        <v>732</v>
      </c>
      <c r="D55" s="13" t="s">
        <v>15</v>
      </c>
      <c r="E55" s="122">
        <v>275.10000000000002</v>
      </c>
      <c r="F55" s="122">
        <v>39</v>
      </c>
      <c r="G55" s="124" t="s">
        <v>518</v>
      </c>
      <c r="H55" s="124" t="s">
        <v>742</v>
      </c>
      <c r="I55" s="53" t="s">
        <v>36</v>
      </c>
      <c r="J55"/>
      <c r="K55"/>
      <c r="L55"/>
      <c r="M55"/>
      <c r="N55"/>
      <c r="P55" s="68"/>
      <c r="Q55" s="56"/>
      <c r="R55" s="69"/>
    </row>
    <row r="56" spans="1:18" s="5" customFormat="1" ht="26.1" customHeight="1" x14ac:dyDescent="0.2">
      <c r="A56" s="118">
        <v>53</v>
      </c>
      <c r="B56" s="24" t="s">
        <v>514</v>
      </c>
      <c r="C56" s="24" t="s">
        <v>515</v>
      </c>
      <c r="D56" s="24" t="s">
        <v>69</v>
      </c>
      <c r="E56" s="23">
        <v>199.98</v>
      </c>
      <c r="F56" s="23">
        <v>120</v>
      </c>
      <c r="G56" s="23">
        <v>1</v>
      </c>
      <c r="H56" s="21" t="s">
        <v>355</v>
      </c>
      <c r="I56" s="31" t="s">
        <v>91</v>
      </c>
      <c r="K56" s="40"/>
      <c r="M56" s="20"/>
      <c r="N56" s="41"/>
    </row>
    <row r="57" spans="1:18" s="43" customFormat="1" ht="26.1" customHeight="1" x14ac:dyDescent="0.2">
      <c r="A57" s="118">
        <v>54</v>
      </c>
      <c r="B57" s="45" t="s">
        <v>150</v>
      </c>
      <c r="C57" s="45" t="s">
        <v>150</v>
      </c>
      <c r="D57" s="45" t="s">
        <v>10</v>
      </c>
      <c r="E57" s="47">
        <v>111</v>
      </c>
      <c r="F57" s="47">
        <v>31</v>
      </c>
      <c r="G57" s="47">
        <v>3</v>
      </c>
      <c r="H57" s="50">
        <v>43189</v>
      </c>
      <c r="I57" s="53" t="s">
        <v>151</v>
      </c>
      <c r="K57" s="66"/>
      <c r="P57" s="56"/>
    </row>
    <row r="58" spans="1:18" s="43" customFormat="1" ht="26.1" customHeight="1" x14ac:dyDescent="0.2">
      <c r="A58" s="118">
        <v>55</v>
      </c>
      <c r="B58" s="150" t="s">
        <v>462</v>
      </c>
      <c r="C58" s="150" t="s">
        <v>463</v>
      </c>
      <c r="D58" s="60" t="s">
        <v>15</v>
      </c>
      <c r="E58" s="151">
        <v>104</v>
      </c>
      <c r="F58" s="151">
        <v>52</v>
      </c>
      <c r="G58" s="152">
        <v>1</v>
      </c>
      <c r="H58" s="153">
        <v>43084</v>
      </c>
      <c r="I58" s="112" t="s">
        <v>21</v>
      </c>
      <c r="K58" s="66"/>
      <c r="P58" s="56"/>
    </row>
    <row r="59" spans="1:18" s="43" customFormat="1" ht="26.1" customHeight="1" x14ac:dyDescent="0.2">
      <c r="A59" s="118">
        <v>56</v>
      </c>
      <c r="B59" s="121" t="s">
        <v>474</v>
      </c>
      <c r="C59" s="121" t="s">
        <v>475</v>
      </c>
      <c r="D59" s="45" t="s">
        <v>15</v>
      </c>
      <c r="E59" s="123">
        <v>70</v>
      </c>
      <c r="F59" s="123">
        <v>20</v>
      </c>
      <c r="G59" s="123">
        <v>1</v>
      </c>
      <c r="H59" s="156" t="s">
        <v>471</v>
      </c>
      <c r="I59" s="201" t="s">
        <v>39</v>
      </c>
      <c r="K59" s="66"/>
      <c r="P59" s="56"/>
    </row>
    <row r="60" spans="1:18" s="43" customFormat="1" ht="26.1" customHeight="1" x14ac:dyDescent="0.2">
      <c r="A60" s="118">
        <v>57</v>
      </c>
      <c r="B60" s="121" t="s">
        <v>426</v>
      </c>
      <c r="C60" s="121" t="s">
        <v>427</v>
      </c>
      <c r="D60" s="45" t="s">
        <v>10</v>
      </c>
      <c r="E60" s="123">
        <v>29</v>
      </c>
      <c r="F60" s="123">
        <v>8</v>
      </c>
      <c r="G60" s="123">
        <v>1</v>
      </c>
      <c r="H60" s="156" t="s">
        <v>297</v>
      </c>
      <c r="I60" s="167" t="s">
        <v>428</v>
      </c>
      <c r="K60" s="66"/>
      <c r="P60" s="56"/>
    </row>
    <row r="61" spans="1:18" s="43" customFormat="1" ht="26.1" customHeight="1" x14ac:dyDescent="0.25">
      <c r="A61" s="118">
        <v>58</v>
      </c>
      <c r="B61" s="150" t="s">
        <v>37</v>
      </c>
      <c r="C61" s="150" t="s">
        <v>38</v>
      </c>
      <c r="D61" s="44" t="s">
        <v>15</v>
      </c>
      <c r="E61" s="151">
        <v>28</v>
      </c>
      <c r="F61" s="151">
        <v>17</v>
      </c>
      <c r="G61" s="152">
        <v>1</v>
      </c>
      <c r="H61" s="153">
        <v>43434</v>
      </c>
      <c r="I61" s="64" t="s">
        <v>39</v>
      </c>
      <c r="J61"/>
      <c r="K61"/>
      <c r="L61"/>
      <c r="M61"/>
      <c r="N61"/>
    </row>
    <row r="62" spans="1:18" s="43" customFormat="1" ht="26.1" customHeight="1" x14ac:dyDescent="0.25">
      <c r="A62" s="118">
        <v>59</v>
      </c>
      <c r="B62" s="150" t="s">
        <v>460</v>
      </c>
      <c r="C62" s="150" t="s">
        <v>461</v>
      </c>
      <c r="D62" s="150" t="s">
        <v>15</v>
      </c>
      <c r="E62" s="151">
        <v>28</v>
      </c>
      <c r="F62" s="151">
        <v>14</v>
      </c>
      <c r="G62" s="152">
        <v>1</v>
      </c>
      <c r="H62" s="153">
        <v>43315</v>
      </c>
      <c r="I62" s="67" t="s">
        <v>17</v>
      </c>
      <c r="J62"/>
      <c r="K62"/>
      <c r="L62"/>
      <c r="M62"/>
      <c r="N62"/>
    </row>
    <row r="63" spans="1:18" s="43" customFormat="1" ht="26.1" customHeight="1" x14ac:dyDescent="0.25">
      <c r="A63" s="118">
        <v>60</v>
      </c>
      <c r="B63" s="60" t="s">
        <v>496</v>
      </c>
      <c r="C63" s="60" t="s">
        <v>495</v>
      </c>
      <c r="D63" s="60" t="s">
        <v>15</v>
      </c>
      <c r="E63" s="61">
        <v>18</v>
      </c>
      <c r="F63" s="61">
        <v>9</v>
      </c>
      <c r="G63" s="62">
        <v>1</v>
      </c>
      <c r="H63" s="63" t="s">
        <v>504</v>
      </c>
      <c r="I63" s="64" t="s">
        <v>26</v>
      </c>
      <c r="J63"/>
      <c r="K63"/>
      <c r="L63"/>
      <c r="M63"/>
      <c r="N63"/>
    </row>
    <row r="64" spans="1:18" s="5" customFormat="1" ht="26.1" customHeight="1" x14ac:dyDescent="0.25">
      <c r="A64" s="165">
        <v>61</v>
      </c>
      <c r="B64" s="45" t="s">
        <v>792</v>
      </c>
      <c r="C64" s="45" t="s">
        <v>793</v>
      </c>
      <c r="D64" s="45" t="s">
        <v>794</v>
      </c>
      <c r="E64" s="47">
        <v>10.67</v>
      </c>
      <c r="F64" s="47">
        <v>3</v>
      </c>
      <c r="G64" s="47">
        <v>1</v>
      </c>
      <c r="H64" s="74" t="s">
        <v>749</v>
      </c>
      <c r="I64" s="52" t="s">
        <v>91</v>
      </c>
      <c r="J64"/>
      <c r="K64"/>
      <c r="L64"/>
      <c r="M64"/>
      <c r="N64"/>
    </row>
    <row r="65" spans="2:14" s="5" customFormat="1" ht="26.1" customHeight="1" x14ac:dyDescent="0.25">
      <c r="B65" s="32"/>
      <c r="C65" s="32"/>
      <c r="D65" s="32"/>
      <c r="E65" s="33"/>
      <c r="F65" s="33"/>
      <c r="G65" s="34"/>
      <c r="J65"/>
      <c r="K65"/>
      <c r="L65"/>
      <c r="M65"/>
      <c r="N65"/>
    </row>
    <row r="66" spans="2:14" s="5" customFormat="1" ht="26.1" customHeight="1" thickBot="1" x14ac:dyDescent="0.3">
      <c r="B66" s="32"/>
      <c r="C66" s="32"/>
      <c r="D66" s="32"/>
      <c r="E66" s="36">
        <f>SUM(E4:E65)</f>
        <v>1463067.1600000006</v>
      </c>
      <c r="F66" s="36">
        <f>SUM(F4:F65)</f>
        <v>257993</v>
      </c>
      <c r="H66" s="20"/>
      <c r="J66"/>
      <c r="K66"/>
      <c r="L66"/>
      <c r="M66"/>
      <c r="N66"/>
    </row>
  </sheetData>
  <sortState xmlns:xlrd2="http://schemas.microsoft.com/office/spreadsheetml/2017/richdata2" ref="B4:I64">
    <sortCondition descending="1" ref="E4:E6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7"/>
  <sheetViews>
    <sheetView topLeftCell="A34" workbookViewId="0">
      <selection activeCell="Q37" sqref="Q37"/>
    </sheetView>
  </sheetViews>
  <sheetFormatPr defaultRowHeight="15" x14ac:dyDescent="0.25"/>
  <cols>
    <col min="1" max="1" width="9.140625" customWidth="1"/>
    <col min="2" max="2" width="25.28515625" customWidth="1"/>
    <col min="3" max="3" width="23" customWidth="1"/>
    <col min="4" max="4" width="9.140625" customWidth="1"/>
    <col min="5" max="5" width="18.28515625" customWidth="1"/>
    <col min="6" max="6" width="18" customWidth="1"/>
    <col min="7" max="7" width="9.140625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1.140625" customWidth="1"/>
    <col min="14" max="14" width="14.140625" bestFit="1" customWidth="1"/>
    <col min="15" max="15" width="13.5703125" bestFit="1" customWidth="1"/>
    <col min="16" max="17" width="12.28515625" bestFit="1" customWidth="1"/>
    <col min="18" max="18" width="9.140625" customWidth="1"/>
  </cols>
  <sheetData>
    <row r="1" spans="1:15" s="5" customFormat="1" ht="18" x14ac:dyDescent="0.25">
      <c r="A1" s="1" t="s">
        <v>191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9</v>
      </c>
      <c r="C4" s="13" t="s">
        <v>9</v>
      </c>
      <c r="D4" s="13" t="s">
        <v>10</v>
      </c>
      <c r="E4" s="14">
        <v>306721</v>
      </c>
      <c r="F4" s="14">
        <v>54469</v>
      </c>
      <c r="G4" s="14">
        <v>14</v>
      </c>
      <c r="H4" s="15" t="s">
        <v>11</v>
      </c>
      <c r="I4" s="16" t="s">
        <v>12</v>
      </c>
      <c r="J4" s="17"/>
      <c r="L4" s="11"/>
    </row>
    <row r="5" spans="1:15" s="5" customFormat="1" ht="26.1" customHeight="1" x14ac:dyDescent="0.2">
      <c r="A5" s="12">
        <v>2</v>
      </c>
      <c r="B5" s="13" t="s">
        <v>13</v>
      </c>
      <c r="C5" s="13" t="s">
        <v>14</v>
      </c>
      <c r="D5" s="13" t="s">
        <v>15</v>
      </c>
      <c r="E5" s="14">
        <v>216689.52</v>
      </c>
      <c r="F5" s="14">
        <v>43621</v>
      </c>
      <c r="G5" s="14">
        <v>33</v>
      </c>
      <c r="H5" s="15" t="s">
        <v>16</v>
      </c>
      <c r="I5" s="18" t="s">
        <v>17</v>
      </c>
      <c r="J5" s="17"/>
      <c r="L5" s="11"/>
    </row>
    <row r="6" spans="1:15" s="5" customFormat="1" ht="26.1" customHeight="1" x14ac:dyDescent="0.2">
      <c r="A6" s="12">
        <v>3</v>
      </c>
      <c r="B6" s="13" t="s">
        <v>18</v>
      </c>
      <c r="C6" s="13" t="s">
        <v>19</v>
      </c>
      <c r="D6" s="13" t="s">
        <v>20</v>
      </c>
      <c r="E6" s="14">
        <v>202225.49</v>
      </c>
      <c r="F6" s="14">
        <v>34871</v>
      </c>
      <c r="G6" s="14">
        <v>15</v>
      </c>
      <c r="H6" s="15">
        <v>43406</v>
      </c>
      <c r="I6" s="18" t="s">
        <v>21</v>
      </c>
      <c r="J6" s="17"/>
      <c r="L6" s="11"/>
    </row>
    <row r="7" spans="1:15" s="5" customFormat="1" ht="26.1" customHeight="1" x14ac:dyDescent="0.2">
      <c r="A7" s="12">
        <v>4</v>
      </c>
      <c r="B7" s="13" t="s">
        <v>22</v>
      </c>
      <c r="C7" s="19" t="s">
        <v>23</v>
      </c>
      <c r="D7" s="13" t="s">
        <v>24</v>
      </c>
      <c r="E7" s="14">
        <v>158691.16</v>
      </c>
      <c r="F7" s="14">
        <v>27258</v>
      </c>
      <c r="G7" s="14">
        <v>15</v>
      </c>
      <c r="H7" s="15" t="s">
        <v>25</v>
      </c>
      <c r="I7" s="18" t="s">
        <v>26</v>
      </c>
      <c r="J7" s="17"/>
      <c r="L7" s="11"/>
    </row>
    <row r="8" spans="1:15" s="5" customFormat="1" ht="26.1" customHeight="1" x14ac:dyDescent="0.2">
      <c r="A8" s="12">
        <v>5</v>
      </c>
      <c r="B8" s="13" t="s">
        <v>27</v>
      </c>
      <c r="C8" s="19" t="s">
        <v>27</v>
      </c>
      <c r="D8" s="13" t="s">
        <v>10</v>
      </c>
      <c r="E8" s="14">
        <v>150315.45000000001</v>
      </c>
      <c r="F8" s="14">
        <v>26695</v>
      </c>
      <c r="G8" s="14">
        <v>18</v>
      </c>
      <c r="H8" s="15" t="s">
        <v>28</v>
      </c>
      <c r="I8" s="18" t="s">
        <v>29</v>
      </c>
      <c r="J8" s="17"/>
      <c r="L8" s="11"/>
    </row>
    <row r="9" spans="1:15" s="5" customFormat="1" ht="26.1" customHeight="1" x14ac:dyDescent="0.2">
      <c r="A9" s="12">
        <v>6</v>
      </c>
      <c r="B9" s="13" t="s">
        <v>30</v>
      </c>
      <c r="C9" s="19" t="s">
        <v>31</v>
      </c>
      <c r="D9" s="13" t="s">
        <v>15</v>
      </c>
      <c r="E9" s="14">
        <v>130933.59</v>
      </c>
      <c r="F9" s="14">
        <v>23880</v>
      </c>
      <c r="G9" s="14">
        <v>13</v>
      </c>
      <c r="H9" s="15" t="s">
        <v>16</v>
      </c>
      <c r="I9" s="18" t="s">
        <v>29</v>
      </c>
      <c r="J9" s="17"/>
      <c r="L9" s="11"/>
    </row>
    <row r="10" spans="1:15" s="5" customFormat="1" ht="26.1" customHeight="1" x14ac:dyDescent="0.2">
      <c r="A10" s="12">
        <v>7</v>
      </c>
      <c r="B10" s="13" t="s">
        <v>32</v>
      </c>
      <c r="C10" s="19" t="s">
        <v>33</v>
      </c>
      <c r="D10" s="13" t="s">
        <v>34</v>
      </c>
      <c r="E10" s="14">
        <v>112325.6</v>
      </c>
      <c r="F10" s="14">
        <v>18384</v>
      </c>
      <c r="G10" s="14">
        <v>11</v>
      </c>
      <c r="H10" s="15" t="s">
        <v>35</v>
      </c>
      <c r="I10" s="16" t="s">
        <v>36</v>
      </c>
      <c r="J10" s="17"/>
      <c r="L10" s="11"/>
    </row>
    <row r="11" spans="1:15" s="5" customFormat="1" ht="26.1" customHeight="1" x14ac:dyDescent="0.2">
      <c r="A11" s="12">
        <v>8</v>
      </c>
      <c r="B11" s="13" t="s">
        <v>37</v>
      </c>
      <c r="C11" s="13" t="s">
        <v>38</v>
      </c>
      <c r="D11" s="13" t="s">
        <v>15</v>
      </c>
      <c r="E11" s="14">
        <v>86860.47</v>
      </c>
      <c r="F11" s="14">
        <v>18083</v>
      </c>
      <c r="G11" s="14">
        <v>12</v>
      </c>
      <c r="H11" s="15">
        <v>43434</v>
      </c>
      <c r="I11" s="18" t="s">
        <v>39</v>
      </c>
      <c r="J11" s="17"/>
      <c r="L11" s="11"/>
    </row>
    <row r="12" spans="1:15" s="5" customFormat="1" ht="26.1" customHeight="1" x14ac:dyDescent="0.2">
      <c r="A12" s="12">
        <v>9</v>
      </c>
      <c r="B12" s="13" t="s">
        <v>40</v>
      </c>
      <c r="C12" s="13" t="s">
        <v>41</v>
      </c>
      <c r="D12" s="13" t="s">
        <v>15</v>
      </c>
      <c r="E12" s="14">
        <v>85855.31</v>
      </c>
      <c r="F12" s="14">
        <v>15347</v>
      </c>
      <c r="G12" s="14">
        <v>16</v>
      </c>
      <c r="H12" s="15" t="s">
        <v>42</v>
      </c>
      <c r="I12" s="18" t="s">
        <v>17</v>
      </c>
      <c r="J12" s="17"/>
      <c r="L12" s="11"/>
      <c r="N12" s="20"/>
      <c r="O12" s="11"/>
    </row>
    <row r="13" spans="1:15" s="5" customFormat="1" ht="26.1" customHeight="1" x14ac:dyDescent="0.2">
      <c r="A13" s="12">
        <v>10</v>
      </c>
      <c r="B13" s="13" t="s">
        <v>43</v>
      </c>
      <c r="C13" s="19" t="s">
        <v>44</v>
      </c>
      <c r="D13" s="13" t="s">
        <v>45</v>
      </c>
      <c r="E13" s="14">
        <v>80823</v>
      </c>
      <c r="F13" s="14">
        <v>13178</v>
      </c>
      <c r="G13" s="14">
        <v>5</v>
      </c>
      <c r="H13" s="15" t="s">
        <v>25</v>
      </c>
      <c r="I13" s="18" t="s">
        <v>29</v>
      </c>
      <c r="J13" s="17"/>
      <c r="L13" s="11"/>
      <c r="N13" s="20"/>
      <c r="O13" s="11"/>
    </row>
    <row r="14" spans="1:15" s="5" customFormat="1" ht="26.1" customHeight="1" x14ac:dyDescent="0.2">
      <c r="A14" s="12">
        <v>11</v>
      </c>
      <c r="B14" s="13" t="s">
        <v>46</v>
      </c>
      <c r="C14" s="13" t="s">
        <v>47</v>
      </c>
      <c r="D14" s="13" t="s">
        <v>48</v>
      </c>
      <c r="E14" s="14">
        <v>70912.66</v>
      </c>
      <c r="F14" s="14">
        <v>12436</v>
      </c>
      <c r="G14" s="14">
        <v>11</v>
      </c>
      <c r="H14" s="15" t="s">
        <v>25</v>
      </c>
      <c r="I14" s="18" t="s">
        <v>49</v>
      </c>
      <c r="J14" s="17"/>
      <c r="L14" s="11"/>
      <c r="N14" s="20"/>
      <c r="O14" s="11"/>
    </row>
    <row r="15" spans="1:15" s="5" customFormat="1" ht="26.1" customHeight="1" x14ac:dyDescent="0.2">
      <c r="A15" s="12">
        <v>12</v>
      </c>
      <c r="B15" s="13" t="s">
        <v>50</v>
      </c>
      <c r="C15" s="19" t="s">
        <v>51</v>
      </c>
      <c r="D15" s="13" t="s">
        <v>15</v>
      </c>
      <c r="E15" s="14">
        <v>70269.36</v>
      </c>
      <c r="F15" s="14">
        <v>12201</v>
      </c>
      <c r="G15" s="14">
        <v>11</v>
      </c>
      <c r="H15" s="15" t="s">
        <v>25</v>
      </c>
      <c r="I15" s="16" t="s">
        <v>36</v>
      </c>
      <c r="J15" s="17"/>
      <c r="L15" s="11"/>
      <c r="N15" s="20"/>
      <c r="O15" s="11"/>
    </row>
    <row r="16" spans="1:15" s="5" customFormat="1" ht="26.1" customHeight="1" x14ac:dyDescent="0.2">
      <c r="A16" s="12">
        <v>13</v>
      </c>
      <c r="B16" s="13" t="s">
        <v>52</v>
      </c>
      <c r="C16" s="13" t="s">
        <v>53</v>
      </c>
      <c r="D16" s="13" t="s">
        <v>54</v>
      </c>
      <c r="E16" s="14">
        <v>67247.89</v>
      </c>
      <c r="F16" s="14">
        <v>14392</v>
      </c>
      <c r="G16" s="14"/>
      <c r="H16" s="15">
        <v>43385</v>
      </c>
      <c r="I16" s="18" t="s">
        <v>29</v>
      </c>
      <c r="J16" s="17"/>
      <c r="L16" s="11"/>
      <c r="N16" s="20"/>
      <c r="O16" s="11"/>
    </row>
    <row r="17" spans="1:15" s="5" customFormat="1" ht="26.1" customHeight="1" x14ac:dyDescent="0.2">
      <c r="A17" s="12">
        <v>14</v>
      </c>
      <c r="B17" s="13" t="s">
        <v>55</v>
      </c>
      <c r="C17" s="13" t="s">
        <v>55</v>
      </c>
      <c r="D17" s="13" t="s">
        <v>45</v>
      </c>
      <c r="E17" s="14">
        <v>59405</v>
      </c>
      <c r="F17" s="14">
        <v>10545</v>
      </c>
      <c r="G17" s="14">
        <v>10</v>
      </c>
      <c r="H17" s="15">
        <v>43111</v>
      </c>
      <c r="I17" s="18" t="s">
        <v>56</v>
      </c>
      <c r="J17" s="17"/>
      <c r="L17" s="11"/>
      <c r="M17" s="11"/>
      <c r="N17" s="20"/>
      <c r="O17" s="11"/>
    </row>
    <row r="18" spans="1:15" s="5" customFormat="1" ht="26.1" customHeight="1" x14ac:dyDescent="0.2">
      <c r="A18" s="12">
        <v>15</v>
      </c>
      <c r="B18" s="13" t="s">
        <v>57</v>
      </c>
      <c r="C18" s="13" t="s">
        <v>58</v>
      </c>
      <c r="D18" s="13" t="s">
        <v>45</v>
      </c>
      <c r="E18" s="14">
        <v>49020</v>
      </c>
      <c r="F18" s="14">
        <v>8867</v>
      </c>
      <c r="G18" s="14">
        <v>9</v>
      </c>
      <c r="H18" s="15" t="s">
        <v>11</v>
      </c>
      <c r="I18" s="18" t="s">
        <v>56</v>
      </c>
      <c r="J18" s="20"/>
      <c r="N18" s="20"/>
      <c r="O18" s="11"/>
    </row>
    <row r="19" spans="1:15" s="5" customFormat="1" ht="26.1" customHeight="1" x14ac:dyDescent="0.2">
      <c r="A19" s="12">
        <v>16</v>
      </c>
      <c r="B19" s="13" t="s">
        <v>59</v>
      </c>
      <c r="C19" s="19" t="s">
        <v>60</v>
      </c>
      <c r="D19" s="13" t="s">
        <v>15</v>
      </c>
      <c r="E19" s="14">
        <v>46791.14</v>
      </c>
      <c r="F19" s="14">
        <v>10124</v>
      </c>
      <c r="G19" s="14">
        <v>17</v>
      </c>
      <c r="H19" s="15" t="s">
        <v>28</v>
      </c>
      <c r="I19" s="16" t="s">
        <v>26</v>
      </c>
      <c r="J19" s="20"/>
      <c r="N19" s="20"/>
      <c r="O19" s="11"/>
    </row>
    <row r="20" spans="1:15" s="5" customFormat="1" ht="26.1" customHeight="1" x14ac:dyDescent="0.25">
      <c r="A20" s="12">
        <v>17</v>
      </c>
      <c r="B20" s="13" t="s">
        <v>61</v>
      </c>
      <c r="C20" s="13" t="s">
        <v>62</v>
      </c>
      <c r="D20" s="13" t="s">
        <v>63</v>
      </c>
      <c r="E20" s="14">
        <v>42432.25</v>
      </c>
      <c r="F20" s="14">
        <v>8196</v>
      </c>
      <c r="G20" s="14">
        <v>17</v>
      </c>
      <c r="H20" s="15" t="s">
        <v>42</v>
      </c>
      <c r="I20" s="18" t="s">
        <v>21</v>
      </c>
      <c r="J20"/>
      <c r="K20"/>
    </row>
    <row r="21" spans="1:15" s="5" customFormat="1" ht="26.1" customHeight="1" x14ac:dyDescent="0.2">
      <c r="A21" s="12">
        <v>18</v>
      </c>
      <c r="B21" s="13" t="s">
        <v>64</v>
      </c>
      <c r="C21" s="13" t="s">
        <v>65</v>
      </c>
      <c r="D21" s="13" t="s">
        <v>15</v>
      </c>
      <c r="E21" s="14">
        <v>38286.550000000003</v>
      </c>
      <c r="F21" s="14">
        <v>6332</v>
      </c>
      <c r="G21" s="14">
        <v>8</v>
      </c>
      <c r="H21" s="15" t="s">
        <v>35</v>
      </c>
      <c r="I21" s="18" t="s">
        <v>66</v>
      </c>
    </row>
    <row r="22" spans="1:15" s="5" customFormat="1" ht="26.1" customHeight="1" x14ac:dyDescent="0.2">
      <c r="A22" s="12">
        <v>19</v>
      </c>
      <c r="B22" s="13" t="s">
        <v>67</v>
      </c>
      <c r="C22" s="19" t="s">
        <v>68</v>
      </c>
      <c r="D22" s="13" t="s">
        <v>69</v>
      </c>
      <c r="E22" s="14">
        <v>34965.64</v>
      </c>
      <c r="F22" s="14">
        <v>7704</v>
      </c>
      <c r="G22" s="14">
        <v>18</v>
      </c>
      <c r="H22" s="15" t="s">
        <v>25</v>
      </c>
      <c r="I22" s="18" t="s">
        <v>29</v>
      </c>
    </row>
    <row r="23" spans="1:15" s="5" customFormat="1" ht="26.1" customHeight="1" x14ac:dyDescent="0.2">
      <c r="A23" s="12">
        <v>20</v>
      </c>
      <c r="B23" s="13" t="s">
        <v>70</v>
      </c>
      <c r="C23" s="13" t="s">
        <v>71</v>
      </c>
      <c r="D23" s="13" t="s">
        <v>15</v>
      </c>
      <c r="E23" s="14">
        <v>30568.52</v>
      </c>
      <c r="F23" s="14">
        <v>5840</v>
      </c>
      <c r="G23" s="14">
        <v>12</v>
      </c>
      <c r="H23" s="21" t="s">
        <v>42</v>
      </c>
      <c r="I23" s="18" t="s">
        <v>29</v>
      </c>
      <c r="J23" s="17"/>
    </row>
    <row r="24" spans="1:15" s="5" customFormat="1" ht="26.1" customHeight="1" x14ac:dyDescent="0.2">
      <c r="A24" s="12">
        <v>21</v>
      </c>
      <c r="B24" s="13" t="s">
        <v>72</v>
      </c>
      <c r="C24" s="22" t="s">
        <v>73</v>
      </c>
      <c r="D24" s="13" t="s">
        <v>45</v>
      </c>
      <c r="E24" s="14">
        <v>28580.32</v>
      </c>
      <c r="F24" s="14">
        <v>4741</v>
      </c>
      <c r="G24" s="23">
        <v>5</v>
      </c>
      <c r="H24" s="15" t="s">
        <v>28</v>
      </c>
      <c r="I24" s="18" t="s">
        <v>29</v>
      </c>
      <c r="M24" s="11"/>
      <c r="N24" s="20"/>
      <c r="O24" s="11"/>
    </row>
    <row r="25" spans="1:15" s="5" customFormat="1" ht="26.1" customHeight="1" x14ac:dyDescent="0.2">
      <c r="A25" s="12">
        <v>22</v>
      </c>
      <c r="B25" s="13" t="s">
        <v>74</v>
      </c>
      <c r="C25" s="24" t="s">
        <v>75</v>
      </c>
      <c r="D25" s="13" t="s">
        <v>76</v>
      </c>
      <c r="E25" s="14">
        <v>26445.96</v>
      </c>
      <c r="F25" s="14">
        <v>5353</v>
      </c>
      <c r="G25" s="23">
        <v>17</v>
      </c>
      <c r="H25" s="15" t="s">
        <v>16</v>
      </c>
      <c r="I25" s="16" t="s">
        <v>77</v>
      </c>
      <c r="M25" s="11"/>
      <c r="O25" s="11"/>
    </row>
    <row r="26" spans="1:15" s="5" customFormat="1" ht="26.1" customHeight="1" x14ac:dyDescent="0.2">
      <c r="A26" s="12">
        <v>23</v>
      </c>
      <c r="B26" s="13" t="s">
        <v>78</v>
      </c>
      <c r="C26" s="13" t="s">
        <v>79</v>
      </c>
      <c r="D26" s="13" t="s">
        <v>80</v>
      </c>
      <c r="E26" s="14">
        <v>19525.689999999999</v>
      </c>
      <c r="F26" s="14">
        <v>3743</v>
      </c>
      <c r="G26" s="14">
        <v>10</v>
      </c>
      <c r="H26" s="15" t="s">
        <v>16</v>
      </c>
      <c r="I26" s="18" t="s">
        <v>81</v>
      </c>
      <c r="J26" s="17"/>
      <c r="L26" s="11"/>
      <c r="O26" s="11"/>
    </row>
    <row r="27" spans="1:15" s="5" customFormat="1" ht="26.1" customHeight="1" x14ac:dyDescent="0.2">
      <c r="A27" s="12">
        <v>24</v>
      </c>
      <c r="B27" s="13" t="s">
        <v>82</v>
      </c>
      <c r="C27" s="13" t="s">
        <v>83</v>
      </c>
      <c r="D27" s="13" t="s">
        <v>15</v>
      </c>
      <c r="E27" s="14">
        <v>19187.060000000001</v>
      </c>
      <c r="F27" s="14">
        <v>3916</v>
      </c>
      <c r="G27" s="14">
        <v>17</v>
      </c>
      <c r="H27" s="15" t="s">
        <v>11</v>
      </c>
      <c r="I27" s="18" t="s">
        <v>17</v>
      </c>
      <c r="J27" s="11"/>
    </row>
    <row r="28" spans="1:15" s="5" customFormat="1" ht="26.1" customHeight="1" x14ac:dyDescent="0.2">
      <c r="A28" s="12">
        <v>25</v>
      </c>
      <c r="B28" s="13" t="s">
        <v>84</v>
      </c>
      <c r="C28" s="13" t="s">
        <v>85</v>
      </c>
      <c r="D28" s="13" t="s">
        <v>15</v>
      </c>
      <c r="E28" s="14">
        <v>18272.54</v>
      </c>
      <c r="F28" s="14">
        <v>3853</v>
      </c>
      <c r="G28" s="14">
        <v>8</v>
      </c>
      <c r="H28" s="15">
        <v>43448</v>
      </c>
      <c r="I28" s="18" t="s">
        <v>26</v>
      </c>
      <c r="J28" s="11"/>
    </row>
    <row r="29" spans="1:15" s="5" customFormat="1" ht="26.1" customHeight="1" x14ac:dyDescent="0.2">
      <c r="A29" s="12">
        <v>26</v>
      </c>
      <c r="B29" s="13" t="s">
        <v>86</v>
      </c>
      <c r="C29" s="19" t="s">
        <v>87</v>
      </c>
      <c r="D29" s="13" t="s">
        <v>45</v>
      </c>
      <c r="E29" s="14">
        <v>16140.8</v>
      </c>
      <c r="F29" s="14">
        <v>3823</v>
      </c>
      <c r="G29" s="14">
        <v>10</v>
      </c>
      <c r="H29" s="15">
        <v>43455</v>
      </c>
      <c r="I29" s="18" t="s">
        <v>29</v>
      </c>
      <c r="J29" s="11"/>
    </row>
    <row r="30" spans="1:15" s="5" customFormat="1" ht="26.1" customHeight="1" x14ac:dyDescent="0.2">
      <c r="A30" s="12">
        <v>27</v>
      </c>
      <c r="B30" s="13" t="s">
        <v>88</v>
      </c>
      <c r="C30" s="13" t="s">
        <v>89</v>
      </c>
      <c r="D30" s="13" t="s">
        <v>90</v>
      </c>
      <c r="E30" s="14">
        <v>13656.03</v>
      </c>
      <c r="F30" s="14">
        <v>2347</v>
      </c>
      <c r="G30" s="14">
        <v>4</v>
      </c>
      <c r="H30" s="15" t="s">
        <v>16</v>
      </c>
      <c r="I30" s="16" t="s">
        <v>91</v>
      </c>
    </row>
    <row r="31" spans="1:15" s="5" customFormat="1" ht="26.1" customHeight="1" x14ac:dyDescent="0.2">
      <c r="A31" s="12">
        <v>28</v>
      </c>
      <c r="B31" s="13" t="s">
        <v>92</v>
      </c>
      <c r="C31" s="13" t="s">
        <v>93</v>
      </c>
      <c r="D31" s="13" t="s">
        <v>15</v>
      </c>
      <c r="E31" s="14">
        <v>10377</v>
      </c>
      <c r="F31" s="14">
        <v>2166</v>
      </c>
      <c r="G31" s="14">
        <v>13</v>
      </c>
      <c r="H31" s="15" t="s">
        <v>42</v>
      </c>
      <c r="I31" s="16" t="s">
        <v>94</v>
      </c>
      <c r="J31" s="20"/>
    </row>
    <row r="32" spans="1:15" s="5" customFormat="1" ht="26.1" customHeight="1" x14ac:dyDescent="0.2">
      <c r="A32" s="12">
        <v>29</v>
      </c>
      <c r="B32" s="13" t="s">
        <v>95</v>
      </c>
      <c r="C32" s="13" t="s">
        <v>95</v>
      </c>
      <c r="D32" s="13" t="s">
        <v>10</v>
      </c>
      <c r="E32" s="14">
        <v>10144.43</v>
      </c>
      <c r="F32" s="14">
        <v>1809</v>
      </c>
      <c r="G32" s="14">
        <v>4</v>
      </c>
      <c r="H32" s="15">
        <v>43427</v>
      </c>
      <c r="I32" s="18" t="s">
        <v>96</v>
      </c>
    </row>
    <row r="33" spans="1:16" s="5" customFormat="1" ht="26.1" customHeight="1" x14ac:dyDescent="0.2">
      <c r="A33" s="12">
        <v>30</v>
      </c>
      <c r="B33" s="13" t="s">
        <v>97</v>
      </c>
      <c r="C33" s="13" t="s">
        <v>98</v>
      </c>
      <c r="D33" s="13" t="s">
        <v>15</v>
      </c>
      <c r="E33" s="14">
        <v>9982.85</v>
      </c>
      <c r="F33" s="14">
        <v>1768</v>
      </c>
      <c r="G33" s="14">
        <v>5</v>
      </c>
      <c r="H33" s="15" t="s">
        <v>11</v>
      </c>
      <c r="I33" s="18" t="s">
        <v>26</v>
      </c>
    </row>
    <row r="34" spans="1:16" s="5" customFormat="1" ht="26.1" customHeight="1" x14ac:dyDescent="0.2">
      <c r="A34" s="12">
        <v>31</v>
      </c>
      <c r="B34" s="13" t="s">
        <v>99</v>
      </c>
      <c r="C34" s="25" t="s">
        <v>100</v>
      </c>
      <c r="D34" s="13"/>
      <c r="E34" s="14">
        <v>7008.4</v>
      </c>
      <c r="F34" s="14">
        <v>1562</v>
      </c>
      <c r="G34" s="14">
        <v>4</v>
      </c>
      <c r="H34" s="15">
        <v>43455</v>
      </c>
      <c r="I34" s="18" t="s">
        <v>101</v>
      </c>
      <c r="N34" s="17"/>
      <c r="P34" s="26"/>
    </row>
    <row r="35" spans="1:16" s="5" customFormat="1" ht="26.1" customHeight="1" x14ac:dyDescent="0.2">
      <c r="A35" s="12">
        <v>32</v>
      </c>
      <c r="B35" s="13" t="s">
        <v>102</v>
      </c>
      <c r="C35" s="13" t="s">
        <v>103</v>
      </c>
      <c r="D35" s="13" t="s">
        <v>104</v>
      </c>
      <c r="E35" s="14">
        <v>6986.1</v>
      </c>
      <c r="F35" s="14">
        <v>1885</v>
      </c>
      <c r="G35" s="14">
        <v>8</v>
      </c>
      <c r="H35" s="15" t="s">
        <v>42</v>
      </c>
      <c r="I35" s="18" t="s">
        <v>49</v>
      </c>
      <c r="N35" s="17"/>
      <c r="P35" s="26"/>
    </row>
    <row r="36" spans="1:16" ht="26.1" customHeight="1" x14ac:dyDescent="0.25">
      <c r="A36" s="12">
        <v>33</v>
      </c>
      <c r="B36" s="13" t="s">
        <v>105</v>
      </c>
      <c r="C36" s="13" t="s">
        <v>106</v>
      </c>
      <c r="D36" s="13" t="s">
        <v>107</v>
      </c>
      <c r="E36" s="14">
        <v>6311</v>
      </c>
      <c r="F36" s="14">
        <v>1238</v>
      </c>
      <c r="G36" s="14">
        <v>3</v>
      </c>
      <c r="H36" s="15" t="s">
        <v>108</v>
      </c>
      <c r="I36" s="18" t="s">
        <v>56</v>
      </c>
    </row>
    <row r="37" spans="1:16" ht="26.1" customHeight="1" x14ac:dyDescent="0.25">
      <c r="A37" s="12">
        <v>34</v>
      </c>
      <c r="B37" s="13" t="s">
        <v>109</v>
      </c>
      <c r="C37" s="19" t="s">
        <v>110</v>
      </c>
      <c r="D37" s="13" t="s">
        <v>15</v>
      </c>
      <c r="E37" s="14">
        <v>5882.73</v>
      </c>
      <c r="F37" s="14">
        <v>1053</v>
      </c>
      <c r="G37" s="14">
        <v>2</v>
      </c>
      <c r="H37" s="15" t="s">
        <v>111</v>
      </c>
      <c r="I37" s="18" t="s">
        <v>29</v>
      </c>
    </row>
    <row r="38" spans="1:16" ht="26.1" customHeight="1" x14ac:dyDescent="0.25">
      <c r="A38" s="12">
        <v>35</v>
      </c>
      <c r="B38" s="13" t="s">
        <v>156</v>
      </c>
      <c r="C38" s="13" t="s">
        <v>156</v>
      </c>
      <c r="D38" s="13" t="s">
        <v>157</v>
      </c>
      <c r="E38" s="14">
        <v>3765</v>
      </c>
      <c r="F38" s="14">
        <v>1092</v>
      </c>
      <c r="G38" s="14">
        <v>1</v>
      </c>
      <c r="H38" s="15" t="s">
        <v>117</v>
      </c>
      <c r="I38" s="31" t="s">
        <v>56</v>
      </c>
      <c r="M38" s="27"/>
      <c r="N38" s="17"/>
      <c r="O38" s="20"/>
      <c r="P38" s="28"/>
    </row>
    <row r="39" spans="1:16" ht="26.1" customHeight="1" x14ac:dyDescent="0.25">
      <c r="A39" s="12">
        <v>36</v>
      </c>
      <c r="B39" s="13" t="s">
        <v>112</v>
      </c>
      <c r="C39" s="25" t="s">
        <v>113</v>
      </c>
      <c r="D39" s="13" t="s">
        <v>10</v>
      </c>
      <c r="E39" s="14">
        <v>3729</v>
      </c>
      <c r="F39" s="14">
        <v>311</v>
      </c>
      <c r="G39" s="14">
        <v>4</v>
      </c>
      <c r="H39" s="15">
        <v>43413</v>
      </c>
      <c r="I39" s="18" t="s">
        <v>114</v>
      </c>
    </row>
    <row r="40" spans="1:16" s="5" customFormat="1" ht="26.1" customHeight="1" x14ac:dyDescent="0.25">
      <c r="A40" s="12">
        <v>37</v>
      </c>
      <c r="B40" s="13" t="s">
        <v>134</v>
      </c>
      <c r="C40" s="13" t="s">
        <v>135</v>
      </c>
      <c r="D40" s="13" t="s">
        <v>69</v>
      </c>
      <c r="E40" s="14">
        <v>3093</v>
      </c>
      <c r="F40" s="14">
        <v>632</v>
      </c>
      <c r="G40" s="14">
        <v>3</v>
      </c>
      <c r="H40" s="15" t="s">
        <v>111</v>
      </c>
      <c r="I40" s="18" t="s">
        <v>56</v>
      </c>
      <c r="J40"/>
      <c r="K40"/>
    </row>
    <row r="41" spans="1:16" ht="26.1" customHeight="1" x14ac:dyDescent="0.25">
      <c r="A41" s="12">
        <v>38</v>
      </c>
      <c r="B41" s="13" t="s">
        <v>115</v>
      </c>
      <c r="C41" s="19" t="s">
        <v>116</v>
      </c>
      <c r="D41" s="13" t="s">
        <v>15</v>
      </c>
      <c r="E41" s="14">
        <v>3003.65</v>
      </c>
      <c r="F41" s="14">
        <v>488</v>
      </c>
      <c r="G41" s="14">
        <v>2</v>
      </c>
      <c r="H41" s="15" t="s">
        <v>117</v>
      </c>
      <c r="I41" s="18" t="s">
        <v>26</v>
      </c>
    </row>
    <row r="42" spans="1:16" ht="26.1" customHeight="1" x14ac:dyDescent="0.25">
      <c r="A42" s="12">
        <v>39</v>
      </c>
      <c r="B42" s="13" t="s">
        <v>118</v>
      </c>
      <c r="C42" s="13" t="s">
        <v>119</v>
      </c>
      <c r="D42" s="13" t="s">
        <v>120</v>
      </c>
      <c r="E42" s="14">
        <v>2746.44</v>
      </c>
      <c r="F42" s="14">
        <v>461</v>
      </c>
      <c r="G42" s="14">
        <v>2</v>
      </c>
      <c r="H42" s="15">
        <v>43420</v>
      </c>
      <c r="I42" s="16" t="s">
        <v>36</v>
      </c>
    </row>
    <row r="43" spans="1:16" ht="26.1" customHeight="1" x14ac:dyDescent="0.25">
      <c r="A43" s="12">
        <v>40</v>
      </c>
      <c r="B43" s="13" t="s">
        <v>121</v>
      </c>
      <c r="C43" s="13" t="s">
        <v>122</v>
      </c>
      <c r="D43" s="13" t="s">
        <v>123</v>
      </c>
      <c r="E43" s="14">
        <v>2355</v>
      </c>
      <c r="F43" s="14">
        <v>884</v>
      </c>
      <c r="G43" s="14">
        <v>9</v>
      </c>
      <c r="H43" s="15" t="s">
        <v>111</v>
      </c>
      <c r="I43" s="16" t="s">
        <v>124</v>
      </c>
      <c r="M43" s="27"/>
      <c r="N43" s="17"/>
      <c r="O43" s="20"/>
      <c r="P43" s="28"/>
    </row>
    <row r="44" spans="1:16" ht="26.1" customHeight="1" x14ac:dyDescent="0.25">
      <c r="A44" s="12">
        <v>41</v>
      </c>
      <c r="B44" s="13" t="s">
        <v>125</v>
      </c>
      <c r="C44" s="13" t="s">
        <v>126</v>
      </c>
      <c r="D44" s="13" t="s">
        <v>15</v>
      </c>
      <c r="E44" s="14">
        <v>1554.2</v>
      </c>
      <c r="F44" s="14">
        <v>286</v>
      </c>
      <c r="G44" s="14">
        <v>1</v>
      </c>
      <c r="H44" s="15" t="s">
        <v>127</v>
      </c>
      <c r="I44" s="18" t="s">
        <v>29</v>
      </c>
    </row>
    <row r="45" spans="1:16" s="5" customFormat="1" ht="26.1" customHeight="1" x14ac:dyDescent="0.25">
      <c r="A45" s="12">
        <v>42</v>
      </c>
      <c r="B45" s="13" t="s">
        <v>128</v>
      </c>
      <c r="C45" s="13" t="s">
        <v>129</v>
      </c>
      <c r="D45" s="13" t="s">
        <v>130</v>
      </c>
      <c r="E45" s="14">
        <v>1534.8</v>
      </c>
      <c r="F45" s="14">
        <v>361</v>
      </c>
      <c r="G45" s="14">
        <v>2</v>
      </c>
      <c r="H45" s="15" t="s">
        <v>108</v>
      </c>
      <c r="I45" s="16" t="s">
        <v>124</v>
      </c>
      <c r="J45"/>
      <c r="K45"/>
    </row>
    <row r="46" spans="1:16" s="5" customFormat="1" ht="26.1" customHeight="1" x14ac:dyDescent="0.2">
      <c r="A46" s="12">
        <v>43</v>
      </c>
      <c r="B46" s="13" t="s">
        <v>131</v>
      </c>
      <c r="C46" s="13" t="s">
        <v>132</v>
      </c>
      <c r="D46" s="13" t="s">
        <v>133</v>
      </c>
      <c r="E46" s="14">
        <v>1370.58</v>
      </c>
      <c r="F46" s="14">
        <v>373</v>
      </c>
      <c r="G46" s="14">
        <v>4</v>
      </c>
      <c r="H46" s="21">
        <v>43427</v>
      </c>
      <c r="I46" s="29" t="s">
        <v>77</v>
      </c>
      <c r="J46" s="30"/>
    </row>
    <row r="47" spans="1:16" s="5" customFormat="1" ht="26.1" customHeight="1" x14ac:dyDescent="0.25">
      <c r="A47" s="12">
        <v>44</v>
      </c>
      <c r="B47" s="13" t="s">
        <v>136</v>
      </c>
      <c r="C47" s="13" t="s">
        <v>137</v>
      </c>
      <c r="D47" s="13" t="s">
        <v>15</v>
      </c>
      <c r="E47" s="14">
        <v>1275.9000000000001</v>
      </c>
      <c r="F47" s="14">
        <v>232</v>
      </c>
      <c r="G47" s="14">
        <v>1</v>
      </c>
      <c r="H47" s="15">
        <v>43378</v>
      </c>
      <c r="I47" s="16" t="s">
        <v>36</v>
      </c>
      <c r="J47"/>
      <c r="K47"/>
    </row>
    <row r="48" spans="1:16" s="5" customFormat="1" ht="26.1" customHeight="1" x14ac:dyDescent="0.25">
      <c r="A48" s="12">
        <v>45</v>
      </c>
      <c r="B48" s="13" t="s">
        <v>138</v>
      </c>
      <c r="C48" s="13" t="s">
        <v>139</v>
      </c>
      <c r="D48" s="13" t="s">
        <v>140</v>
      </c>
      <c r="E48" s="14">
        <v>1076.3</v>
      </c>
      <c r="F48" s="14">
        <v>183</v>
      </c>
      <c r="G48" s="14">
        <v>3</v>
      </c>
      <c r="H48" s="15" t="s">
        <v>111</v>
      </c>
      <c r="I48" s="16" t="s">
        <v>77</v>
      </c>
      <c r="J48"/>
      <c r="K48"/>
    </row>
    <row r="49" spans="1:17" s="5" customFormat="1" ht="26.1" customHeight="1" x14ac:dyDescent="0.25">
      <c r="A49" s="12">
        <v>46</v>
      </c>
      <c r="B49" s="13" t="s">
        <v>141</v>
      </c>
      <c r="C49" s="13" t="s">
        <v>142</v>
      </c>
      <c r="D49" s="13" t="s">
        <v>143</v>
      </c>
      <c r="E49" s="14">
        <v>1026</v>
      </c>
      <c r="F49" s="14">
        <v>215</v>
      </c>
      <c r="G49" s="14">
        <v>4</v>
      </c>
      <c r="H49" s="15" t="s">
        <v>111</v>
      </c>
      <c r="I49" s="16" t="s">
        <v>94</v>
      </c>
      <c r="J49"/>
      <c r="K49"/>
    </row>
    <row r="50" spans="1:17" s="5" customFormat="1" ht="26.1" customHeight="1" x14ac:dyDescent="0.25">
      <c r="A50" s="12">
        <v>47</v>
      </c>
      <c r="B50" s="13" t="s">
        <v>144</v>
      </c>
      <c r="C50" s="13" t="s">
        <v>145</v>
      </c>
      <c r="D50" s="13" t="s">
        <v>146</v>
      </c>
      <c r="E50" s="14">
        <v>947.17</v>
      </c>
      <c r="F50" s="14">
        <v>166</v>
      </c>
      <c r="G50" s="14">
        <v>2</v>
      </c>
      <c r="H50" s="15" t="s">
        <v>117</v>
      </c>
      <c r="I50" s="18" t="s">
        <v>39</v>
      </c>
      <c r="J50"/>
      <c r="K50"/>
    </row>
    <row r="51" spans="1:17" s="43" customFormat="1" ht="26.1" customHeight="1" x14ac:dyDescent="0.2">
      <c r="A51" s="12">
        <v>48</v>
      </c>
      <c r="B51" s="60" t="s">
        <v>643</v>
      </c>
      <c r="C51" s="60" t="s">
        <v>644</v>
      </c>
      <c r="D51" s="60" t="s">
        <v>645</v>
      </c>
      <c r="E51" s="61">
        <v>886</v>
      </c>
      <c r="F51" s="61">
        <v>420</v>
      </c>
      <c r="G51" s="62">
        <v>1</v>
      </c>
      <c r="H51" s="63" t="s">
        <v>646</v>
      </c>
      <c r="I51" s="64" t="s">
        <v>647</v>
      </c>
    </row>
    <row r="52" spans="1:17" s="5" customFormat="1" ht="26.1" customHeight="1" x14ac:dyDescent="0.25">
      <c r="A52" s="12">
        <v>49</v>
      </c>
      <c r="B52" s="13" t="s">
        <v>147</v>
      </c>
      <c r="C52" s="13" t="s">
        <v>148</v>
      </c>
      <c r="D52" s="13" t="s">
        <v>15</v>
      </c>
      <c r="E52" s="14">
        <v>768</v>
      </c>
      <c r="F52" s="14">
        <v>207</v>
      </c>
      <c r="G52" s="14">
        <v>1</v>
      </c>
      <c r="H52" s="15">
        <v>43406</v>
      </c>
      <c r="I52" s="16" t="s">
        <v>17</v>
      </c>
      <c r="J52"/>
      <c r="K52"/>
    </row>
    <row r="53" spans="1:17" ht="26.1" customHeight="1" x14ac:dyDescent="0.25">
      <c r="A53" s="12">
        <v>50</v>
      </c>
      <c r="B53" s="13" t="s">
        <v>149</v>
      </c>
      <c r="C53" s="13" t="s">
        <v>149</v>
      </c>
      <c r="D53" s="13" t="s">
        <v>10</v>
      </c>
      <c r="E53" s="14">
        <v>672</v>
      </c>
      <c r="F53" s="14">
        <v>296</v>
      </c>
      <c r="G53" s="14">
        <v>1</v>
      </c>
      <c r="H53" s="15">
        <v>43399</v>
      </c>
      <c r="I53" s="16" t="s">
        <v>12</v>
      </c>
      <c r="M53" s="27"/>
      <c r="N53" s="17"/>
      <c r="O53" s="20"/>
      <c r="P53" s="28"/>
    </row>
    <row r="54" spans="1:17" s="43" customFormat="1" ht="26.1" customHeight="1" x14ac:dyDescent="0.2">
      <c r="A54" s="12">
        <v>51</v>
      </c>
      <c r="B54" s="60" t="s">
        <v>648</v>
      </c>
      <c r="C54" s="60" t="s">
        <v>649</v>
      </c>
      <c r="D54" s="60" t="s">
        <v>650</v>
      </c>
      <c r="E54" s="61">
        <v>653</v>
      </c>
      <c r="F54" s="61">
        <v>271</v>
      </c>
      <c r="G54" s="62">
        <v>1</v>
      </c>
      <c r="H54" s="63" t="s">
        <v>651</v>
      </c>
      <c r="I54" s="64" t="s">
        <v>647</v>
      </c>
      <c r="K54" s="66"/>
      <c r="P54" s="56"/>
    </row>
    <row r="55" spans="1:17" s="5" customFormat="1" ht="26.1" customHeight="1" x14ac:dyDescent="0.25">
      <c r="A55" s="12">
        <v>52</v>
      </c>
      <c r="B55" s="13" t="s">
        <v>150</v>
      </c>
      <c r="C55" s="13" t="s">
        <v>150</v>
      </c>
      <c r="D55" s="13" t="s">
        <v>10</v>
      </c>
      <c r="E55" s="14">
        <v>640</v>
      </c>
      <c r="F55" s="14">
        <v>238</v>
      </c>
      <c r="G55" s="14">
        <v>4</v>
      </c>
      <c r="H55" s="15">
        <v>43189</v>
      </c>
      <c r="I55" s="16" t="s">
        <v>151</v>
      </c>
      <c r="J55"/>
      <c r="K55"/>
    </row>
    <row r="56" spans="1:17" s="43" customFormat="1" ht="26.1" customHeight="1" x14ac:dyDescent="0.2">
      <c r="A56" s="12">
        <v>53</v>
      </c>
      <c r="B56" s="60" t="s">
        <v>328</v>
      </c>
      <c r="C56" s="60" t="s">
        <v>329</v>
      </c>
      <c r="D56" s="60" t="s">
        <v>330</v>
      </c>
      <c r="E56" s="61">
        <v>520.5</v>
      </c>
      <c r="F56" s="61">
        <v>117</v>
      </c>
      <c r="G56" s="62">
        <v>1</v>
      </c>
      <c r="H56" s="63">
        <v>43420</v>
      </c>
      <c r="I56" s="67" t="s">
        <v>331</v>
      </c>
      <c r="J56" s="56"/>
      <c r="K56" s="66"/>
      <c r="L56" s="68"/>
    </row>
    <row r="57" spans="1:17" s="43" customFormat="1" ht="26.1" customHeight="1" x14ac:dyDescent="0.2">
      <c r="A57" s="12">
        <v>54</v>
      </c>
      <c r="B57" s="60" t="s">
        <v>674</v>
      </c>
      <c r="C57" s="60" t="s">
        <v>675</v>
      </c>
      <c r="D57" s="60" t="s">
        <v>676</v>
      </c>
      <c r="E57" s="61">
        <v>433</v>
      </c>
      <c r="F57" s="61">
        <v>171</v>
      </c>
      <c r="G57" s="62">
        <v>1</v>
      </c>
      <c r="H57" s="63">
        <v>42030</v>
      </c>
      <c r="I57" s="64" t="s">
        <v>647</v>
      </c>
      <c r="J57" s="42"/>
      <c r="L57" s="42"/>
      <c r="M57" s="56"/>
    </row>
    <row r="58" spans="1:17" s="5" customFormat="1" ht="26.1" customHeight="1" x14ac:dyDescent="0.2">
      <c r="A58" s="12">
        <v>55</v>
      </c>
      <c r="B58" s="13" t="s">
        <v>152</v>
      </c>
      <c r="C58" s="19" t="s">
        <v>153</v>
      </c>
      <c r="D58" s="13" t="s">
        <v>120</v>
      </c>
      <c r="E58" s="14">
        <v>424</v>
      </c>
      <c r="F58" s="14">
        <v>75</v>
      </c>
      <c r="G58" s="14">
        <v>1</v>
      </c>
      <c r="H58" s="15">
        <v>43427</v>
      </c>
      <c r="I58" s="18" t="s">
        <v>29</v>
      </c>
    </row>
    <row r="59" spans="1:17" ht="26.1" customHeight="1" x14ac:dyDescent="0.25">
      <c r="A59" s="12">
        <v>56</v>
      </c>
      <c r="B59" s="60" t="s">
        <v>323</v>
      </c>
      <c r="C59" s="60" t="s">
        <v>324</v>
      </c>
      <c r="D59" s="60" t="s">
        <v>157</v>
      </c>
      <c r="E59" s="61">
        <v>418</v>
      </c>
      <c r="F59" s="61">
        <v>110</v>
      </c>
      <c r="G59" s="62">
        <v>1</v>
      </c>
      <c r="H59" s="63" t="s">
        <v>35</v>
      </c>
      <c r="I59" s="64" t="s">
        <v>49</v>
      </c>
      <c r="K59" s="65"/>
      <c r="P59" s="35"/>
    </row>
    <row r="60" spans="1:17" s="43" customFormat="1" ht="26.1" customHeight="1" x14ac:dyDescent="0.2">
      <c r="A60" s="12">
        <v>57</v>
      </c>
      <c r="B60" s="60" t="s">
        <v>656</v>
      </c>
      <c r="C60" s="60" t="s">
        <v>657</v>
      </c>
      <c r="D60" s="60" t="s">
        <v>658</v>
      </c>
      <c r="E60" s="61">
        <v>353</v>
      </c>
      <c r="F60" s="61">
        <v>128</v>
      </c>
      <c r="G60" s="62">
        <v>1</v>
      </c>
      <c r="H60" s="63" t="s">
        <v>659</v>
      </c>
      <c r="I60" s="64" t="s">
        <v>647</v>
      </c>
    </row>
    <row r="61" spans="1:17" s="5" customFormat="1" ht="26.1" customHeight="1" x14ac:dyDescent="0.25">
      <c r="A61" s="12">
        <v>58</v>
      </c>
      <c r="B61" s="13" t="s">
        <v>154</v>
      </c>
      <c r="C61" s="13" t="s">
        <v>154</v>
      </c>
      <c r="D61" s="13" t="s">
        <v>10</v>
      </c>
      <c r="E61" s="14">
        <v>320</v>
      </c>
      <c r="F61" s="14">
        <v>160</v>
      </c>
      <c r="G61" s="14">
        <v>1</v>
      </c>
      <c r="H61" s="15">
        <v>41544</v>
      </c>
      <c r="I61" s="18" t="s">
        <v>155</v>
      </c>
      <c r="J61"/>
      <c r="K61"/>
    </row>
    <row r="62" spans="1:17" ht="26.1" customHeight="1" x14ac:dyDescent="0.25">
      <c r="A62" s="12">
        <v>59</v>
      </c>
      <c r="B62" s="60" t="s">
        <v>672</v>
      </c>
      <c r="C62" s="107" t="s">
        <v>672</v>
      </c>
      <c r="D62" s="107" t="s">
        <v>665</v>
      </c>
      <c r="E62" s="61">
        <v>251</v>
      </c>
      <c r="F62" s="61">
        <v>62</v>
      </c>
      <c r="G62" s="109">
        <v>1</v>
      </c>
      <c r="H62" s="63" t="s">
        <v>673</v>
      </c>
      <c r="I62" s="113" t="s">
        <v>647</v>
      </c>
    </row>
    <row r="63" spans="1:17" s="5" customFormat="1" ht="26.1" customHeight="1" x14ac:dyDescent="0.2">
      <c r="A63" s="12">
        <v>60</v>
      </c>
      <c r="B63" s="13" t="s">
        <v>158</v>
      </c>
      <c r="C63" s="24" t="s">
        <v>159</v>
      </c>
      <c r="D63" s="24" t="s">
        <v>160</v>
      </c>
      <c r="E63" s="14">
        <v>247.34</v>
      </c>
      <c r="F63" s="14">
        <v>27</v>
      </c>
      <c r="G63" s="23">
        <v>1</v>
      </c>
      <c r="H63" s="15">
        <v>43392</v>
      </c>
      <c r="I63" s="29" t="s">
        <v>91</v>
      </c>
      <c r="J63" s="30"/>
      <c r="K63" s="20"/>
      <c r="L63" s="11"/>
      <c r="M63" s="20"/>
      <c r="O63" s="20"/>
      <c r="P63" s="11"/>
    </row>
    <row r="64" spans="1:17" s="43" customFormat="1" ht="26.1" customHeight="1" x14ac:dyDescent="0.2">
      <c r="A64" s="12">
        <v>61</v>
      </c>
      <c r="B64" s="60" t="s">
        <v>325</v>
      </c>
      <c r="C64" s="60" t="s">
        <v>326</v>
      </c>
      <c r="D64" s="60" t="s">
        <v>327</v>
      </c>
      <c r="E64" s="61">
        <v>208</v>
      </c>
      <c r="F64" s="61">
        <v>41</v>
      </c>
      <c r="G64" s="62">
        <v>1</v>
      </c>
      <c r="H64" s="63" t="s">
        <v>117</v>
      </c>
      <c r="I64" s="64" t="s">
        <v>49</v>
      </c>
      <c r="K64" s="66"/>
      <c r="P64" s="56"/>
      <c r="Q64" s="56"/>
    </row>
    <row r="65" spans="1:16" s="43" customFormat="1" ht="26.1" customHeight="1" x14ac:dyDescent="0.2">
      <c r="A65" s="12">
        <v>62</v>
      </c>
      <c r="B65" s="60" t="s">
        <v>670</v>
      </c>
      <c r="C65" s="60" t="s">
        <v>671</v>
      </c>
      <c r="D65" s="60" t="s">
        <v>653</v>
      </c>
      <c r="E65" s="61">
        <v>202</v>
      </c>
      <c r="F65" s="61">
        <v>101</v>
      </c>
      <c r="G65" s="62">
        <v>1</v>
      </c>
      <c r="H65" s="63">
        <v>42654</v>
      </c>
      <c r="I65" s="64" t="s">
        <v>647</v>
      </c>
      <c r="J65" s="56"/>
      <c r="K65" s="66"/>
    </row>
    <row r="66" spans="1:16" s="43" customFormat="1" ht="26.1" customHeight="1" x14ac:dyDescent="0.2">
      <c r="A66" s="12">
        <v>63</v>
      </c>
      <c r="B66" s="60" t="s">
        <v>660</v>
      </c>
      <c r="C66" s="60" t="s">
        <v>661</v>
      </c>
      <c r="D66" s="60" t="s">
        <v>662</v>
      </c>
      <c r="E66" s="61">
        <v>180</v>
      </c>
      <c r="F66" s="61">
        <v>90</v>
      </c>
      <c r="G66" s="62">
        <v>1</v>
      </c>
      <c r="H66" s="63" t="s">
        <v>663</v>
      </c>
      <c r="I66" s="64" t="s">
        <v>647</v>
      </c>
    </row>
    <row r="67" spans="1:16" s="5" customFormat="1" ht="26.1" customHeight="1" x14ac:dyDescent="0.25">
      <c r="A67" s="12">
        <v>64</v>
      </c>
      <c r="B67" s="13" t="s">
        <v>161</v>
      </c>
      <c r="C67" s="13" t="s">
        <v>162</v>
      </c>
      <c r="D67" s="13" t="s">
        <v>163</v>
      </c>
      <c r="E67" s="14">
        <v>140</v>
      </c>
      <c r="F67" s="14">
        <v>70</v>
      </c>
      <c r="G67" s="14">
        <v>1</v>
      </c>
      <c r="H67" s="15" t="s">
        <v>164</v>
      </c>
      <c r="I67" s="16" t="s">
        <v>29</v>
      </c>
      <c r="J67"/>
      <c r="K67"/>
    </row>
    <row r="68" spans="1:16" s="5" customFormat="1" ht="26.1" customHeight="1" x14ac:dyDescent="0.2">
      <c r="A68" s="12">
        <v>65</v>
      </c>
      <c r="B68" s="13" t="s">
        <v>165</v>
      </c>
      <c r="C68" s="13" t="s">
        <v>166</v>
      </c>
      <c r="D68" s="13" t="s">
        <v>69</v>
      </c>
      <c r="E68" s="14">
        <v>134</v>
      </c>
      <c r="F68" s="14">
        <v>57</v>
      </c>
      <c r="G68" s="14">
        <v>1</v>
      </c>
      <c r="H68" s="21">
        <v>41691</v>
      </c>
      <c r="I68" s="29" t="s">
        <v>29</v>
      </c>
      <c r="J68" s="17"/>
    </row>
    <row r="69" spans="1:16" s="5" customFormat="1" ht="26.1" customHeight="1" x14ac:dyDescent="0.25">
      <c r="A69" s="12">
        <v>66</v>
      </c>
      <c r="B69" s="13" t="s">
        <v>167</v>
      </c>
      <c r="C69" s="13" t="s">
        <v>168</v>
      </c>
      <c r="D69" s="13" t="s">
        <v>15</v>
      </c>
      <c r="E69" s="14">
        <v>132</v>
      </c>
      <c r="F69" s="14">
        <v>66</v>
      </c>
      <c r="G69" s="14">
        <v>1</v>
      </c>
      <c r="H69" s="15">
        <v>43056</v>
      </c>
      <c r="I69" s="16" t="s">
        <v>29</v>
      </c>
      <c r="J69"/>
      <c r="K69"/>
    </row>
    <row r="70" spans="1:16" s="5" customFormat="1" ht="26.1" customHeight="1" x14ac:dyDescent="0.2">
      <c r="A70" s="12">
        <v>67</v>
      </c>
      <c r="B70" s="13" t="s">
        <v>169</v>
      </c>
      <c r="C70" s="13" t="s">
        <v>169</v>
      </c>
      <c r="D70" s="13" t="s">
        <v>10</v>
      </c>
      <c r="E70" s="14">
        <v>128</v>
      </c>
      <c r="F70" s="14">
        <v>22</v>
      </c>
      <c r="G70" s="14">
        <v>1</v>
      </c>
      <c r="H70" s="15">
        <v>43434</v>
      </c>
      <c r="I70" s="31" t="s">
        <v>170</v>
      </c>
    </row>
    <row r="71" spans="1:16" s="5" customFormat="1" ht="26.1" customHeight="1" x14ac:dyDescent="0.25">
      <c r="A71" s="12">
        <v>68</v>
      </c>
      <c r="B71" s="13" t="s">
        <v>171</v>
      </c>
      <c r="C71" s="13" t="s">
        <v>172</v>
      </c>
      <c r="D71" s="13" t="s">
        <v>69</v>
      </c>
      <c r="E71" s="14">
        <v>110</v>
      </c>
      <c r="F71" s="14">
        <v>20</v>
      </c>
      <c r="G71" s="14">
        <v>1</v>
      </c>
      <c r="H71" s="15">
        <v>42322</v>
      </c>
      <c r="I71" s="16" t="s">
        <v>29</v>
      </c>
      <c r="J71"/>
      <c r="K71"/>
    </row>
    <row r="72" spans="1:16" s="5" customFormat="1" ht="26.1" customHeight="1" x14ac:dyDescent="0.2">
      <c r="A72" s="12">
        <v>69</v>
      </c>
      <c r="B72" s="13" t="s">
        <v>652</v>
      </c>
      <c r="C72" s="13" t="s">
        <v>654</v>
      </c>
      <c r="D72" s="13" t="s">
        <v>653</v>
      </c>
      <c r="E72" s="14">
        <v>80</v>
      </c>
      <c r="F72" s="14">
        <v>15</v>
      </c>
      <c r="G72" s="14">
        <v>1</v>
      </c>
      <c r="H72" s="15" t="s">
        <v>655</v>
      </c>
      <c r="I72" s="18" t="s">
        <v>647</v>
      </c>
    </row>
    <row r="73" spans="1:16" s="43" customFormat="1" ht="26.1" customHeight="1" x14ac:dyDescent="0.2">
      <c r="A73" s="12">
        <v>70</v>
      </c>
      <c r="B73" s="114" t="s">
        <v>677</v>
      </c>
      <c r="C73" s="115" t="s">
        <v>678</v>
      </c>
      <c r="D73" s="115" t="s">
        <v>679</v>
      </c>
      <c r="E73" s="61">
        <v>51</v>
      </c>
      <c r="F73" s="61">
        <v>17</v>
      </c>
      <c r="G73" s="116">
        <v>1</v>
      </c>
      <c r="H73" s="117">
        <v>42301</v>
      </c>
      <c r="I73" s="64" t="s">
        <v>647</v>
      </c>
      <c r="J73" s="42"/>
    </row>
    <row r="74" spans="1:16" s="5" customFormat="1" ht="26.1" customHeight="1" x14ac:dyDescent="0.2">
      <c r="A74" s="12">
        <v>71</v>
      </c>
      <c r="B74" s="13" t="s">
        <v>173</v>
      </c>
      <c r="C74" s="13" t="s">
        <v>174</v>
      </c>
      <c r="D74" s="13" t="s">
        <v>175</v>
      </c>
      <c r="E74" s="14">
        <v>24</v>
      </c>
      <c r="F74" s="14">
        <v>8</v>
      </c>
      <c r="G74" s="14">
        <v>1</v>
      </c>
      <c r="H74" s="21">
        <v>43364</v>
      </c>
      <c r="I74" s="29" t="s">
        <v>77</v>
      </c>
      <c r="J74" s="17"/>
    </row>
    <row r="75" spans="1:16" s="5" customFormat="1" ht="26.1" customHeight="1" x14ac:dyDescent="0.2">
      <c r="A75" s="12">
        <v>72</v>
      </c>
      <c r="B75" s="13" t="s">
        <v>176</v>
      </c>
      <c r="C75" s="13" t="s">
        <v>177</v>
      </c>
      <c r="D75" s="13" t="s">
        <v>178</v>
      </c>
      <c r="E75" s="14">
        <v>1</v>
      </c>
      <c r="F75" s="14">
        <v>3</v>
      </c>
      <c r="G75" s="14">
        <v>1</v>
      </c>
      <c r="H75" s="21">
        <v>43420</v>
      </c>
      <c r="I75" s="16" t="s">
        <v>91</v>
      </c>
      <c r="J75" s="17"/>
    </row>
    <row r="76" spans="1:16" s="5" customFormat="1" ht="26.1" customHeight="1" x14ac:dyDescent="0.25">
      <c r="B76" s="32"/>
      <c r="C76" s="32"/>
      <c r="D76" s="32"/>
      <c r="E76" s="33"/>
      <c r="F76" s="33"/>
      <c r="G76" s="34"/>
      <c r="J76"/>
      <c r="K76"/>
      <c r="L76"/>
      <c r="M76" s="35"/>
      <c r="N76" s="27"/>
      <c r="O76" s="35"/>
      <c r="P76" s="26"/>
    </row>
    <row r="77" spans="1:16" s="5" customFormat="1" ht="26.1" customHeight="1" thickBot="1" x14ac:dyDescent="0.3">
      <c r="B77" s="32"/>
      <c r="C77" s="32"/>
      <c r="D77" s="32"/>
      <c r="E77" s="36">
        <f>SUM(E4:E76)</f>
        <v>2275293.3899999997</v>
      </c>
      <c r="F77" s="36">
        <f>SUM(F4:F76)</f>
        <v>420156</v>
      </c>
      <c r="H77" s="20"/>
      <c r="J77"/>
      <c r="K77"/>
      <c r="L77"/>
      <c r="M77"/>
      <c r="N77"/>
      <c r="O77"/>
      <c r="P77"/>
    </row>
  </sheetData>
  <sortState xmlns:xlrd2="http://schemas.microsoft.com/office/spreadsheetml/2017/richdata2" ref="A5:I75">
    <sortCondition descending="1" ref="E4:E75"/>
  </sortState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1895-47B7-47A7-9B4A-5BBC99D681D2}">
  <dimension ref="A1:P68"/>
  <sheetViews>
    <sheetView topLeftCell="A24" workbookViewId="0">
      <selection activeCell="G35" sqref="G35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3.5703125" bestFit="1" customWidth="1"/>
    <col min="14" max="14" width="11.140625" customWidth="1"/>
    <col min="15" max="15" width="14.140625" bestFit="1" customWidth="1"/>
    <col min="16" max="17" width="12.28515625" bestFit="1" customWidth="1"/>
  </cols>
  <sheetData>
    <row r="1" spans="1:15" s="5" customFormat="1" ht="18" x14ac:dyDescent="0.25">
      <c r="A1" s="1" t="s">
        <v>192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27</v>
      </c>
      <c r="C4" s="19" t="s">
        <v>27</v>
      </c>
      <c r="D4" s="13" t="s">
        <v>10</v>
      </c>
      <c r="E4" s="14">
        <v>388542.57</v>
      </c>
      <c r="F4" s="14">
        <v>67058</v>
      </c>
      <c r="G4" s="14">
        <v>17</v>
      </c>
      <c r="H4" s="15" t="s">
        <v>28</v>
      </c>
      <c r="I4" s="18" t="s">
        <v>29</v>
      </c>
      <c r="J4" s="17"/>
      <c r="L4" s="11"/>
      <c r="M4" s="11"/>
      <c r="O4" s="20"/>
    </row>
    <row r="5" spans="1:15" s="5" customFormat="1" ht="26.1" customHeight="1" x14ac:dyDescent="0.2">
      <c r="A5" s="12">
        <v>2</v>
      </c>
      <c r="B5" s="13" t="s">
        <v>219</v>
      </c>
      <c r="C5" s="13" t="s">
        <v>219</v>
      </c>
      <c r="D5" s="13" t="s">
        <v>10</v>
      </c>
      <c r="E5" s="14">
        <v>197800</v>
      </c>
      <c r="F5" s="14">
        <v>35718</v>
      </c>
      <c r="G5" s="14">
        <v>18</v>
      </c>
      <c r="H5" s="15" t="s">
        <v>209</v>
      </c>
      <c r="I5" s="18" t="s">
        <v>220</v>
      </c>
      <c r="J5" s="17"/>
      <c r="L5" s="11"/>
      <c r="M5" s="11"/>
      <c r="O5" s="20"/>
    </row>
    <row r="6" spans="1:15" s="5" customFormat="1" ht="26.1" customHeight="1" x14ac:dyDescent="0.2">
      <c r="A6" s="12">
        <v>3</v>
      </c>
      <c r="B6" s="13" t="s">
        <v>194</v>
      </c>
      <c r="C6" s="19" t="s">
        <v>193</v>
      </c>
      <c r="D6" s="13" t="s">
        <v>203</v>
      </c>
      <c r="E6" s="14">
        <v>155950.07999999999</v>
      </c>
      <c r="F6" s="14">
        <v>34070</v>
      </c>
      <c r="G6" s="14">
        <v>17</v>
      </c>
      <c r="H6" s="15" t="s">
        <v>204</v>
      </c>
      <c r="I6" s="16" t="s">
        <v>36</v>
      </c>
      <c r="J6" s="17"/>
      <c r="L6" s="11"/>
      <c r="M6" s="11"/>
      <c r="O6" s="20"/>
    </row>
    <row r="7" spans="1:15" s="5" customFormat="1" ht="26.1" customHeight="1" x14ac:dyDescent="0.2">
      <c r="A7" s="12">
        <v>4</v>
      </c>
      <c r="B7" s="13" t="s">
        <v>221</v>
      </c>
      <c r="C7" s="13" t="s">
        <v>221</v>
      </c>
      <c r="D7" s="13" t="s">
        <v>10</v>
      </c>
      <c r="E7" s="14">
        <v>144621</v>
      </c>
      <c r="F7" s="14">
        <v>29289</v>
      </c>
      <c r="G7" s="14">
        <v>20</v>
      </c>
      <c r="H7" s="15" t="s">
        <v>204</v>
      </c>
      <c r="I7" s="18" t="s">
        <v>56</v>
      </c>
      <c r="J7" s="17"/>
      <c r="L7" s="11"/>
      <c r="M7" s="11"/>
      <c r="O7" s="20"/>
    </row>
    <row r="8" spans="1:15" s="5" customFormat="1" ht="26.1" customHeight="1" x14ac:dyDescent="0.2">
      <c r="A8" s="12">
        <v>5</v>
      </c>
      <c r="B8" s="13" t="s">
        <v>210</v>
      </c>
      <c r="C8" s="13" t="s">
        <v>211</v>
      </c>
      <c r="D8" s="13" t="s">
        <v>15</v>
      </c>
      <c r="E8" s="14">
        <v>144161.13</v>
      </c>
      <c r="F8" s="14">
        <v>23669</v>
      </c>
      <c r="G8" s="14">
        <v>27</v>
      </c>
      <c r="H8" s="15" t="s">
        <v>207</v>
      </c>
      <c r="I8" s="18" t="s">
        <v>21</v>
      </c>
      <c r="J8" s="17"/>
      <c r="L8" s="11"/>
      <c r="M8" s="11"/>
      <c r="O8" s="20"/>
    </row>
    <row r="9" spans="1:15" s="5" customFormat="1" ht="26.1" customHeight="1" x14ac:dyDescent="0.2">
      <c r="A9" s="12">
        <v>6</v>
      </c>
      <c r="B9" s="13" t="s">
        <v>30</v>
      </c>
      <c r="C9" s="19" t="s">
        <v>31</v>
      </c>
      <c r="D9" s="13" t="s">
        <v>15</v>
      </c>
      <c r="E9" s="14">
        <v>115280.57</v>
      </c>
      <c r="F9" s="14">
        <v>20196</v>
      </c>
      <c r="G9" s="14">
        <v>10</v>
      </c>
      <c r="H9" s="15" t="s">
        <v>16</v>
      </c>
      <c r="I9" s="18" t="s">
        <v>29</v>
      </c>
      <c r="J9" s="17"/>
      <c r="L9" s="11"/>
      <c r="M9" s="11"/>
      <c r="O9" s="20"/>
    </row>
    <row r="10" spans="1:15" s="5" customFormat="1" ht="26.1" customHeight="1" x14ac:dyDescent="0.2">
      <c r="A10" s="12">
        <v>7</v>
      </c>
      <c r="B10" s="13" t="s">
        <v>59</v>
      </c>
      <c r="C10" s="19" t="s">
        <v>60</v>
      </c>
      <c r="D10" s="13" t="s">
        <v>15</v>
      </c>
      <c r="E10" s="14">
        <v>101588.77</v>
      </c>
      <c r="F10" s="14">
        <v>21488</v>
      </c>
      <c r="G10" s="14">
        <v>12</v>
      </c>
      <c r="H10" s="15" t="s">
        <v>28</v>
      </c>
      <c r="I10" s="16" t="s">
        <v>26</v>
      </c>
      <c r="J10" s="17"/>
      <c r="L10" s="11"/>
      <c r="M10" s="11"/>
      <c r="O10" s="20"/>
    </row>
    <row r="11" spans="1:15" s="5" customFormat="1" ht="26.1" customHeight="1" x14ac:dyDescent="0.2">
      <c r="A11" s="12">
        <v>8</v>
      </c>
      <c r="B11" s="13" t="s">
        <v>18</v>
      </c>
      <c r="C11" s="13" t="s">
        <v>19</v>
      </c>
      <c r="D11" s="13" t="s">
        <v>20</v>
      </c>
      <c r="E11" s="14">
        <v>72329.87</v>
      </c>
      <c r="F11" s="14">
        <v>12229</v>
      </c>
      <c r="G11" s="14">
        <v>11</v>
      </c>
      <c r="H11" s="15">
        <v>43406</v>
      </c>
      <c r="I11" s="18" t="s">
        <v>21</v>
      </c>
      <c r="J11" s="17"/>
      <c r="L11" s="11"/>
      <c r="M11" s="11"/>
      <c r="O11" s="20"/>
    </row>
    <row r="12" spans="1:15" s="5" customFormat="1" ht="26.1" customHeight="1" x14ac:dyDescent="0.2">
      <c r="A12" s="12">
        <v>9</v>
      </c>
      <c r="B12" s="13" t="s">
        <v>13</v>
      </c>
      <c r="C12" s="13" t="s">
        <v>14</v>
      </c>
      <c r="D12" s="13" t="s">
        <v>15</v>
      </c>
      <c r="E12" s="14">
        <v>66068.75</v>
      </c>
      <c r="F12" s="14">
        <v>13829</v>
      </c>
      <c r="G12" s="14">
        <v>19</v>
      </c>
      <c r="H12" s="15" t="s">
        <v>16</v>
      </c>
      <c r="I12" s="18" t="s">
        <v>17</v>
      </c>
      <c r="J12" s="17"/>
      <c r="L12" s="11"/>
      <c r="M12" s="11"/>
      <c r="O12" s="20"/>
    </row>
    <row r="13" spans="1:15" s="5" customFormat="1" ht="26.1" customHeight="1" x14ac:dyDescent="0.2">
      <c r="A13" s="12">
        <v>10</v>
      </c>
      <c r="B13" s="13" t="s">
        <v>125</v>
      </c>
      <c r="C13" s="13" t="s">
        <v>126</v>
      </c>
      <c r="D13" s="13" t="s">
        <v>15</v>
      </c>
      <c r="E13" s="14">
        <v>47142.89</v>
      </c>
      <c r="F13" s="14">
        <v>8240</v>
      </c>
      <c r="G13" s="14">
        <v>14</v>
      </c>
      <c r="H13" s="15" t="s">
        <v>127</v>
      </c>
      <c r="I13" s="18" t="s">
        <v>29</v>
      </c>
      <c r="J13" s="17"/>
      <c r="L13" s="11"/>
      <c r="M13" s="11"/>
      <c r="O13" s="20"/>
    </row>
    <row r="14" spans="1:15" s="5" customFormat="1" ht="26.1" customHeight="1" x14ac:dyDescent="0.2">
      <c r="A14" s="12">
        <v>11</v>
      </c>
      <c r="B14" s="13" t="s">
        <v>195</v>
      </c>
      <c r="C14" s="19" t="s">
        <v>205</v>
      </c>
      <c r="D14" s="13" t="s">
        <v>45</v>
      </c>
      <c r="E14" s="14">
        <v>41984.99</v>
      </c>
      <c r="F14" s="14">
        <v>7316</v>
      </c>
      <c r="G14" s="14">
        <v>7</v>
      </c>
      <c r="H14" s="15" t="s">
        <v>207</v>
      </c>
      <c r="I14" s="18" t="s">
        <v>29</v>
      </c>
      <c r="J14" s="17"/>
      <c r="L14" s="11"/>
      <c r="M14" s="11"/>
      <c r="O14" s="20"/>
    </row>
    <row r="15" spans="1:15" s="5" customFormat="1" ht="26.1" customHeight="1" x14ac:dyDescent="0.2">
      <c r="A15" s="12">
        <v>12</v>
      </c>
      <c r="B15" s="13" t="s">
        <v>244</v>
      </c>
      <c r="C15" s="13" t="s">
        <v>245</v>
      </c>
      <c r="D15" s="13" t="s">
        <v>15</v>
      </c>
      <c r="E15" s="14">
        <v>40994</v>
      </c>
      <c r="F15" s="14">
        <v>7388</v>
      </c>
      <c r="G15" s="14">
        <v>13</v>
      </c>
      <c r="H15" s="15" t="s">
        <v>207</v>
      </c>
      <c r="I15" s="18" t="s">
        <v>39</v>
      </c>
      <c r="J15" s="17"/>
      <c r="L15" s="11"/>
      <c r="M15" s="11"/>
      <c r="O15" s="20"/>
    </row>
    <row r="16" spans="1:15" s="5" customFormat="1" ht="26.1" customHeight="1" x14ac:dyDescent="0.2">
      <c r="A16" s="12">
        <v>13</v>
      </c>
      <c r="B16" s="13" t="s">
        <v>72</v>
      </c>
      <c r="C16" s="19" t="s">
        <v>73</v>
      </c>
      <c r="D16" s="13" t="s">
        <v>45</v>
      </c>
      <c r="E16" s="14">
        <v>36800.730000000003</v>
      </c>
      <c r="F16" s="14">
        <v>6087</v>
      </c>
      <c r="G16" s="14">
        <v>5</v>
      </c>
      <c r="H16" s="15" t="s">
        <v>28</v>
      </c>
      <c r="I16" s="18" t="s">
        <v>29</v>
      </c>
      <c r="J16" s="17"/>
      <c r="L16" s="11"/>
      <c r="M16" s="11"/>
      <c r="O16" s="20"/>
    </row>
    <row r="17" spans="1:16" s="5" customFormat="1" ht="26.1" customHeight="1" x14ac:dyDescent="0.2">
      <c r="A17" s="12">
        <v>14</v>
      </c>
      <c r="B17" s="13" t="s">
        <v>226</v>
      </c>
      <c r="C17" s="13" t="s">
        <v>227</v>
      </c>
      <c r="D17" s="13" t="s">
        <v>15</v>
      </c>
      <c r="E17" s="14">
        <v>35503</v>
      </c>
      <c r="F17" s="14">
        <v>6432</v>
      </c>
      <c r="G17" s="14">
        <v>18</v>
      </c>
      <c r="H17" s="15" t="s">
        <v>204</v>
      </c>
      <c r="I17" s="16" t="s">
        <v>94</v>
      </c>
      <c r="J17" s="17"/>
      <c r="L17" s="11"/>
      <c r="M17" s="11"/>
      <c r="O17" s="20"/>
    </row>
    <row r="18" spans="1:16" s="5" customFormat="1" ht="26.1" customHeight="1" x14ac:dyDescent="0.2">
      <c r="A18" s="12">
        <v>15</v>
      </c>
      <c r="B18" s="13" t="s">
        <v>224</v>
      </c>
      <c r="C18" s="13" t="s">
        <v>225</v>
      </c>
      <c r="D18" s="13" t="s">
        <v>133</v>
      </c>
      <c r="E18" s="14">
        <v>35053</v>
      </c>
      <c r="F18" s="14">
        <v>8312</v>
      </c>
      <c r="G18" s="14">
        <v>18</v>
      </c>
      <c r="H18" s="15" t="s">
        <v>209</v>
      </c>
      <c r="I18" s="18" t="s">
        <v>56</v>
      </c>
      <c r="J18" s="17"/>
      <c r="L18" s="11"/>
      <c r="M18" s="11"/>
      <c r="N18" s="11"/>
      <c r="O18" s="20"/>
    </row>
    <row r="19" spans="1:16" s="5" customFormat="1" ht="26.1" customHeight="1" x14ac:dyDescent="0.2">
      <c r="A19" s="12">
        <v>16</v>
      </c>
      <c r="B19" s="13" t="s">
        <v>197</v>
      </c>
      <c r="C19" s="39" t="s">
        <v>196</v>
      </c>
      <c r="D19" s="13" t="s">
        <v>206</v>
      </c>
      <c r="E19" s="14">
        <v>34318.53</v>
      </c>
      <c r="F19" s="14">
        <v>8103</v>
      </c>
      <c r="G19" s="14">
        <v>15</v>
      </c>
      <c r="H19" s="15" t="s">
        <v>207</v>
      </c>
      <c r="I19" s="18" t="s">
        <v>29</v>
      </c>
      <c r="J19" s="20"/>
      <c r="M19" s="11"/>
      <c r="O19" s="20"/>
    </row>
    <row r="20" spans="1:16" s="5" customFormat="1" ht="26.1" customHeight="1" x14ac:dyDescent="0.25">
      <c r="A20" s="12">
        <v>17</v>
      </c>
      <c r="B20" s="13" t="s">
        <v>199</v>
      </c>
      <c r="C20" s="25" t="s">
        <v>198</v>
      </c>
      <c r="D20" s="13" t="s">
        <v>15</v>
      </c>
      <c r="E20" s="14">
        <v>33127.65</v>
      </c>
      <c r="F20" s="14">
        <v>5879</v>
      </c>
      <c r="G20" s="14">
        <v>12</v>
      </c>
      <c r="H20" s="15" t="s">
        <v>204</v>
      </c>
      <c r="I20" s="18" t="s">
        <v>29</v>
      </c>
      <c r="J20"/>
      <c r="K20"/>
      <c r="M20" s="11"/>
    </row>
    <row r="21" spans="1:16" s="5" customFormat="1" ht="26.1" customHeight="1" x14ac:dyDescent="0.2">
      <c r="A21" s="12">
        <v>18</v>
      </c>
      <c r="B21" s="13" t="s">
        <v>40</v>
      </c>
      <c r="C21" s="13" t="s">
        <v>41</v>
      </c>
      <c r="D21" s="13" t="s">
        <v>15</v>
      </c>
      <c r="E21" s="14">
        <v>30434.84</v>
      </c>
      <c r="F21" s="14">
        <v>5195</v>
      </c>
      <c r="G21" s="14">
        <v>10</v>
      </c>
      <c r="H21" s="15" t="s">
        <v>42</v>
      </c>
      <c r="I21" s="18" t="s">
        <v>17</v>
      </c>
    </row>
    <row r="22" spans="1:16" s="5" customFormat="1" ht="26.1" customHeight="1" x14ac:dyDescent="0.2">
      <c r="A22" s="12">
        <v>19</v>
      </c>
      <c r="B22" s="13" t="s">
        <v>216</v>
      </c>
      <c r="C22" s="24" t="s">
        <v>217</v>
      </c>
      <c r="D22" s="13" t="s">
        <v>15</v>
      </c>
      <c r="E22" s="14">
        <v>29057.52</v>
      </c>
      <c r="F22" s="14">
        <v>5968</v>
      </c>
      <c r="G22" s="23">
        <v>6</v>
      </c>
      <c r="H22" s="15" t="s">
        <v>218</v>
      </c>
      <c r="I22" s="18" t="s">
        <v>101</v>
      </c>
      <c r="M22" s="11"/>
      <c r="N22" s="11"/>
      <c r="O22" s="20"/>
    </row>
    <row r="23" spans="1:16" s="5" customFormat="1" ht="26.1" customHeight="1" x14ac:dyDescent="0.2">
      <c r="A23" s="12">
        <v>20</v>
      </c>
      <c r="B23" s="13" t="s">
        <v>200</v>
      </c>
      <c r="C23" s="22" t="s">
        <v>208</v>
      </c>
      <c r="D23" s="13" t="s">
        <v>45</v>
      </c>
      <c r="E23" s="14">
        <v>28864.59</v>
      </c>
      <c r="F23" s="14">
        <v>4742</v>
      </c>
      <c r="G23" s="23">
        <v>5</v>
      </c>
      <c r="H23" s="15" t="s">
        <v>204</v>
      </c>
      <c r="I23" s="18" t="s">
        <v>29</v>
      </c>
      <c r="M23" s="11"/>
      <c r="N23" s="11"/>
    </row>
    <row r="24" spans="1:16" s="5" customFormat="1" ht="26.1" customHeight="1" x14ac:dyDescent="0.2">
      <c r="A24" s="12">
        <v>21</v>
      </c>
      <c r="B24" s="13" t="s">
        <v>243</v>
      </c>
      <c r="C24" s="13" t="s">
        <v>242</v>
      </c>
      <c r="D24" s="13" t="s">
        <v>120</v>
      </c>
      <c r="E24" s="14">
        <v>27761</v>
      </c>
      <c r="F24" s="14">
        <v>4954</v>
      </c>
      <c r="G24" s="14">
        <v>16</v>
      </c>
      <c r="H24" s="15" t="s">
        <v>127</v>
      </c>
      <c r="I24" s="18" t="s">
        <v>39</v>
      </c>
      <c r="J24" s="11"/>
    </row>
    <row r="25" spans="1:16" s="5" customFormat="1" ht="26.1" customHeight="1" x14ac:dyDescent="0.2">
      <c r="A25" s="12">
        <v>22</v>
      </c>
      <c r="B25" s="13" t="s">
        <v>222</v>
      </c>
      <c r="C25" s="13" t="s">
        <v>223</v>
      </c>
      <c r="D25" s="13" t="s">
        <v>45</v>
      </c>
      <c r="E25" s="14">
        <v>23448</v>
      </c>
      <c r="F25" s="14">
        <v>5246</v>
      </c>
      <c r="G25" s="14">
        <v>14</v>
      </c>
      <c r="H25" s="15" t="s">
        <v>127</v>
      </c>
      <c r="I25" s="18" t="s">
        <v>56</v>
      </c>
      <c r="J25" s="11"/>
    </row>
    <row r="26" spans="1:16" s="5" customFormat="1" ht="26.1" customHeight="1" x14ac:dyDescent="0.2">
      <c r="A26" s="12">
        <v>23</v>
      </c>
      <c r="B26" s="13" t="s">
        <v>61</v>
      </c>
      <c r="C26" s="13" t="s">
        <v>62</v>
      </c>
      <c r="D26" s="13" t="s">
        <v>63</v>
      </c>
      <c r="E26" s="14">
        <v>17907.93</v>
      </c>
      <c r="F26" s="14">
        <v>3124</v>
      </c>
      <c r="G26" s="14">
        <v>9</v>
      </c>
      <c r="H26" s="15" t="s">
        <v>42</v>
      </c>
      <c r="I26" s="18" t="s">
        <v>21</v>
      </c>
      <c r="J26" s="11"/>
    </row>
    <row r="27" spans="1:16" s="5" customFormat="1" ht="26.1" customHeight="1" x14ac:dyDescent="0.2">
      <c r="A27" s="12">
        <v>24</v>
      </c>
      <c r="B27" s="13" t="s">
        <v>52</v>
      </c>
      <c r="C27" s="13" t="s">
        <v>53</v>
      </c>
      <c r="D27" s="13" t="s">
        <v>54</v>
      </c>
      <c r="E27" s="14">
        <v>17202</v>
      </c>
      <c r="F27" s="14">
        <v>3882</v>
      </c>
      <c r="G27" s="14">
        <v>2</v>
      </c>
      <c r="H27" s="15">
        <v>43385</v>
      </c>
      <c r="I27" s="18" t="s">
        <v>29</v>
      </c>
      <c r="J27" s="11"/>
    </row>
    <row r="28" spans="1:16" s="5" customFormat="1" ht="26.1" customHeight="1" x14ac:dyDescent="0.2">
      <c r="A28" s="12">
        <v>25</v>
      </c>
      <c r="B28" s="13" t="s">
        <v>202</v>
      </c>
      <c r="C28" s="19" t="s">
        <v>201</v>
      </c>
      <c r="D28" s="13" t="s">
        <v>15</v>
      </c>
      <c r="E28" s="14">
        <v>15360.83</v>
      </c>
      <c r="F28" s="14">
        <v>3143</v>
      </c>
      <c r="G28" s="14">
        <v>11</v>
      </c>
      <c r="H28" s="15" t="s">
        <v>209</v>
      </c>
      <c r="I28" s="18" t="s">
        <v>29</v>
      </c>
      <c r="J28" s="11"/>
    </row>
    <row r="29" spans="1:16" s="5" customFormat="1" ht="26.1" customHeight="1" x14ac:dyDescent="0.2">
      <c r="A29" s="12">
        <v>26</v>
      </c>
      <c r="B29" s="13" t="s">
        <v>55</v>
      </c>
      <c r="C29" s="13" t="s">
        <v>55</v>
      </c>
      <c r="D29" s="13" t="s">
        <v>45</v>
      </c>
      <c r="E29" s="14">
        <v>14068</v>
      </c>
      <c r="F29" s="14">
        <v>2321</v>
      </c>
      <c r="G29" s="14">
        <v>8</v>
      </c>
      <c r="H29" s="15">
        <v>43111</v>
      </c>
      <c r="I29" s="18" t="s">
        <v>56</v>
      </c>
      <c r="O29" s="17"/>
      <c r="P29" s="26"/>
    </row>
    <row r="30" spans="1:16" ht="26.1" customHeight="1" x14ac:dyDescent="0.25">
      <c r="A30" s="12">
        <v>27</v>
      </c>
      <c r="B30" s="13" t="s">
        <v>22</v>
      </c>
      <c r="C30" s="19" t="s">
        <v>23</v>
      </c>
      <c r="D30" s="13" t="s">
        <v>24</v>
      </c>
      <c r="E30" s="14">
        <v>12356.65</v>
      </c>
      <c r="F30" s="14">
        <v>2096</v>
      </c>
      <c r="G30" s="14">
        <v>3</v>
      </c>
      <c r="H30" s="15" t="s">
        <v>25</v>
      </c>
      <c r="I30" s="18" t="s">
        <v>26</v>
      </c>
    </row>
    <row r="31" spans="1:16" ht="26.1" customHeight="1" x14ac:dyDescent="0.25">
      <c r="A31" s="12">
        <v>28</v>
      </c>
      <c r="B31" s="13" t="s">
        <v>32</v>
      </c>
      <c r="C31" s="19" t="s">
        <v>33</v>
      </c>
      <c r="D31" s="13" t="s">
        <v>34</v>
      </c>
      <c r="E31" s="14">
        <v>11632.39</v>
      </c>
      <c r="F31" s="14">
        <v>1872</v>
      </c>
      <c r="G31" s="14">
        <v>5</v>
      </c>
      <c r="H31" s="15" t="s">
        <v>35</v>
      </c>
      <c r="I31" s="16" t="s">
        <v>36</v>
      </c>
    </row>
    <row r="32" spans="1:16" ht="26.1" customHeight="1" x14ac:dyDescent="0.25">
      <c r="A32" s="12">
        <v>29</v>
      </c>
      <c r="B32" s="13" t="s">
        <v>215</v>
      </c>
      <c r="C32" s="13" t="s">
        <v>215</v>
      </c>
      <c r="D32" s="13" t="s">
        <v>48</v>
      </c>
      <c r="E32" s="14">
        <v>8748.7800000000007</v>
      </c>
      <c r="F32" s="14">
        <v>1761</v>
      </c>
      <c r="G32" s="14">
        <v>8</v>
      </c>
      <c r="H32" s="15" t="s">
        <v>127</v>
      </c>
      <c r="I32" s="18" t="s">
        <v>49</v>
      </c>
    </row>
    <row r="33" spans="1:16" s="43" customFormat="1" ht="24.75" customHeight="1" x14ac:dyDescent="0.2">
      <c r="A33" s="12">
        <v>30</v>
      </c>
      <c r="B33" s="45" t="s">
        <v>298</v>
      </c>
      <c r="C33" s="45" t="s">
        <v>301</v>
      </c>
      <c r="D33" s="45" t="s">
        <v>303</v>
      </c>
      <c r="E33" s="47">
        <v>6691.88</v>
      </c>
      <c r="F33" s="47">
        <v>1380</v>
      </c>
      <c r="G33" s="47">
        <v>6</v>
      </c>
      <c r="H33" s="50">
        <v>43518</v>
      </c>
      <c r="I33" s="52" t="s">
        <v>49</v>
      </c>
      <c r="J33" s="42"/>
    </row>
    <row r="34" spans="1:16" ht="26.1" customHeight="1" x14ac:dyDescent="0.25">
      <c r="A34" s="12">
        <v>31</v>
      </c>
      <c r="B34" s="13" t="s">
        <v>228</v>
      </c>
      <c r="C34" s="13" t="s">
        <v>229</v>
      </c>
      <c r="D34" s="13" t="s">
        <v>15</v>
      </c>
      <c r="E34" s="14">
        <v>6060.99</v>
      </c>
      <c r="F34" s="14">
        <v>1205</v>
      </c>
      <c r="G34" s="14">
        <v>12</v>
      </c>
      <c r="H34" s="15" t="s">
        <v>207</v>
      </c>
      <c r="I34" s="16" t="s">
        <v>94</v>
      </c>
    </row>
    <row r="35" spans="1:16" ht="26.1" customHeight="1" x14ac:dyDescent="0.25">
      <c r="A35" s="12">
        <v>32</v>
      </c>
      <c r="B35" s="13" t="s">
        <v>231</v>
      </c>
      <c r="C35" s="13" t="s">
        <v>230</v>
      </c>
      <c r="D35" s="13" t="s">
        <v>232</v>
      </c>
      <c r="E35" s="14">
        <v>5971</v>
      </c>
      <c r="F35" s="14">
        <v>1485</v>
      </c>
      <c r="G35" s="14">
        <v>4</v>
      </c>
      <c r="H35" s="15" t="s">
        <v>204</v>
      </c>
      <c r="I35" s="18" t="s">
        <v>233</v>
      </c>
    </row>
    <row r="36" spans="1:16" ht="26.1" customHeight="1" x14ac:dyDescent="0.25">
      <c r="A36" s="12">
        <v>33</v>
      </c>
      <c r="B36" s="13" t="s">
        <v>136</v>
      </c>
      <c r="C36" s="13" t="s">
        <v>137</v>
      </c>
      <c r="D36" s="13" t="s">
        <v>15</v>
      </c>
      <c r="E36" s="14">
        <v>5060.45</v>
      </c>
      <c r="F36" s="14">
        <v>915</v>
      </c>
      <c r="G36" s="14">
        <v>2</v>
      </c>
      <c r="H36" s="15">
        <v>43378</v>
      </c>
      <c r="I36" s="16" t="s">
        <v>36</v>
      </c>
      <c r="M36" s="20"/>
      <c r="N36" s="27"/>
      <c r="O36" s="17"/>
      <c r="P36" s="28"/>
    </row>
    <row r="37" spans="1:16" s="5" customFormat="1" ht="26.1" customHeight="1" x14ac:dyDescent="0.25">
      <c r="A37" s="12">
        <v>34</v>
      </c>
      <c r="B37" s="13" t="s">
        <v>46</v>
      </c>
      <c r="C37" s="13" t="s">
        <v>47</v>
      </c>
      <c r="D37" s="13" t="s">
        <v>48</v>
      </c>
      <c r="E37" s="14">
        <v>4598.95</v>
      </c>
      <c r="F37" s="14">
        <v>777</v>
      </c>
      <c r="G37" s="14">
        <v>2</v>
      </c>
      <c r="H37" s="15" t="s">
        <v>25</v>
      </c>
      <c r="I37" s="31" t="s">
        <v>49</v>
      </c>
      <c r="J37"/>
      <c r="K37"/>
    </row>
    <row r="38" spans="1:16" ht="26.1" customHeight="1" x14ac:dyDescent="0.25">
      <c r="A38" s="12">
        <v>35</v>
      </c>
      <c r="B38" s="13" t="s">
        <v>239</v>
      </c>
      <c r="C38" s="13" t="s">
        <v>240</v>
      </c>
      <c r="D38" s="13" t="s">
        <v>241</v>
      </c>
      <c r="E38" s="14">
        <v>2780.6</v>
      </c>
      <c r="F38" s="14">
        <v>571</v>
      </c>
      <c r="G38" s="14">
        <v>4</v>
      </c>
      <c r="H38" s="21" t="s">
        <v>207</v>
      </c>
      <c r="I38" s="31" t="s">
        <v>237</v>
      </c>
    </row>
    <row r="39" spans="1:16" ht="26.1" customHeight="1" x14ac:dyDescent="0.25">
      <c r="A39" s="12">
        <v>36</v>
      </c>
      <c r="B39" s="13" t="s">
        <v>9</v>
      </c>
      <c r="C39" s="13" t="s">
        <v>9</v>
      </c>
      <c r="D39" s="13" t="s">
        <v>10</v>
      </c>
      <c r="E39" s="14">
        <v>2773</v>
      </c>
      <c r="F39" s="14">
        <v>484</v>
      </c>
      <c r="G39" s="14">
        <v>2</v>
      </c>
      <c r="H39" s="21" t="s">
        <v>11</v>
      </c>
      <c r="I39" s="29" t="s">
        <v>12</v>
      </c>
    </row>
    <row r="40" spans="1:16" ht="26.1" customHeight="1" x14ac:dyDescent="0.25">
      <c r="A40" s="12">
        <v>37</v>
      </c>
      <c r="B40" s="13" t="s">
        <v>333</v>
      </c>
      <c r="C40" s="19" t="s">
        <v>332</v>
      </c>
      <c r="D40" s="13" t="s">
        <v>334</v>
      </c>
      <c r="E40" s="14">
        <v>2682</v>
      </c>
      <c r="F40" s="14">
        <v>711</v>
      </c>
      <c r="G40" s="14">
        <v>6</v>
      </c>
      <c r="H40" s="21" t="s">
        <v>207</v>
      </c>
      <c r="I40" s="52" t="s">
        <v>49</v>
      </c>
      <c r="L40" s="35"/>
      <c r="M40" s="55"/>
    </row>
    <row r="41" spans="1:16" ht="26.1" customHeight="1" x14ac:dyDescent="0.25">
      <c r="A41" s="12">
        <v>38</v>
      </c>
      <c r="B41" s="13" t="s">
        <v>92</v>
      </c>
      <c r="C41" s="13" t="s">
        <v>93</v>
      </c>
      <c r="D41" s="13" t="s">
        <v>15</v>
      </c>
      <c r="E41" s="14">
        <v>2601</v>
      </c>
      <c r="F41" s="14">
        <v>525</v>
      </c>
      <c r="G41" s="14">
        <v>3</v>
      </c>
      <c r="H41" s="21" t="s">
        <v>42</v>
      </c>
      <c r="I41" s="29" t="s">
        <v>94</v>
      </c>
    </row>
    <row r="42" spans="1:16" ht="26.1" customHeight="1" x14ac:dyDescent="0.25">
      <c r="A42" s="12">
        <v>39</v>
      </c>
      <c r="B42" s="13" t="s">
        <v>213</v>
      </c>
      <c r="C42" s="13" t="s">
        <v>212</v>
      </c>
      <c r="D42" s="13" t="s">
        <v>214</v>
      </c>
      <c r="E42" s="14">
        <v>2384.8200000000002</v>
      </c>
      <c r="F42" s="14">
        <v>462</v>
      </c>
      <c r="G42" s="14">
        <v>13</v>
      </c>
      <c r="H42" s="21" t="s">
        <v>204</v>
      </c>
      <c r="I42" s="29" t="s">
        <v>77</v>
      </c>
    </row>
    <row r="43" spans="1:16" s="5" customFormat="1" ht="26.1" customHeight="1" x14ac:dyDescent="0.2">
      <c r="A43" s="12">
        <v>40</v>
      </c>
      <c r="B43" s="13" t="s">
        <v>70</v>
      </c>
      <c r="C43" s="13" t="s">
        <v>71</v>
      </c>
      <c r="D43" s="13" t="s">
        <v>15</v>
      </c>
      <c r="E43" s="14">
        <v>2279.04</v>
      </c>
      <c r="F43" s="14">
        <v>434</v>
      </c>
      <c r="G43" s="14">
        <v>1</v>
      </c>
      <c r="H43" s="21" t="s">
        <v>42</v>
      </c>
      <c r="I43" s="18" t="s">
        <v>29</v>
      </c>
      <c r="J43" s="30"/>
    </row>
    <row r="44" spans="1:16" s="5" customFormat="1" ht="26.1" customHeight="1" x14ac:dyDescent="0.25">
      <c r="A44" s="12">
        <v>41</v>
      </c>
      <c r="B44" s="13" t="s">
        <v>84</v>
      </c>
      <c r="C44" s="13" t="s">
        <v>85</v>
      </c>
      <c r="D44" s="13" t="s">
        <v>15</v>
      </c>
      <c r="E44" s="14">
        <v>2224.83</v>
      </c>
      <c r="F44" s="14">
        <v>445</v>
      </c>
      <c r="G44" s="14">
        <v>3</v>
      </c>
      <c r="H44" s="15">
        <v>43448</v>
      </c>
      <c r="I44" s="18" t="s">
        <v>26</v>
      </c>
      <c r="J44"/>
      <c r="K44"/>
    </row>
    <row r="45" spans="1:16" s="5" customFormat="1" ht="26.1" customHeight="1" x14ac:dyDescent="0.25">
      <c r="A45" s="12">
        <v>42</v>
      </c>
      <c r="B45" s="13" t="s">
        <v>105</v>
      </c>
      <c r="C45" s="13" t="s">
        <v>106</v>
      </c>
      <c r="D45" s="13" t="s">
        <v>107</v>
      </c>
      <c r="E45" s="14">
        <v>2171</v>
      </c>
      <c r="F45" s="14">
        <v>435</v>
      </c>
      <c r="G45" s="14">
        <v>2</v>
      </c>
      <c r="H45" s="15" t="s">
        <v>108</v>
      </c>
      <c r="I45" s="18" t="s">
        <v>56</v>
      </c>
      <c r="J45"/>
      <c r="K45"/>
    </row>
    <row r="46" spans="1:16" s="43" customFormat="1" ht="24.75" customHeight="1" x14ac:dyDescent="0.2">
      <c r="A46" s="12">
        <v>43</v>
      </c>
      <c r="B46" s="45" t="s">
        <v>236</v>
      </c>
      <c r="C46" s="45" t="s">
        <v>235</v>
      </c>
      <c r="D46" s="45" t="s">
        <v>160</v>
      </c>
      <c r="E46" s="47">
        <v>1989</v>
      </c>
      <c r="F46" s="47">
        <v>413</v>
      </c>
      <c r="G46" s="47">
        <v>4</v>
      </c>
      <c r="H46" s="50">
        <v>43504</v>
      </c>
      <c r="I46" s="52" t="s">
        <v>237</v>
      </c>
      <c r="J46" s="42"/>
    </row>
    <row r="47" spans="1:16" s="43" customFormat="1" ht="26.1" customHeight="1" x14ac:dyDescent="0.2">
      <c r="A47" s="12">
        <v>44</v>
      </c>
      <c r="B47" s="45" t="s">
        <v>150</v>
      </c>
      <c r="C47" s="45" t="s">
        <v>150</v>
      </c>
      <c r="D47" s="45" t="s">
        <v>10</v>
      </c>
      <c r="E47" s="47">
        <v>1589.5</v>
      </c>
      <c r="F47" s="47">
        <v>556</v>
      </c>
      <c r="G47" s="47">
        <v>3</v>
      </c>
      <c r="H47" s="50">
        <v>43189</v>
      </c>
      <c r="I47" s="53" t="s">
        <v>151</v>
      </c>
    </row>
    <row r="48" spans="1:16" s="5" customFormat="1" ht="26.1" customHeight="1" x14ac:dyDescent="0.25">
      <c r="A48" s="12">
        <v>45</v>
      </c>
      <c r="B48" s="13" t="s">
        <v>234</v>
      </c>
      <c r="C48" s="13" t="s">
        <v>234</v>
      </c>
      <c r="D48" s="13" t="s">
        <v>238</v>
      </c>
      <c r="E48" s="14">
        <v>1145</v>
      </c>
      <c r="F48" s="14">
        <v>254</v>
      </c>
      <c r="G48" s="14">
        <v>2</v>
      </c>
      <c r="H48" s="15">
        <v>43504</v>
      </c>
      <c r="I48" s="18" t="s">
        <v>237</v>
      </c>
      <c r="J48"/>
      <c r="K48"/>
      <c r="M48" s="40"/>
      <c r="N48" s="20"/>
      <c r="O48" s="20"/>
      <c r="P48" s="41"/>
    </row>
    <row r="49" spans="1:16" s="5" customFormat="1" ht="26.1" customHeight="1" x14ac:dyDescent="0.25">
      <c r="A49" s="12">
        <v>46</v>
      </c>
      <c r="B49" s="13" t="s">
        <v>95</v>
      </c>
      <c r="C49" s="13" t="s">
        <v>95</v>
      </c>
      <c r="D49" s="13" t="s">
        <v>10</v>
      </c>
      <c r="E49" s="14">
        <v>715.26</v>
      </c>
      <c r="F49" s="14">
        <v>115</v>
      </c>
      <c r="G49" s="14">
        <v>1</v>
      </c>
      <c r="H49" s="15">
        <v>43427</v>
      </c>
      <c r="I49" s="18" t="s">
        <v>96</v>
      </c>
      <c r="J49"/>
      <c r="K49"/>
      <c r="M49" s="40"/>
      <c r="N49" s="20"/>
      <c r="O49" s="20"/>
      <c r="P49" s="41"/>
    </row>
    <row r="50" spans="1:16" s="5" customFormat="1" ht="26.1" customHeight="1" x14ac:dyDescent="0.25">
      <c r="A50" s="12">
        <v>47</v>
      </c>
      <c r="B50" s="13" t="s">
        <v>86</v>
      </c>
      <c r="C50" s="19" t="s">
        <v>87</v>
      </c>
      <c r="D50" s="13" t="s">
        <v>45</v>
      </c>
      <c r="E50" s="14">
        <v>701.98</v>
      </c>
      <c r="F50" s="14">
        <v>154</v>
      </c>
      <c r="G50" s="14">
        <v>2</v>
      </c>
      <c r="H50" s="15">
        <v>43455</v>
      </c>
      <c r="I50" s="18" t="s">
        <v>29</v>
      </c>
      <c r="J50"/>
      <c r="K50"/>
      <c r="M50" s="40"/>
      <c r="N50" s="20"/>
      <c r="O50" s="20"/>
      <c r="P50" s="41"/>
    </row>
    <row r="51" spans="1:16" ht="26.1" customHeight="1" x14ac:dyDescent="0.25">
      <c r="A51" s="12">
        <v>48</v>
      </c>
      <c r="B51" s="13" t="s">
        <v>37</v>
      </c>
      <c r="C51" s="13" t="s">
        <v>38</v>
      </c>
      <c r="D51" s="13" t="s">
        <v>15</v>
      </c>
      <c r="E51" s="14">
        <v>648</v>
      </c>
      <c r="F51" s="14">
        <v>142</v>
      </c>
      <c r="G51" s="14">
        <v>3</v>
      </c>
      <c r="H51" s="15">
        <v>43434</v>
      </c>
      <c r="I51" s="18" t="s">
        <v>39</v>
      </c>
      <c r="M51" s="20"/>
      <c r="N51" s="27"/>
      <c r="O51" s="17"/>
      <c r="P51" s="28"/>
    </row>
    <row r="52" spans="1:16" s="5" customFormat="1" ht="26.1" customHeight="1" x14ac:dyDescent="0.25">
      <c r="A52" s="12">
        <v>49</v>
      </c>
      <c r="B52" s="44" t="s">
        <v>248</v>
      </c>
      <c r="C52" s="44" t="s">
        <v>249</v>
      </c>
      <c r="D52" s="44" t="s">
        <v>15</v>
      </c>
      <c r="E52" s="46">
        <v>500</v>
      </c>
      <c r="F52" s="46">
        <v>70</v>
      </c>
      <c r="G52" s="48">
        <v>2</v>
      </c>
      <c r="H52" s="49">
        <v>43196</v>
      </c>
      <c r="I52" s="51" t="s">
        <v>66</v>
      </c>
      <c r="J52"/>
      <c r="K52"/>
      <c r="M52" s="40"/>
      <c r="P52" s="41"/>
    </row>
    <row r="53" spans="1:16" s="5" customFormat="1" ht="26.1" customHeight="1" x14ac:dyDescent="0.2">
      <c r="A53" s="12">
        <v>50</v>
      </c>
      <c r="B53" s="44" t="s">
        <v>246</v>
      </c>
      <c r="C53" s="44" t="s">
        <v>247</v>
      </c>
      <c r="D53" s="44" t="s">
        <v>15</v>
      </c>
      <c r="E53" s="46">
        <v>500</v>
      </c>
      <c r="F53" s="46">
        <v>70</v>
      </c>
      <c r="G53" s="48">
        <v>2</v>
      </c>
      <c r="H53" s="49">
        <v>43399</v>
      </c>
      <c r="I53" s="51" t="s">
        <v>39</v>
      </c>
      <c r="M53" s="40"/>
      <c r="O53" s="20"/>
      <c r="P53" s="41"/>
    </row>
    <row r="54" spans="1:16" s="43" customFormat="1" ht="26.1" customHeight="1" x14ac:dyDescent="0.2">
      <c r="A54" s="12">
        <v>51</v>
      </c>
      <c r="B54" s="60" t="s">
        <v>648</v>
      </c>
      <c r="C54" s="60" t="s">
        <v>649</v>
      </c>
      <c r="D54" s="60" t="s">
        <v>650</v>
      </c>
      <c r="E54" s="61">
        <v>470</v>
      </c>
      <c r="F54" s="61">
        <v>214</v>
      </c>
      <c r="G54" s="62">
        <v>1</v>
      </c>
      <c r="H54" s="63" t="s">
        <v>651</v>
      </c>
      <c r="I54" s="64" t="s">
        <v>647</v>
      </c>
      <c r="K54" s="66"/>
      <c r="P54" s="56"/>
    </row>
    <row r="55" spans="1:16" ht="26.1" customHeight="1" x14ac:dyDescent="0.25">
      <c r="A55" s="12">
        <v>52</v>
      </c>
      <c r="B55" s="13" t="s">
        <v>74</v>
      </c>
      <c r="C55" s="13" t="s">
        <v>75</v>
      </c>
      <c r="D55" s="13" t="s">
        <v>76</v>
      </c>
      <c r="E55" s="14">
        <v>300.5</v>
      </c>
      <c r="F55" s="14">
        <v>135</v>
      </c>
      <c r="G55" s="14">
        <v>2</v>
      </c>
      <c r="H55" s="15" t="s">
        <v>16</v>
      </c>
      <c r="I55" s="29" t="s">
        <v>77</v>
      </c>
      <c r="M55" s="20"/>
      <c r="N55" s="20"/>
      <c r="O55" s="17"/>
      <c r="P55" s="28"/>
    </row>
    <row r="56" spans="1:16" s="5" customFormat="1" ht="26.1" customHeight="1" x14ac:dyDescent="0.2">
      <c r="A56" s="12">
        <v>53</v>
      </c>
      <c r="B56" s="13" t="s">
        <v>134</v>
      </c>
      <c r="C56" s="24" t="s">
        <v>135</v>
      </c>
      <c r="D56" s="24" t="s">
        <v>69</v>
      </c>
      <c r="E56" s="14">
        <v>272</v>
      </c>
      <c r="F56" s="14">
        <v>48</v>
      </c>
      <c r="G56" s="23">
        <v>1</v>
      </c>
      <c r="H56" s="15" t="s">
        <v>111</v>
      </c>
      <c r="I56" s="31" t="s">
        <v>56</v>
      </c>
      <c r="J56" s="30"/>
      <c r="K56" s="20"/>
      <c r="L56" s="11"/>
      <c r="M56" s="20"/>
      <c r="N56" s="20"/>
      <c r="P56" s="11"/>
    </row>
    <row r="57" spans="1:16" s="5" customFormat="1" ht="26.1" customHeight="1" x14ac:dyDescent="0.25">
      <c r="A57" s="12">
        <v>54</v>
      </c>
      <c r="B57" s="13" t="s">
        <v>50</v>
      </c>
      <c r="C57" s="19" t="s">
        <v>51</v>
      </c>
      <c r="D57" s="13" t="s">
        <v>15</v>
      </c>
      <c r="E57" s="14">
        <v>253</v>
      </c>
      <c r="F57" s="14">
        <v>62</v>
      </c>
      <c r="G57" s="14">
        <v>1</v>
      </c>
      <c r="H57" s="15" t="s">
        <v>25</v>
      </c>
      <c r="I57" s="16" t="s">
        <v>36</v>
      </c>
      <c r="J57"/>
      <c r="K57"/>
    </row>
    <row r="58" spans="1:16" s="5" customFormat="1" ht="26.1" customHeight="1" x14ac:dyDescent="0.2">
      <c r="A58" s="12">
        <v>55</v>
      </c>
      <c r="B58" s="13" t="s">
        <v>102</v>
      </c>
      <c r="C58" s="13" t="s">
        <v>103</v>
      </c>
      <c r="D58" s="13" t="s">
        <v>104</v>
      </c>
      <c r="E58" s="14">
        <v>224</v>
      </c>
      <c r="F58" s="14">
        <v>49</v>
      </c>
      <c r="G58" s="14">
        <v>1</v>
      </c>
      <c r="H58" s="15" t="s">
        <v>42</v>
      </c>
      <c r="I58" s="18" t="s">
        <v>49</v>
      </c>
      <c r="N58" s="17"/>
      <c r="P58" s="26"/>
    </row>
    <row r="59" spans="1:16" s="43" customFormat="1" ht="26.1" customHeight="1" x14ac:dyDescent="0.2">
      <c r="A59" s="12">
        <v>56</v>
      </c>
      <c r="B59" s="60" t="s">
        <v>670</v>
      </c>
      <c r="C59" s="60" t="s">
        <v>671</v>
      </c>
      <c r="D59" s="60" t="s">
        <v>653</v>
      </c>
      <c r="E59" s="61">
        <v>162</v>
      </c>
      <c r="F59" s="61">
        <v>54</v>
      </c>
      <c r="G59" s="62">
        <v>1</v>
      </c>
      <c r="H59" s="63">
        <v>42654</v>
      </c>
      <c r="I59" s="64" t="s">
        <v>647</v>
      </c>
      <c r="J59" s="56"/>
      <c r="K59" s="66"/>
    </row>
    <row r="60" spans="1:16" s="43" customFormat="1" ht="26.1" customHeight="1" x14ac:dyDescent="0.2">
      <c r="A60" s="12">
        <v>57</v>
      </c>
      <c r="B60" s="60" t="s">
        <v>656</v>
      </c>
      <c r="C60" s="60" t="s">
        <v>657</v>
      </c>
      <c r="D60" s="60" t="s">
        <v>658</v>
      </c>
      <c r="E60" s="61">
        <v>160</v>
      </c>
      <c r="F60" s="61">
        <v>64</v>
      </c>
      <c r="G60" s="62">
        <v>1</v>
      </c>
      <c r="H60" s="63" t="s">
        <v>659</v>
      </c>
      <c r="I60" s="64" t="s">
        <v>647</v>
      </c>
    </row>
    <row r="61" spans="1:16" s="43" customFormat="1" ht="26.1" customHeight="1" x14ac:dyDescent="0.2">
      <c r="A61" s="12">
        <v>58</v>
      </c>
      <c r="B61" s="60" t="s">
        <v>674</v>
      </c>
      <c r="C61" s="60" t="s">
        <v>675</v>
      </c>
      <c r="D61" s="60" t="s">
        <v>676</v>
      </c>
      <c r="E61" s="61">
        <v>152</v>
      </c>
      <c r="F61" s="61">
        <v>38</v>
      </c>
      <c r="G61" s="62">
        <v>1</v>
      </c>
      <c r="H61" s="63">
        <v>42030</v>
      </c>
      <c r="I61" s="64" t="s">
        <v>647</v>
      </c>
      <c r="J61" s="42"/>
      <c r="L61" s="42"/>
      <c r="M61" s="56"/>
    </row>
    <row r="62" spans="1:16" s="43" customFormat="1" ht="26.1" customHeight="1" x14ac:dyDescent="0.2">
      <c r="A62" s="12">
        <v>59</v>
      </c>
      <c r="B62" s="60" t="s">
        <v>643</v>
      </c>
      <c r="C62" s="60" t="s">
        <v>644</v>
      </c>
      <c r="D62" s="60" t="s">
        <v>645</v>
      </c>
      <c r="E62" s="61">
        <v>130</v>
      </c>
      <c r="F62" s="61">
        <v>52</v>
      </c>
      <c r="G62" s="62">
        <v>1</v>
      </c>
      <c r="H62" s="63" t="s">
        <v>646</v>
      </c>
      <c r="I62" s="64" t="s">
        <v>647</v>
      </c>
    </row>
    <row r="63" spans="1:16" s="5" customFormat="1" ht="26.1" customHeight="1" x14ac:dyDescent="0.2">
      <c r="A63" s="12">
        <v>60</v>
      </c>
      <c r="B63" s="13" t="s">
        <v>167</v>
      </c>
      <c r="C63" s="13" t="s">
        <v>168</v>
      </c>
      <c r="D63" s="13" t="s">
        <v>15</v>
      </c>
      <c r="E63" s="14">
        <v>93</v>
      </c>
      <c r="F63" s="14">
        <v>31</v>
      </c>
      <c r="G63" s="14">
        <v>1</v>
      </c>
      <c r="H63" s="15">
        <v>43056</v>
      </c>
      <c r="I63" s="16" t="s">
        <v>29</v>
      </c>
    </row>
    <row r="64" spans="1:16" s="5" customFormat="1" ht="26.1" customHeight="1" x14ac:dyDescent="0.2">
      <c r="A64" s="12">
        <v>61</v>
      </c>
      <c r="B64" s="13" t="s">
        <v>131</v>
      </c>
      <c r="C64" s="13" t="s">
        <v>132</v>
      </c>
      <c r="D64" s="13" t="s">
        <v>133</v>
      </c>
      <c r="E64" s="14">
        <v>86.3</v>
      </c>
      <c r="F64" s="14">
        <v>26</v>
      </c>
      <c r="G64" s="14">
        <v>1</v>
      </c>
      <c r="H64" s="15">
        <v>43427</v>
      </c>
      <c r="I64" s="29" t="s">
        <v>77</v>
      </c>
    </row>
    <row r="65" spans="1:16" s="5" customFormat="1" ht="26.1" customHeight="1" x14ac:dyDescent="0.25">
      <c r="A65" s="12">
        <v>62</v>
      </c>
      <c r="B65" s="13" t="s">
        <v>82</v>
      </c>
      <c r="C65" s="13" t="s">
        <v>83</v>
      </c>
      <c r="D65" s="13" t="s">
        <v>15</v>
      </c>
      <c r="E65" s="14">
        <v>54</v>
      </c>
      <c r="F65" s="14">
        <v>23</v>
      </c>
      <c r="G65" s="14">
        <v>1</v>
      </c>
      <c r="H65" s="15" t="s">
        <v>11</v>
      </c>
      <c r="I65" s="18" t="s">
        <v>17</v>
      </c>
      <c r="J65"/>
      <c r="K65"/>
    </row>
    <row r="66" spans="1:16" s="5" customFormat="1" ht="26.1" customHeight="1" x14ac:dyDescent="0.2">
      <c r="A66" s="12">
        <v>63</v>
      </c>
      <c r="B66" s="13" t="s">
        <v>67</v>
      </c>
      <c r="C66" s="19" t="s">
        <v>68</v>
      </c>
      <c r="D66" s="13" t="s">
        <v>69</v>
      </c>
      <c r="E66" s="14">
        <v>30</v>
      </c>
      <c r="F66" s="14">
        <v>12</v>
      </c>
      <c r="G66" s="14">
        <v>1</v>
      </c>
      <c r="H66" s="21" t="s">
        <v>25</v>
      </c>
      <c r="I66" s="18" t="s">
        <v>29</v>
      </c>
      <c r="J66" s="17"/>
    </row>
    <row r="67" spans="1:16" s="5" customFormat="1" ht="26.1" customHeight="1" x14ac:dyDescent="0.25">
      <c r="B67" s="32"/>
      <c r="C67" s="32"/>
      <c r="D67" s="32"/>
      <c r="E67" s="33"/>
      <c r="F67" s="33"/>
      <c r="G67" s="34"/>
      <c r="J67"/>
      <c r="K67"/>
      <c r="L67"/>
      <c r="M67" s="35"/>
      <c r="N67" s="35"/>
      <c r="O67" s="27"/>
      <c r="P67" s="26"/>
    </row>
    <row r="68" spans="1:16" s="5" customFormat="1" ht="26.1" customHeight="1" thickBot="1" x14ac:dyDescent="0.3">
      <c r="B68" s="32"/>
      <c r="C68" s="32"/>
      <c r="D68" s="32"/>
      <c r="E68" s="36">
        <f>SUM(E4:E67)</f>
        <v>1986565.1600000001</v>
      </c>
      <c r="F68" s="36">
        <f>SUM(F4:F67)</f>
        <v>372018</v>
      </c>
      <c r="H68" s="20"/>
      <c r="J68"/>
      <c r="K68"/>
      <c r="L68"/>
      <c r="M68"/>
      <c r="N68"/>
      <c r="O68"/>
      <c r="P68"/>
    </row>
  </sheetData>
  <sortState xmlns:xlrd2="http://schemas.microsoft.com/office/spreadsheetml/2017/richdata2" ref="A4:I66">
    <sortCondition descending="1" ref="E4:E6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F40CA-C75D-41AE-8871-B04ACB36CE23}">
  <dimension ref="A1:Q75"/>
  <sheetViews>
    <sheetView topLeftCell="A33" zoomScaleNormal="100" workbookViewId="0">
      <selection activeCell="A48" sqref="A48:XFD48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3.42578125" customWidth="1"/>
    <col min="12" max="12" width="11.42578125" customWidth="1"/>
    <col min="13" max="13" width="13.5703125" bestFit="1" customWidth="1"/>
    <col min="14" max="14" width="11.140625" customWidth="1"/>
    <col min="15" max="15" width="14.140625" bestFit="1" customWidth="1"/>
    <col min="16" max="17" width="12.28515625" bestFit="1" customWidth="1"/>
  </cols>
  <sheetData>
    <row r="1" spans="1:15" s="5" customFormat="1" ht="18" x14ac:dyDescent="0.25">
      <c r="A1" s="1" t="s">
        <v>251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278</v>
      </c>
      <c r="C4" s="13" t="s">
        <v>279</v>
      </c>
      <c r="D4" s="13" t="s">
        <v>15</v>
      </c>
      <c r="E4" s="14">
        <v>555906.54</v>
      </c>
      <c r="F4" s="14">
        <v>108230</v>
      </c>
      <c r="G4" s="14">
        <v>19</v>
      </c>
      <c r="H4" s="15" t="s">
        <v>273</v>
      </c>
      <c r="I4" s="18" t="s">
        <v>39</v>
      </c>
      <c r="J4" s="17"/>
      <c r="L4" s="11"/>
      <c r="M4" s="11"/>
      <c r="O4" s="20"/>
    </row>
    <row r="5" spans="1:15" s="5" customFormat="1" ht="26.1" customHeight="1" x14ac:dyDescent="0.2">
      <c r="A5" s="12">
        <v>2</v>
      </c>
      <c r="B5" s="13" t="s">
        <v>219</v>
      </c>
      <c r="C5" s="13" t="s">
        <v>219</v>
      </c>
      <c r="D5" s="13" t="s">
        <v>10</v>
      </c>
      <c r="E5" s="14">
        <v>296706</v>
      </c>
      <c r="F5" s="14">
        <v>50075</v>
      </c>
      <c r="G5" s="14">
        <v>18</v>
      </c>
      <c r="H5" s="15" t="s">
        <v>209</v>
      </c>
      <c r="I5" s="18" t="s">
        <v>220</v>
      </c>
      <c r="J5" s="17"/>
      <c r="L5" s="11"/>
      <c r="M5" s="11"/>
      <c r="O5" s="20"/>
    </row>
    <row r="6" spans="1:15" s="5" customFormat="1" ht="26.1" customHeight="1" x14ac:dyDescent="0.2">
      <c r="A6" s="12">
        <v>3</v>
      </c>
      <c r="B6" s="13" t="s">
        <v>253</v>
      </c>
      <c r="C6" s="13" t="s">
        <v>252</v>
      </c>
      <c r="D6" s="13" t="s">
        <v>34</v>
      </c>
      <c r="E6" s="14">
        <v>187028.43</v>
      </c>
      <c r="F6" s="14">
        <v>29873</v>
      </c>
      <c r="G6" s="14">
        <v>26</v>
      </c>
      <c r="H6" s="15" t="s">
        <v>273</v>
      </c>
      <c r="I6" s="18" t="s">
        <v>17</v>
      </c>
      <c r="J6" s="17"/>
      <c r="L6" s="11"/>
      <c r="M6" s="11"/>
      <c r="O6" s="20"/>
    </row>
    <row r="7" spans="1:15" s="5" customFormat="1" ht="26.1" customHeight="1" x14ac:dyDescent="0.2">
      <c r="A7" s="12">
        <v>4</v>
      </c>
      <c r="B7" s="13" t="s">
        <v>27</v>
      </c>
      <c r="C7" s="19" t="s">
        <v>27</v>
      </c>
      <c r="D7" s="13" t="s">
        <v>10</v>
      </c>
      <c r="E7" s="14">
        <v>144522.70000000001</v>
      </c>
      <c r="F7" s="14">
        <v>25823</v>
      </c>
      <c r="G7" s="14">
        <v>10</v>
      </c>
      <c r="H7" s="15" t="s">
        <v>28</v>
      </c>
      <c r="I7" s="18" t="s">
        <v>29</v>
      </c>
      <c r="J7" s="17"/>
      <c r="L7" s="11"/>
      <c r="M7" s="11"/>
      <c r="O7" s="20"/>
    </row>
    <row r="8" spans="1:15" s="5" customFormat="1" ht="26.1" customHeight="1" x14ac:dyDescent="0.2">
      <c r="A8" s="12">
        <v>5</v>
      </c>
      <c r="B8" s="13" t="s">
        <v>335</v>
      </c>
      <c r="C8" s="19" t="s">
        <v>336</v>
      </c>
      <c r="D8" s="13" t="s">
        <v>337</v>
      </c>
      <c r="E8" s="14">
        <v>127442.98</v>
      </c>
      <c r="F8" s="14">
        <v>21765</v>
      </c>
      <c r="G8" s="14">
        <v>15</v>
      </c>
      <c r="H8" s="15" t="s">
        <v>261</v>
      </c>
      <c r="I8" s="18" t="s">
        <v>91</v>
      </c>
      <c r="J8" s="17"/>
      <c r="L8" s="11"/>
      <c r="M8" s="11"/>
      <c r="O8" s="20"/>
    </row>
    <row r="9" spans="1:15" s="5" customFormat="1" ht="26.1" customHeight="1" x14ac:dyDescent="0.2">
      <c r="A9" s="12">
        <v>6</v>
      </c>
      <c r="B9" s="13" t="s">
        <v>280</v>
      </c>
      <c r="C9" s="13" t="s">
        <v>281</v>
      </c>
      <c r="D9" s="13" t="s">
        <v>15</v>
      </c>
      <c r="E9" s="14">
        <v>78811.83</v>
      </c>
      <c r="F9" s="14">
        <v>13158</v>
      </c>
      <c r="G9" s="14">
        <v>13</v>
      </c>
      <c r="H9" s="15" t="s">
        <v>275</v>
      </c>
      <c r="I9" s="18" t="s">
        <v>39</v>
      </c>
      <c r="J9" s="17"/>
      <c r="L9" s="11"/>
      <c r="M9" s="11"/>
      <c r="O9" s="20"/>
    </row>
    <row r="10" spans="1:15" s="5" customFormat="1" ht="26.1" customHeight="1" x14ac:dyDescent="0.2">
      <c r="A10" s="12">
        <v>7</v>
      </c>
      <c r="B10" s="13" t="s">
        <v>283</v>
      </c>
      <c r="C10" s="13" t="s">
        <v>282</v>
      </c>
      <c r="D10" s="13" t="s">
        <v>294</v>
      </c>
      <c r="E10" s="14">
        <v>67972.53</v>
      </c>
      <c r="F10" s="14">
        <v>12171</v>
      </c>
      <c r="G10" s="14">
        <v>15</v>
      </c>
      <c r="H10" s="15" t="s">
        <v>260</v>
      </c>
      <c r="I10" s="18" t="s">
        <v>29</v>
      </c>
      <c r="J10" s="17"/>
      <c r="L10" s="11"/>
      <c r="M10" s="11"/>
      <c r="O10" s="20"/>
    </row>
    <row r="11" spans="1:15" s="5" customFormat="1" ht="26.1" customHeight="1" x14ac:dyDescent="0.2">
      <c r="A11" s="12">
        <v>8</v>
      </c>
      <c r="B11" s="13" t="s">
        <v>285</v>
      </c>
      <c r="C11" s="13" t="s">
        <v>284</v>
      </c>
      <c r="D11" s="13" t="s">
        <v>295</v>
      </c>
      <c r="E11" s="14">
        <v>60585.55</v>
      </c>
      <c r="F11" s="14">
        <v>13329</v>
      </c>
      <c r="G11" s="14">
        <v>16</v>
      </c>
      <c r="H11" s="15" t="s">
        <v>275</v>
      </c>
      <c r="I11" s="18" t="s">
        <v>29</v>
      </c>
      <c r="J11" s="17"/>
      <c r="L11" s="11"/>
      <c r="M11" s="11"/>
      <c r="O11" s="20"/>
    </row>
    <row r="12" spans="1:15" s="5" customFormat="1" ht="26.1" customHeight="1" x14ac:dyDescent="0.2">
      <c r="A12" s="12">
        <v>9</v>
      </c>
      <c r="B12" s="13" t="s">
        <v>30</v>
      </c>
      <c r="C12" s="19" t="s">
        <v>31</v>
      </c>
      <c r="D12" s="13" t="s">
        <v>15</v>
      </c>
      <c r="E12" s="14">
        <v>54905.9</v>
      </c>
      <c r="F12" s="14">
        <v>9392</v>
      </c>
      <c r="G12" s="14">
        <v>8</v>
      </c>
      <c r="H12" s="15" t="s">
        <v>16</v>
      </c>
      <c r="I12" s="18" t="s">
        <v>29</v>
      </c>
      <c r="J12" s="17"/>
      <c r="L12" s="11"/>
      <c r="M12" s="11"/>
      <c r="O12" s="20"/>
    </row>
    <row r="13" spans="1:15" s="5" customFormat="1" ht="26.1" customHeight="1" x14ac:dyDescent="0.2">
      <c r="A13" s="12">
        <v>10</v>
      </c>
      <c r="B13" s="13" t="s">
        <v>287</v>
      </c>
      <c r="C13" s="13" t="s">
        <v>286</v>
      </c>
      <c r="D13" s="13" t="s">
        <v>15</v>
      </c>
      <c r="E13" s="14">
        <v>53958.33</v>
      </c>
      <c r="F13" s="14">
        <v>9464</v>
      </c>
      <c r="G13" s="14">
        <v>13</v>
      </c>
      <c r="H13" s="15" t="s">
        <v>273</v>
      </c>
      <c r="I13" s="18" t="s">
        <v>29</v>
      </c>
      <c r="J13" s="17"/>
      <c r="L13" s="11"/>
      <c r="M13" s="11"/>
      <c r="O13" s="20"/>
    </row>
    <row r="14" spans="1:15" s="5" customFormat="1" ht="26.1" customHeight="1" x14ac:dyDescent="0.2">
      <c r="A14" s="12">
        <v>11</v>
      </c>
      <c r="B14" s="13" t="s">
        <v>194</v>
      </c>
      <c r="C14" s="19" t="s">
        <v>193</v>
      </c>
      <c r="D14" s="13" t="s">
        <v>203</v>
      </c>
      <c r="E14" s="14">
        <v>39679.72</v>
      </c>
      <c r="F14" s="14">
        <v>8320</v>
      </c>
      <c r="G14" s="14">
        <v>11</v>
      </c>
      <c r="H14" s="15" t="s">
        <v>204</v>
      </c>
      <c r="I14" s="16" t="s">
        <v>36</v>
      </c>
      <c r="J14" s="17"/>
      <c r="L14" s="11"/>
      <c r="M14" s="11"/>
      <c r="O14" s="20"/>
    </row>
    <row r="15" spans="1:15" s="5" customFormat="1" ht="26.1" customHeight="1" x14ac:dyDescent="0.2">
      <c r="A15" s="12">
        <v>12</v>
      </c>
      <c r="B15" s="13" t="s">
        <v>210</v>
      </c>
      <c r="C15" s="13" t="s">
        <v>211</v>
      </c>
      <c r="D15" s="13" t="s">
        <v>15</v>
      </c>
      <c r="E15" s="14">
        <v>37589.519999999997</v>
      </c>
      <c r="F15" s="14">
        <v>6011</v>
      </c>
      <c r="G15" s="14">
        <v>13</v>
      </c>
      <c r="H15" s="15" t="s">
        <v>207</v>
      </c>
      <c r="I15" s="18" t="s">
        <v>21</v>
      </c>
      <c r="J15" s="17"/>
      <c r="L15" s="11"/>
      <c r="M15" s="11"/>
      <c r="O15" s="20"/>
    </row>
    <row r="16" spans="1:15" s="5" customFormat="1" ht="26.1" customHeight="1" x14ac:dyDescent="0.2">
      <c r="A16" s="12">
        <v>13</v>
      </c>
      <c r="B16" s="13" t="s">
        <v>317</v>
      </c>
      <c r="C16" s="13" t="s">
        <v>317</v>
      </c>
      <c r="D16" s="13" t="s">
        <v>318</v>
      </c>
      <c r="E16" s="14">
        <v>36536</v>
      </c>
      <c r="F16" s="14">
        <v>8249</v>
      </c>
      <c r="G16" s="14">
        <v>10</v>
      </c>
      <c r="H16" s="15">
        <v>43525</v>
      </c>
      <c r="I16" s="18" t="s">
        <v>319</v>
      </c>
      <c r="J16" s="17"/>
      <c r="L16" s="11"/>
      <c r="M16" s="11"/>
      <c r="O16" s="20"/>
    </row>
    <row r="17" spans="1:16" s="5" customFormat="1" ht="26.1" customHeight="1" x14ac:dyDescent="0.2">
      <c r="A17" s="12">
        <v>14</v>
      </c>
      <c r="B17" s="13" t="s">
        <v>224</v>
      </c>
      <c r="C17" s="13" t="s">
        <v>225</v>
      </c>
      <c r="D17" s="13" t="s">
        <v>133</v>
      </c>
      <c r="E17" s="14">
        <v>32215</v>
      </c>
      <c r="F17" s="14">
        <v>7529</v>
      </c>
      <c r="G17" s="14">
        <v>15</v>
      </c>
      <c r="H17" s="15" t="s">
        <v>209</v>
      </c>
      <c r="I17" s="18" t="s">
        <v>56</v>
      </c>
      <c r="J17" s="17"/>
      <c r="L17" s="11"/>
      <c r="M17" s="11"/>
      <c r="O17" s="20"/>
    </row>
    <row r="18" spans="1:16" s="5" customFormat="1" ht="26.1" customHeight="1" x14ac:dyDescent="0.2">
      <c r="A18" s="12">
        <v>15</v>
      </c>
      <c r="B18" s="13" t="s">
        <v>289</v>
      </c>
      <c r="C18" s="19" t="s">
        <v>288</v>
      </c>
      <c r="D18" s="13" t="s">
        <v>296</v>
      </c>
      <c r="E18" s="14">
        <v>30206.66</v>
      </c>
      <c r="F18" s="14">
        <v>5562</v>
      </c>
      <c r="G18" s="14">
        <v>15</v>
      </c>
      <c r="H18" s="15" t="s">
        <v>261</v>
      </c>
      <c r="I18" s="18" t="s">
        <v>29</v>
      </c>
      <c r="J18" s="17"/>
      <c r="L18" s="11"/>
      <c r="M18" s="11"/>
      <c r="O18" s="20"/>
    </row>
    <row r="19" spans="1:16" s="5" customFormat="1" ht="26.1" customHeight="1" x14ac:dyDescent="0.2">
      <c r="A19" s="12">
        <v>16</v>
      </c>
      <c r="B19" s="13" t="s">
        <v>309</v>
      </c>
      <c r="C19" s="13" t="s">
        <v>311</v>
      </c>
      <c r="D19" s="13" t="s">
        <v>45</v>
      </c>
      <c r="E19" s="14">
        <v>25970</v>
      </c>
      <c r="F19" s="14">
        <v>4376</v>
      </c>
      <c r="G19" s="14">
        <v>6</v>
      </c>
      <c r="H19" s="15" t="s">
        <v>273</v>
      </c>
      <c r="I19" s="18" t="s">
        <v>56</v>
      </c>
      <c r="J19" s="17"/>
      <c r="L19" s="11"/>
      <c r="M19" s="11"/>
      <c r="O19" s="20"/>
    </row>
    <row r="20" spans="1:16" s="5" customFormat="1" ht="26.1" customHeight="1" x14ac:dyDescent="0.2">
      <c r="A20" s="12">
        <v>17</v>
      </c>
      <c r="B20" s="13" t="s">
        <v>263</v>
      </c>
      <c r="C20" s="13" t="s">
        <v>262</v>
      </c>
      <c r="D20" s="13" t="s">
        <v>264</v>
      </c>
      <c r="E20" s="14">
        <v>24089.68</v>
      </c>
      <c r="F20" s="14">
        <v>4313</v>
      </c>
      <c r="G20" s="14">
        <v>14</v>
      </c>
      <c r="H20" s="15" t="s">
        <v>261</v>
      </c>
      <c r="I20" s="16" t="s">
        <v>77</v>
      </c>
      <c r="J20" s="17"/>
      <c r="L20" s="11"/>
      <c r="M20" s="11"/>
      <c r="N20" s="11"/>
      <c r="O20" s="20"/>
    </row>
    <row r="21" spans="1:16" s="5" customFormat="1" ht="26.1" customHeight="1" x14ac:dyDescent="0.25">
      <c r="A21" s="12">
        <v>18</v>
      </c>
      <c r="B21" s="13" t="s">
        <v>59</v>
      </c>
      <c r="C21" s="19" t="s">
        <v>60</v>
      </c>
      <c r="D21" s="13" t="s">
        <v>15</v>
      </c>
      <c r="E21" s="14">
        <v>20458.599999999999</v>
      </c>
      <c r="F21" s="14">
        <v>4195</v>
      </c>
      <c r="G21" s="14">
        <v>8</v>
      </c>
      <c r="H21" s="15" t="s">
        <v>28</v>
      </c>
      <c r="I21" s="16" t="s">
        <v>26</v>
      </c>
      <c r="J21"/>
      <c r="K21"/>
      <c r="M21" s="11"/>
    </row>
    <row r="22" spans="1:16" s="5" customFormat="1" ht="26.1" customHeight="1" x14ac:dyDescent="0.2">
      <c r="A22" s="12">
        <v>19</v>
      </c>
      <c r="B22" s="13" t="s">
        <v>258</v>
      </c>
      <c r="C22" s="13" t="s">
        <v>257</v>
      </c>
      <c r="D22" s="13" t="s">
        <v>259</v>
      </c>
      <c r="E22" s="14">
        <v>17984.23</v>
      </c>
      <c r="F22" s="14">
        <v>3184</v>
      </c>
      <c r="G22" s="14">
        <v>17</v>
      </c>
      <c r="H22" s="15" t="s">
        <v>260</v>
      </c>
      <c r="I22" s="16" t="s">
        <v>77</v>
      </c>
    </row>
    <row r="23" spans="1:16" s="5" customFormat="1" ht="26.1" customHeight="1" x14ac:dyDescent="0.2">
      <c r="A23" s="12">
        <v>20</v>
      </c>
      <c r="B23" s="13" t="s">
        <v>216</v>
      </c>
      <c r="C23" s="24" t="s">
        <v>217</v>
      </c>
      <c r="D23" s="13" t="s">
        <v>15</v>
      </c>
      <c r="E23" s="14">
        <v>15244.850000000002</v>
      </c>
      <c r="F23" s="14">
        <v>2552</v>
      </c>
      <c r="G23" s="23">
        <v>6</v>
      </c>
      <c r="H23" s="15" t="s">
        <v>218</v>
      </c>
      <c r="I23" s="18" t="s">
        <v>101</v>
      </c>
      <c r="M23" s="11"/>
      <c r="N23" s="11"/>
    </row>
    <row r="24" spans="1:16" s="5" customFormat="1" ht="26.1" customHeight="1" x14ac:dyDescent="0.2">
      <c r="A24" s="12">
        <v>21</v>
      </c>
      <c r="B24" s="13" t="s">
        <v>221</v>
      </c>
      <c r="C24" s="24" t="s">
        <v>221</v>
      </c>
      <c r="D24" s="13" t="s">
        <v>10</v>
      </c>
      <c r="E24" s="14">
        <v>15025</v>
      </c>
      <c r="F24" s="14">
        <v>3634</v>
      </c>
      <c r="G24" s="23">
        <v>12</v>
      </c>
      <c r="H24" s="21" t="s">
        <v>204</v>
      </c>
      <c r="I24" s="31" t="s">
        <v>56</v>
      </c>
      <c r="M24" s="11"/>
      <c r="N24" s="11"/>
    </row>
    <row r="25" spans="1:16" s="5" customFormat="1" ht="26.1" customHeight="1" x14ac:dyDescent="0.2">
      <c r="A25" s="12">
        <v>22</v>
      </c>
      <c r="B25" s="13" t="s">
        <v>313</v>
      </c>
      <c r="C25" s="24" t="s">
        <v>314</v>
      </c>
      <c r="D25" s="13" t="s">
        <v>45</v>
      </c>
      <c r="E25" s="14">
        <v>12287</v>
      </c>
      <c r="F25" s="14">
        <v>2162</v>
      </c>
      <c r="G25" s="23">
        <v>5</v>
      </c>
      <c r="H25" s="21" t="s">
        <v>261</v>
      </c>
      <c r="I25" s="31" t="s">
        <v>56</v>
      </c>
      <c r="M25" s="11"/>
      <c r="N25" s="11"/>
    </row>
    <row r="26" spans="1:16" s="5" customFormat="1" ht="26.1" customHeight="1" x14ac:dyDescent="0.2">
      <c r="A26" s="12">
        <v>23</v>
      </c>
      <c r="B26" s="13" t="s">
        <v>310</v>
      </c>
      <c r="C26" s="24" t="s">
        <v>312</v>
      </c>
      <c r="D26" s="13" t="s">
        <v>45</v>
      </c>
      <c r="E26" s="14">
        <v>11688</v>
      </c>
      <c r="F26" s="14">
        <v>1902</v>
      </c>
      <c r="G26" s="23">
        <v>7</v>
      </c>
      <c r="H26" s="21" t="s">
        <v>256</v>
      </c>
      <c r="I26" s="18" t="s">
        <v>56</v>
      </c>
      <c r="M26" s="11"/>
      <c r="N26" s="11"/>
    </row>
    <row r="27" spans="1:16" s="5" customFormat="1" ht="26.1" customHeight="1" x14ac:dyDescent="0.2">
      <c r="A27" s="12">
        <v>24</v>
      </c>
      <c r="B27" s="13" t="s">
        <v>711</v>
      </c>
      <c r="C27" s="24" t="s">
        <v>712</v>
      </c>
      <c r="D27" s="13" t="s">
        <v>15</v>
      </c>
      <c r="E27" s="14">
        <v>9960.15</v>
      </c>
      <c r="F27" s="14">
        <v>1855</v>
      </c>
      <c r="G27" s="23">
        <v>5</v>
      </c>
      <c r="H27" s="21" t="s">
        <v>713</v>
      </c>
      <c r="I27" s="31" t="s">
        <v>710</v>
      </c>
      <c r="M27" s="11"/>
      <c r="N27" s="11"/>
    </row>
    <row r="28" spans="1:16" ht="26.1" customHeight="1" x14ac:dyDescent="0.25">
      <c r="A28" s="12">
        <v>25</v>
      </c>
      <c r="B28" s="13" t="s">
        <v>270</v>
      </c>
      <c r="C28" s="13" t="s">
        <v>269</v>
      </c>
      <c r="D28" s="13" t="s">
        <v>15</v>
      </c>
      <c r="E28" s="14">
        <v>9959.5</v>
      </c>
      <c r="F28" s="14">
        <v>1762</v>
      </c>
      <c r="G28" s="14">
        <v>10</v>
      </c>
      <c r="H28" s="21" t="s">
        <v>273</v>
      </c>
      <c r="I28" s="29" t="s">
        <v>77</v>
      </c>
    </row>
    <row r="29" spans="1:16" s="5" customFormat="1" ht="26.1" customHeight="1" x14ac:dyDescent="0.2">
      <c r="A29" s="12">
        <v>26</v>
      </c>
      <c r="B29" s="13" t="s">
        <v>255</v>
      </c>
      <c r="C29" s="13" t="s">
        <v>254</v>
      </c>
      <c r="D29" s="13" t="s">
        <v>15</v>
      </c>
      <c r="E29" s="14">
        <v>9484.16</v>
      </c>
      <c r="F29" s="14">
        <v>1843</v>
      </c>
      <c r="G29" s="14">
        <v>23</v>
      </c>
      <c r="H29" s="15" t="s">
        <v>256</v>
      </c>
      <c r="I29" s="18" t="s">
        <v>17</v>
      </c>
      <c r="J29" s="11"/>
    </row>
    <row r="30" spans="1:16" s="5" customFormat="1" ht="26.1" customHeight="1" x14ac:dyDescent="0.2">
      <c r="A30" s="12">
        <v>27</v>
      </c>
      <c r="B30" s="13" t="s">
        <v>13</v>
      </c>
      <c r="C30" s="13" t="s">
        <v>14</v>
      </c>
      <c r="D30" s="13" t="s">
        <v>15</v>
      </c>
      <c r="E30" s="14">
        <v>9380.85</v>
      </c>
      <c r="F30" s="14">
        <v>1881</v>
      </c>
      <c r="G30" s="14">
        <v>5</v>
      </c>
      <c r="H30" s="15" t="s">
        <v>16</v>
      </c>
      <c r="I30" s="18" t="s">
        <v>17</v>
      </c>
      <c r="J30" s="11"/>
    </row>
    <row r="31" spans="1:16" s="5" customFormat="1" ht="26.1" customHeight="1" x14ac:dyDescent="0.2">
      <c r="A31" s="12">
        <v>28</v>
      </c>
      <c r="B31" s="13" t="s">
        <v>195</v>
      </c>
      <c r="C31" s="19" t="s">
        <v>205</v>
      </c>
      <c r="D31" s="13" t="s">
        <v>45</v>
      </c>
      <c r="E31" s="14">
        <v>8369.6</v>
      </c>
      <c r="F31" s="14">
        <v>1354</v>
      </c>
      <c r="G31" s="14">
        <v>1</v>
      </c>
      <c r="H31" s="15" t="s">
        <v>207</v>
      </c>
      <c r="I31" s="18" t="s">
        <v>29</v>
      </c>
      <c r="J31" s="11"/>
      <c r="L31" s="20"/>
      <c r="M31" s="20"/>
    </row>
    <row r="32" spans="1:16" s="5" customFormat="1" ht="26.1" customHeight="1" x14ac:dyDescent="0.2">
      <c r="A32" s="12">
        <v>29</v>
      </c>
      <c r="B32" s="13" t="s">
        <v>150</v>
      </c>
      <c r="C32" s="13" t="s">
        <v>150</v>
      </c>
      <c r="D32" s="13" t="s">
        <v>10</v>
      </c>
      <c r="E32" s="14">
        <v>7726</v>
      </c>
      <c r="F32" s="14">
        <v>2993</v>
      </c>
      <c r="G32" s="14">
        <v>7</v>
      </c>
      <c r="H32" s="15">
        <v>43189</v>
      </c>
      <c r="I32" s="16" t="s">
        <v>151</v>
      </c>
      <c r="L32" s="20"/>
      <c r="M32" s="20"/>
      <c r="O32" s="17"/>
      <c r="P32" s="26"/>
    </row>
    <row r="33" spans="1:16" s="5" customFormat="1" ht="26.1" customHeight="1" x14ac:dyDescent="0.2">
      <c r="A33" s="12">
        <v>30</v>
      </c>
      <c r="B33" s="13" t="s">
        <v>52</v>
      </c>
      <c r="C33" s="13" t="s">
        <v>53</v>
      </c>
      <c r="D33" s="13" t="s">
        <v>54</v>
      </c>
      <c r="E33" s="14">
        <v>7681</v>
      </c>
      <c r="F33" s="14">
        <v>2105</v>
      </c>
      <c r="G33" s="14">
        <v>4</v>
      </c>
      <c r="H33" s="15">
        <v>43385</v>
      </c>
      <c r="I33" s="18" t="s">
        <v>29</v>
      </c>
      <c r="L33" s="20"/>
      <c r="M33" s="20"/>
      <c r="O33" s="17"/>
      <c r="P33" s="26"/>
    </row>
    <row r="34" spans="1:16" s="5" customFormat="1" ht="26.1" customHeight="1" x14ac:dyDescent="0.2">
      <c r="A34" s="12">
        <v>31</v>
      </c>
      <c r="B34" s="13" t="s">
        <v>338</v>
      </c>
      <c r="C34" s="13" t="s">
        <v>339</v>
      </c>
      <c r="D34" s="13" t="s">
        <v>69</v>
      </c>
      <c r="E34" s="14">
        <v>7172.89</v>
      </c>
      <c r="F34" s="14">
        <v>1586</v>
      </c>
      <c r="G34" s="14">
        <v>10</v>
      </c>
      <c r="H34" s="15" t="s">
        <v>261</v>
      </c>
      <c r="I34" s="18" t="s">
        <v>91</v>
      </c>
      <c r="L34" s="20"/>
      <c r="M34" s="20"/>
      <c r="O34" s="17"/>
      <c r="P34" s="26"/>
    </row>
    <row r="35" spans="1:16" s="5" customFormat="1" ht="26.1" customHeight="1" x14ac:dyDescent="0.2">
      <c r="A35" s="12">
        <v>32</v>
      </c>
      <c r="B35" s="13" t="s">
        <v>308</v>
      </c>
      <c r="C35" s="13" t="s">
        <v>307</v>
      </c>
      <c r="D35" s="13" t="s">
        <v>157</v>
      </c>
      <c r="E35" s="14">
        <v>6519.28</v>
      </c>
      <c r="F35" s="14">
        <v>1196</v>
      </c>
      <c r="G35" s="14">
        <v>5</v>
      </c>
      <c r="H35" s="15" t="s">
        <v>260</v>
      </c>
      <c r="I35" s="16" t="s">
        <v>94</v>
      </c>
      <c r="L35" s="20"/>
      <c r="M35" s="20"/>
      <c r="O35" s="17"/>
      <c r="P35" s="26"/>
    </row>
    <row r="36" spans="1:16" s="5" customFormat="1" ht="26.1" customHeight="1" x14ac:dyDescent="0.2">
      <c r="A36" s="12">
        <v>33</v>
      </c>
      <c r="B36" s="13" t="s">
        <v>197</v>
      </c>
      <c r="C36" s="39" t="s">
        <v>196</v>
      </c>
      <c r="D36" s="13" t="s">
        <v>206</v>
      </c>
      <c r="E36" s="14">
        <v>6420.23</v>
      </c>
      <c r="F36" s="14">
        <v>1446</v>
      </c>
      <c r="G36" s="14">
        <v>11</v>
      </c>
      <c r="H36" s="15" t="s">
        <v>207</v>
      </c>
      <c r="I36" s="18" t="s">
        <v>29</v>
      </c>
      <c r="L36" s="20"/>
      <c r="M36" s="20"/>
      <c r="O36" s="17"/>
      <c r="P36" s="26"/>
    </row>
    <row r="37" spans="1:16" ht="26.1" customHeight="1" x14ac:dyDescent="0.25">
      <c r="A37" s="12">
        <v>34</v>
      </c>
      <c r="B37" s="13" t="s">
        <v>18</v>
      </c>
      <c r="C37" s="13" t="s">
        <v>19</v>
      </c>
      <c r="D37" s="13" t="s">
        <v>20</v>
      </c>
      <c r="E37" s="14">
        <v>5637.96</v>
      </c>
      <c r="F37" s="14">
        <v>1016</v>
      </c>
      <c r="G37" s="14">
        <v>6</v>
      </c>
      <c r="H37" s="15">
        <v>43406</v>
      </c>
      <c r="I37" s="18" t="s">
        <v>21</v>
      </c>
    </row>
    <row r="38" spans="1:16" ht="26.1" customHeight="1" x14ac:dyDescent="0.25">
      <c r="A38" s="12">
        <v>35</v>
      </c>
      <c r="B38" s="13" t="s">
        <v>268</v>
      </c>
      <c r="C38" s="13" t="s">
        <v>267</v>
      </c>
      <c r="D38" s="13" t="s">
        <v>316</v>
      </c>
      <c r="E38" s="14">
        <v>5582.64</v>
      </c>
      <c r="F38" s="14">
        <v>954</v>
      </c>
      <c r="G38" s="14">
        <v>11</v>
      </c>
      <c r="H38" s="15" t="s">
        <v>256</v>
      </c>
      <c r="I38" s="16" t="s">
        <v>77</v>
      </c>
      <c r="L38" s="35"/>
    </row>
    <row r="39" spans="1:16" ht="26.1" customHeight="1" x14ac:dyDescent="0.25">
      <c r="A39" s="12">
        <v>36</v>
      </c>
      <c r="B39" s="13" t="s">
        <v>322</v>
      </c>
      <c r="C39" s="13" t="s">
        <v>321</v>
      </c>
      <c r="D39" s="13" t="s">
        <v>45</v>
      </c>
      <c r="E39" s="14">
        <v>5578</v>
      </c>
      <c r="F39" s="14">
        <v>1189</v>
      </c>
      <c r="G39" s="14">
        <v>11</v>
      </c>
      <c r="H39" s="21">
        <v>43539</v>
      </c>
      <c r="I39" s="29" t="s">
        <v>320</v>
      </c>
      <c r="L39" s="35"/>
    </row>
    <row r="40" spans="1:16" ht="26.1" customHeight="1" x14ac:dyDescent="0.25">
      <c r="A40" s="12">
        <v>37</v>
      </c>
      <c r="B40" s="13" t="s">
        <v>226</v>
      </c>
      <c r="C40" s="13" t="s">
        <v>227</v>
      </c>
      <c r="D40" s="13" t="s">
        <v>157</v>
      </c>
      <c r="E40" s="14">
        <v>4311.1000000000004</v>
      </c>
      <c r="F40" s="14">
        <v>836</v>
      </c>
      <c r="G40" s="14">
        <v>3</v>
      </c>
      <c r="H40" s="21" t="s">
        <v>204</v>
      </c>
      <c r="I40" s="29" t="s">
        <v>94</v>
      </c>
    </row>
    <row r="41" spans="1:16" ht="26.1" customHeight="1" x14ac:dyDescent="0.25">
      <c r="A41" s="12">
        <v>38</v>
      </c>
      <c r="B41" s="13" t="s">
        <v>272</v>
      </c>
      <c r="C41" s="13" t="s">
        <v>271</v>
      </c>
      <c r="D41" s="13" t="s">
        <v>274</v>
      </c>
      <c r="E41" s="14">
        <v>4033.47</v>
      </c>
      <c r="F41" s="14">
        <v>757</v>
      </c>
      <c r="G41" s="14">
        <v>7</v>
      </c>
      <c r="H41" s="21" t="s">
        <v>275</v>
      </c>
      <c r="I41" s="29" t="s">
        <v>77</v>
      </c>
    </row>
    <row r="42" spans="1:16" s="43" customFormat="1" ht="24.75" customHeight="1" x14ac:dyDescent="0.2">
      <c r="A42" s="12">
        <v>39</v>
      </c>
      <c r="B42" s="45" t="s">
        <v>300</v>
      </c>
      <c r="C42" s="45" t="s">
        <v>304</v>
      </c>
      <c r="D42" s="45" t="s">
        <v>305</v>
      </c>
      <c r="E42" s="47">
        <v>3323</v>
      </c>
      <c r="F42" s="47">
        <v>1110</v>
      </c>
      <c r="G42" s="47">
        <v>4</v>
      </c>
      <c r="H42" s="50">
        <v>43525</v>
      </c>
      <c r="I42" s="18" t="s">
        <v>49</v>
      </c>
      <c r="J42" s="42"/>
    </row>
    <row r="43" spans="1:16" s="43" customFormat="1" ht="24.75" customHeight="1" x14ac:dyDescent="0.2">
      <c r="A43" s="12">
        <v>40</v>
      </c>
      <c r="B43" s="45" t="s">
        <v>46</v>
      </c>
      <c r="C43" s="45" t="s">
        <v>47</v>
      </c>
      <c r="D43" s="45" t="s">
        <v>48</v>
      </c>
      <c r="E43" s="47">
        <v>3275</v>
      </c>
      <c r="F43" s="47">
        <v>506</v>
      </c>
      <c r="G43" s="47">
        <v>4</v>
      </c>
      <c r="H43" s="50" t="s">
        <v>25</v>
      </c>
      <c r="I43" s="18" t="s">
        <v>49</v>
      </c>
      <c r="J43" s="42"/>
    </row>
    <row r="44" spans="1:16" s="43" customFormat="1" ht="26.1" customHeight="1" x14ac:dyDescent="0.2">
      <c r="A44" s="12">
        <v>41</v>
      </c>
      <c r="B44" s="60" t="s">
        <v>643</v>
      </c>
      <c r="C44" s="60" t="s">
        <v>644</v>
      </c>
      <c r="D44" s="60" t="s">
        <v>645</v>
      </c>
      <c r="E44" s="61">
        <v>3048.5</v>
      </c>
      <c r="F44" s="61">
        <v>1143</v>
      </c>
      <c r="G44" s="62">
        <v>1</v>
      </c>
      <c r="H44" s="63" t="s">
        <v>646</v>
      </c>
      <c r="I44" s="64" t="s">
        <v>647</v>
      </c>
    </row>
    <row r="45" spans="1:16" ht="26.1" customHeight="1" x14ac:dyDescent="0.25">
      <c r="A45" s="12">
        <v>42</v>
      </c>
      <c r="B45" s="13" t="s">
        <v>202</v>
      </c>
      <c r="C45" s="19" t="s">
        <v>201</v>
      </c>
      <c r="D45" s="13" t="s">
        <v>15</v>
      </c>
      <c r="E45" s="14">
        <v>2717.56</v>
      </c>
      <c r="F45" s="14">
        <v>499</v>
      </c>
      <c r="G45" s="14">
        <v>6</v>
      </c>
      <c r="H45" s="21" t="s">
        <v>209</v>
      </c>
      <c r="I45" s="31" t="s">
        <v>29</v>
      </c>
      <c r="L45" s="35"/>
      <c r="M45" s="55"/>
    </row>
    <row r="46" spans="1:16" s="43" customFormat="1" ht="24.75" customHeight="1" x14ac:dyDescent="0.2">
      <c r="A46" s="12">
        <v>43</v>
      </c>
      <c r="B46" s="45" t="s">
        <v>299</v>
      </c>
      <c r="C46" s="45" t="s">
        <v>302</v>
      </c>
      <c r="D46" s="45" t="s">
        <v>306</v>
      </c>
      <c r="E46" s="47">
        <v>2695.29</v>
      </c>
      <c r="F46" s="47">
        <v>645</v>
      </c>
      <c r="G46" s="47">
        <v>4</v>
      </c>
      <c r="H46" s="50">
        <v>43525</v>
      </c>
      <c r="I46" s="52" t="s">
        <v>49</v>
      </c>
      <c r="J46" s="42"/>
      <c r="L46" s="56"/>
      <c r="M46" s="56"/>
    </row>
    <row r="47" spans="1:16" s="5" customFormat="1" ht="26.1" customHeight="1" x14ac:dyDescent="0.25">
      <c r="A47" s="12">
        <v>44</v>
      </c>
      <c r="B47" s="13" t="s">
        <v>291</v>
      </c>
      <c r="C47" s="19" t="s">
        <v>290</v>
      </c>
      <c r="D47" s="13" t="s">
        <v>15</v>
      </c>
      <c r="E47" s="14">
        <v>2596.89</v>
      </c>
      <c r="F47" s="14">
        <v>459</v>
      </c>
      <c r="G47" s="14">
        <v>7</v>
      </c>
      <c r="H47" s="15" t="s">
        <v>256</v>
      </c>
      <c r="I47" s="16" t="s">
        <v>36</v>
      </c>
      <c r="J47"/>
      <c r="K47"/>
    </row>
    <row r="48" spans="1:16" s="43" customFormat="1" ht="26.1" customHeight="1" x14ac:dyDescent="0.25">
      <c r="A48" s="12">
        <v>45</v>
      </c>
      <c r="B48" s="150" t="s">
        <v>756</v>
      </c>
      <c r="C48" s="150" t="s">
        <v>756</v>
      </c>
      <c r="D48" s="150" t="s">
        <v>10</v>
      </c>
      <c r="E48" s="151">
        <v>1636.5</v>
      </c>
      <c r="F48" s="151">
        <v>712</v>
      </c>
      <c r="G48" s="152">
        <v>8</v>
      </c>
      <c r="H48" s="153" t="s">
        <v>260</v>
      </c>
      <c r="I48" s="149" t="s">
        <v>697</v>
      </c>
      <c r="J48"/>
      <c r="K48"/>
      <c r="L48"/>
      <c r="M48"/>
      <c r="N48"/>
    </row>
    <row r="49" spans="1:17" s="43" customFormat="1" ht="26.1" customHeight="1" x14ac:dyDescent="0.2">
      <c r="A49" s="12">
        <v>46</v>
      </c>
      <c r="B49" s="60" t="s">
        <v>648</v>
      </c>
      <c r="C49" s="60" t="s">
        <v>649</v>
      </c>
      <c r="D49" s="60" t="s">
        <v>650</v>
      </c>
      <c r="E49" s="61">
        <v>1566.5</v>
      </c>
      <c r="F49" s="61">
        <v>549</v>
      </c>
      <c r="G49" s="62">
        <v>1</v>
      </c>
      <c r="H49" s="63" t="s">
        <v>651</v>
      </c>
      <c r="I49" s="64" t="s">
        <v>647</v>
      </c>
      <c r="K49" s="66"/>
      <c r="P49" s="56"/>
    </row>
    <row r="50" spans="1:17" s="43" customFormat="1" ht="24.75" customHeight="1" x14ac:dyDescent="0.2">
      <c r="A50" s="12">
        <v>47</v>
      </c>
      <c r="B50" s="45" t="s">
        <v>293</v>
      </c>
      <c r="C50" s="57" t="s">
        <v>292</v>
      </c>
      <c r="D50" s="45" t="s">
        <v>315</v>
      </c>
      <c r="E50" s="47">
        <v>1431.28</v>
      </c>
      <c r="F50" s="47">
        <v>287</v>
      </c>
      <c r="G50" s="47">
        <v>5</v>
      </c>
      <c r="H50" s="50" t="s">
        <v>297</v>
      </c>
      <c r="I50" s="52" t="s">
        <v>29</v>
      </c>
      <c r="J50" s="42"/>
    </row>
    <row r="51" spans="1:17" s="43" customFormat="1" ht="24.75" customHeight="1" x14ac:dyDescent="0.2">
      <c r="A51" s="12">
        <v>48</v>
      </c>
      <c r="B51" s="45" t="s">
        <v>92</v>
      </c>
      <c r="C51" s="45" t="s">
        <v>93</v>
      </c>
      <c r="D51" s="45" t="s">
        <v>15</v>
      </c>
      <c r="E51" s="47">
        <v>1424.02</v>
      </c>
      <c r="F51" s="47">
        <v>279</v>
      </c>
      <c r="G51" s="47">
        <v>2</v>
      </c>
      <c r="H51" s="50" t="s">
        <v>42</v>
      </c>
      <c r="I51" s="53" t="s">
        <v>94</v>
      </c>
      <c r="J51" s="42"/>
    </row>
    <row r="52" spans="1:17" s="43" customFormat="1" ht="24.75" customHeight="1" x14ac:dyDescent="0.2">
      <c r="A52" s="12">
        <v>49</v>
      </c>
      <c r="B52" s="45" t="s">
        <v>61</v>
      </c>
      <c r="C52" s="45" t="s">
        <v>62</v>
      </c>
      <c r="D52" s="45" t="s">
        <v>63</v>
      </c>
      <c r="E52" s="47">
        <v>1337.5</v>
      </c>
      <c r="F52" s="47">
        <v>285</v>
      </c>
      <c r="G52" s="47">
        <v>3</v>
      </c>
      <c r="H52" s="50" t="s">
        <v>42</v>
      </c>
      <c r="I52" s="52" t="s">
        <v>21</v>
      </c>
      <c r="J52" s="42"/>
    </row>
    <row r="53" spans="1:17" s="43" customFormat="1" ht="26.1" customHeight="1" x14ac:dyDescent="0.2">
      <c r="A53" s="12">
        <v>50</v>
      </c>
      <c r="B53" s="60" t="s">
        <v>674</v>
      </c>
      <c r="C53" s="60" t="s">
        <v>675</v>
      </c>
      <c r="D53" s="60" t="s">
        <v>676</v>
      </c>
      <c r="E53" s="61">
        <v>1127</v>
      </c>
      <c r="F53" s="61">
        <v>364</v>
      </c>
      <c r="G53" s="62">
        <v>1</v>
      </c>
      <c r="H53" s="63">
        <v>42030</v>
      </c>
      <c r="I53" s="64" t="s">
        <v>647</v>
      </c>
      <c r="J53" s="42"/>
      <c r="L53" s="42"/>
      <c r="M53" s="56"/>
    </row>
    <row r="54" spans="1:17" s="43" customFormat="1" ht="24.75" customHeight="1" x14ac:dyDescent="0.2">
      <c r="A54" s="12">
        <v>51</v>
      </c>
      <c r="B54" s="45" t="s">
        <v>266</v>
      </c>
      <c r="C54" s="45" t="s">
        <v>265</v>
      </c>
      <c r="D54" s="45" t="s">
        <v>69</v>
      </c>
      <c r="E54" s="47">
        <v>1111.01</v>
      </c>
      <c r="F54" s="47">
        <v>229</v>
      </c>
      <c r="G54" s="47">
        <v>12</v>
      </c>
      <c r="H54" s="50" t="s">
        <v>260</v>
      </c>
      <c r="I54" s="53" t="s">
        <v>77</v>
      </c>
      <c r="J54" s="42"/>
    </row>
    <row r="55" spans="1:17" s="43" customFormat="1" ht="24.75" customHeight="1" x14ac:dyDescent="0.2">
      <c r="A55" s="12">
        <v>52</v>
      </c>
      <c r="B55" s="45" t="s">
        <v>298</v>
      </c>
      <c r="C55" s="45" t="s">
        <v>301</v>
      </c>
      <c r="D55" s="45" t="s">
        <v>303</v>
      </c>
      <c r="E55" s="47">
        <v>880</v>
      </c>
      <c r="F55" s="47">
        <v>192</v>
      </c>
      <c r="G55" s="47">
        <v>2</v>
      </c>
      <c r="H55" s="50">
        <v>43518</v>
      </c>
      <c r="I55" s="52" t="s">
        <v>49</v>
      </c>
      <c r="J55" s="42"/>
    </row>
    <row r="56" spans="1:17" ht="26.1" customHeight="1" x14ac:dyDescent="0.25">
      <c r="A56" s="12">
        <v>53</v>
      </c>
      <c r="B56" s="13" t="s">
        <v>333</v>
      </c>
      <c r="C56" s="19" t="s">
        <v>332</v>
      </c>
      <c r="D56" s="13" t="s">
        <v>334</v>
      </c>
      <c r="E56" s="14">
        <v>842</v>
      </c>
      <c r="F56" s="14">
        <v>220</v>
      </c>
      <c r="G56" s="14">
        <v>2</v>
      </c>
      <c r="H56" s="21" t="s">
        <v>207</v>
      </c>
      <c r="I56" s="52" t="s">
        <v>49</v>
      </c>
      <c r="L56" s="35"/>
      <c r="M56" s="55"/>
    </row>
    <row r="57" spans="1:17" s="5" customFormat="1" ht="26.1" customHeight="1" x14ac:dyDescent="0.25">
      <c r="A57" s="12">
        <v>54</v>
      </c>
      <c r="B57" s="13" t="s">
        <v>215</v>
      </c>
      <c r="C57" s="13" t="s">
        <v>215</v>
      </c>
      <c r="D57" s="13" t="s">
        <v>48</v>
      </c>
      <c r="E57" s="14">
        <v>765</v>
      </c>
      <c r="F57" s="14">
        <v>150</v>
      </c>
      <c r="G57" s="14">
        <v>1</v>
      </c>
      <c r="H57" s="15" t="s">
        <v>127</v>
      </c>
      <c r="I57" s="18" t="s">
        <v>49</v>
      </c>
      <c r="J57"/>
      <c r="K57"/>
      <c r="M57" s="40"/>
      <c r="N57" s="20"/>
      <c r="O57" s="20"/>
      <c r="P57" s="41"/>
      <c r="Q57" s="41"/>
    </row>
    <row r="58" spans="1:17" s="5" customFormat="1" ht="26.1" customHeight="1" x14ac:dyDescent="0.2">
      <c r="A58" s="12">
        <v>55</v>
      </c>
      <c r="B58" s="13" t="s">
        <v>652</v>
      </c>
      <c r="C58" s="13" t="s">
        <v>654</v>
      </c>
      <c r="D58" s="13" t="s">
        <v>653</v>
      </c>
      <c r="E58" s="14">
        <v>607</v>
      </c>
      <c r="F58" s="14">
        <v>243</v>
      </c>
      <c r="G58" s="14">
        <v>1</v>
      </c>
      <c r="H58" s="15" t="s">
        <v>655</v>
      </c>
      <c r="I58" s="18" t="s">
        <v>647</v>
      </c>
    </row>
    <row r="59" spans="1:17" s="43" customFormat="1" ht="24.75" customHeight="1" x14ac:dyDescent="0.2">
      <c r="A59" s="12">
        <v>56</v>
      </c>
      <c r="B59" s="45" t="s">
        <v>200</v>
      </c>
      <c r="C59" s="57" t="s">
        <v>208</v>
      </c>
      <c r="D59" s="45" t="s">
        <v>45</v>
      </c>
      <c r="E59" s="47">
        <v>600.20000000000005</v>
      </c>
      <c r="F59" s="47">
        <v>97</v>
      </c>
      <c r="G59" s="47">
        <v>1</v>
      </c>
      <c r="H59" s="50" t="s">
        <v>204</v>
      </c>
      <c r="I59" s="52" t="s">
        <v>29</v>
      </c>
      <c r="J59" s="42"/>
    </row>
    <row r="60" spans="1:17" ht="26.1" customHeight="1" x14ac:dyDescent="0.25">
      <c r="A60" s="12">
        <v>57</v>
      </c>
      <c r="B60" s="13" t="s">
        <v>276</v>
      </c>
      <c r="C60" s="13" t="s">
        <v>276</v>
      </c>
      <c r="D60" s="13" t="s">
        <v>15</v>
      </c>
      <c r="E60" s="14">
        <v>486</v>
      </c>
      <c r="F60" s="14">
        <v>183</v>
      </c>
      <c r="G60" s="14">
        <v>1</v>
      </c>
      <c r="H60" s="15" t="s">
        <v>277</v>
      </c>
      <c r="I60" s="18" t="s">
        <v>39</v>
      </c>
      <c r="M60" s="20"/>
      <c r="N60" s="27"/>
      <c r="O60" s="17"/>
      <c r="P60" s="28"/>
      <c r="Q60" s="54"/>
    </row>
    <row r="61" spans="1:17" s="5" customFormat="1" ht="26.1" customHeight="1" x14ac:dyDescent="0.25">
      <c r="A61" s="12">
        <v>58</v>
      </c>
      <c r="B61" s="13" t="s">
        <v>222</v>
      </c>
      <c r="C61" s="13" t="s">
        <v>223</v>
      </c>
      <c r="D61" s="13" t="s">
        <v>45</v>
      </c>
      <c r="E61" s="14">
        <v>485</v>
      </c>
      <c r="F61" s="14">
        <v>103</v>
      </c>
      <c r="G61" s="14">
        <v>1</v>
      </c>
      <c r="H61" s="15" t="s">
        <v>127</v>
      </c>
      <c r="I61" s="18" t="s">
        <v>56</v>
      </c>
      <c r="J61"/>
      <c r="K61"/>
      <c r="M61" s="40"/>
      <c r="O61" s="40"/>
      <c r="P61" s="41"/>
      <c r="Q61" s="41"/>
    </row>
    <row r="62" spans="1:17" s="43" customFormat="1" ht="26.1" customHeight="1" x14ac:dyDescent="0.2">
      <c r="A62" s="12">
        <v>59</v>
      </c>
      <c r="B62" s="60" t="s">
        <v>656</v>
      </c>
      <c r="C62" s="60" t="s">
        <v>657</v>
      </c>
      <c r="D62" s="60" t="s">
        <v>658</v>
      </c>
      <c r="E62" s="61">
        <v>387</v>
      </c>
      <c r="F62" s="61">
        <v>156</v>
      </c>
      <c r="G62" s="62">
        <v>1</v>
      </c>
      <c r="H62" s="63" t="s">
        <v>659</v>
      </c>
      <c r="I62" s="64" t="s">
        <v>647</v>
      </c>
    </row>
    <row r="63" spans="1:17" s="5" customFormat="1" ht="26.1" customHeight="1" x14ac:dyDescent="0.2">
      <c r="A63" s="12">
        <v>60</v>
      </c>
      <c r="B63" s="13" t="s">
        <v>136</v>
      </c>
      <c r="C63" s="13" t="s">
        <v>137</v>
      </c>
      <c r="D63" s="13" t="s">
        <v>15</v>
      </c>
      <c r="E63" s="14">
        <v>334.62</v>
      </c>
      <c r="F63" s="14">
        <v>69</v>
      </c>
      <c r="G63" s="14">
        <v>1</v>
      </c>
      <c r="H63" s="15">
        <v>43378</v>
      </c>
      <c r="I63" s="16" t="s">
        <v>36</v>
      </c>
      <c r="M63" s="40"/>
      <c r="N63" s="20"/>
      <c r="O63" s="20"/>
      <c r="P63" s="41"/>
      <c r="Q63" s="41"/>
    </row>
    <row r="64" spans="1:17" ht="26.1" customHeight="1" x14ac:dyDescent="0.25">
      <c r="A64" s="12">
        <v>61</v>
      </c>
      <c r="B64" s="13" t="s">
        <v>231</v>
      </c>
      <c r="C64" s="13" t="s">
        <v>230</v>
      </c>
      <c r="D64" s="13" t="s">
        <v>232</v>
      </c>
      <c r="E64" s="14">
        <v>305</v>
      </c>
      <c r="F64" s="14">
        <v>63</v>
      </c>
      <c r="G64" s="14">
        <v>1</v>
      </c>
      <c r="H64" s="15" t="s">
        <v>204</v>
      </c>
      <c r="I64" s="31" t="s">
        <v>233</v>
      </c>
      <c r="M64" s="20"/>
      <c r="N64" s="20"/>
      <c r="O64" s="17"/>
      <c r="P64" s="28"/>
      <c r="Q64" s="54"/>
    </row>
    <row r="65" spans="1:17" s="5" customFormat="1" ht="26.1" customHeight="1" x14ac:dyDescent="0.2">
      <c r="A65" s="12">
        <v>62</v>
      </c>
      <c r="B65" s="13" t="s">
        <v>167</v>
      </c>
      <c r="C65" s="24" t="s">
        <v>168</v>
      </c>
      <c r="D65" s="24" t="s">
        <v>15</v>
      </c>
      <c r="E65" s="14">
        <v>196</v>
      </c>
      <c r="F65" s="14">
        <v>98</v>
      </c>
      <c r="G65" s="23">
        <v>1</v>
      </c>
      <c r="H65" s="15">
        <v>43056</v>
      </c>
      <c r="I65" s="29" t="s">
        <v>29</v>
      </c>
      <c r="J65" s="30"/>
      <c r="K65" s="20"/>
      <c r="L65" s="11"/>
      <c r="M65" s="20"/>
      <c r="N65" s="20"/>
      <c r="O65" s="40"/>
      <c r="P65" s="11"/>
      <c r="Q65" s="41"/>
    </row>
    <row r="66" spans="1:17" s="43" customFormat="1" ht="26.1" customHeight="1" x14ac:dyDescent="0.2">
      <c r="A66" s="12">
        <v>63</v>
      </c>
      <c r="B66" s="60" t="s">
        <v>670</v>
      </c>
      <c r="C66" s="60" t="s">
        <v>671</v>
      </c>
      <c r="D66" s="60" t="s">
        <v>653</v>
      </c>
      <c r="E66" s="61">
        <v>160</v>
      </c>
      <c r="F66" s="61">
        <v>82</v>
      </c>
      <c r="G66" s="62">
        <v>1</v>
      </c>
      <c r="H66" s="63">
        <v>42654</v>
      </c>
      <c r="I66" s="64" t="s">
        <v>647</v>
      </c>
      <c r="J66" s="56"/>
      <c r="K66" s="66"/>
    </row>
    <row r="67" spans="1:17" s="5" customFormat="1" ht="26.1" customHeight="1" x14ac:dyDescent="0.2">
      <c r="A67" s="12">
        <v>64</v>
      </c>
      <c r="B67" s="13" t="s">
        <v>84</v>
      </c>
      <c r="C67" s="24" t="s">
        <v>85</v>
      </c>
      <c r="D67" s="24" t="s">
        <v>15</v>
      </c>
      <c r="E67" s="14">
        <v>154.01</v>
      </c>
      <c r="F67" s="14">
        <v>39</v>
      </c>
      <c r="G67" s="23">
        <v>1</v>
      </c>
      <c r="H67" s="15">
        <v>43448</v>
      </c>
      <c r="I67" s="18" t="s">
        <v>26</v>
      </c>
      <c r="J67" s="30"/>
      <c r="K67" s="20"/>
      <c r="L67" s="11"/>
      <c r="M67" s="20"/>
      <c r="N67" s="20"/>
      <c r="O67" s="40"/>
      <c r="P67" s="11"/>
      <c r="Q67" s="41"/>
    </row>
    <row r="68" spans="1:17" s="5" customFormat="1" ht="26.1" customHeight="1" x14ac:dyDescent="0.2">
      <c r="A68" s="12">
        <v>65</v>
      </c>
      <c r="B68" s="13" t="s">
        <v>105</v>
      </c>
      <c r="C68" s="13" t="s">
        <v>106</v>
      </c>
      <c r="D68" s="13" t="s">
        <v>107</v>
      </c>
      <c r="E68" s="14">
        <v>135</v>
      </c>
      <c r="F68" s="14">
        <v>26</v>
      </c>
      <c r="G68" s="14">
        <v>2</v>
      </c>
      <c r="H68" s="15" t="s">
        <v>108</v>
      </c>
      <c r="I68" s="18" t="s">
        <v>56</v>
      </c>
      <c r="L68" s="11"/>
      <c r="M68" s="11"/>
      <c r="O68" s="40"/>
      <c r="P68" s="20"/>
      <c r="Q68" s="41"/>
    </row>
    <row r="69" spans="1:17" s="43" customFormat="1" ht="26.1" customHeight="1" x14ac:dyDescent="0.2">
      <c r="A69" s="12">
        <v>66</v>
      </c>
      <c r="B69" s="60" t="s">
        <v>660</v>
      </c>
      <c r="C69" s="60" t="s">
        <v>661</v>
      </c>
      <c r="D69" s="60" t="s">
        <v>662</v>
      </c>
      <c r="E69" s="61">
        <v>132</v>
      </c>
      <c r="F69" s="61">
        <v>66</v>
      </c>
      <c r="G69" s="62">
        <v>1</v>
      </c>
      <c r="H69" s="63" t="s">
        <v>663</v>
      </c>
      <c r="I69" s="64" t="s">
        <v>647</v>
      </c>
    </row>
    <row r="70" spans="1:17" s="43" customFormat="1" ht="26.1" customHeight="1" x14ac:dyDescent="0.2">
      <c r="A70" s="12">
        <v>67</v>
      </c>
      <c r="B70" s="60" t="s">
        <v>667</v>
      </c>
      <c r="C70" s="60" t="s">
        <v>668</v>
      </c>
      <c r="D70" s="60" t="s">
        <v>69</v>
      </c>
      <c r="E70" s="61">
        <v>126</v>
      </c>
      <c r="F70" s="61">
        <v>63</v>
      </c>
      <c r="G70" s="62">
        <v>1</v>
      </c>
      <c r="H70" s="63" t="s">
        <v>669</v>
      </c>
      <c r="I70" s="64" t="s">
        <v>647</v>
      </c>
    </row>
    <row r="71" spans="1:17" s="5" customFormat="1" ht="26.1" customHeight="1" x14ac:dyDescent="0.25">
      <c r="A71" s="12">
        <v>68</v>
      </c>
      <c r="B71" s="13" t="s">
        <v>82</v>
      </c>
      <c r="C71" s="13" t="s">
        <v>83</v>
      </c>
      <c r="D71" s="13" t="s">
        <v>15</v>
      </c>
      <c r="E71" s="14">
        <v>90</v>
      </c>
      <c r="F71" s="14">
        <v>19</v>
      </c>
      <c r="G71" s="14">
        <v>1</v>
      </c>
      <c r="H71" s="15" t="s">
        <v>11</v>
      </c>
      <c r="I71" s="18" t="s">
        <v>17</v>
      </c>
      <c r="J71"/>
      <c r="K71"/>
    </row>
    <row r="72" spans="1:17" s="5" customFormat="1" ht="26.1" customHeight="1" x14ac:dyDescent="0.2">
      <c r="A72" s="12">
        <v>69</v>
      </c>
      <c r="B72" s="13" t="s">
        <v>102</v>
      </c>
      <c r="C72" s="13" t="s">
        <v>103</v>
      </c>
      <c r="D72" s="13" t="s">
        <v>104</v>
      </c>
      <c r="E72" s="14">
        <v>75.599999999999994</v>
      </c>
      <c r="F72" s="14">
        <v>18</v>
      </c>
      <c r="G72" s="14">
        <v>1</v>
      </c>
      <c r="H72" s="21" t="s">
        <v>42</v>
      </c>
      <c r="I72" s="18" t="s">
        <v>49</v>
      </c>
      <c r="J72" s="17"/>
      <c r="L72" s="20"/>
      <c r="M72" s="20"/>
    </row>
    <row r="73" spans="1:17" s="43" customFormat="1" ht="26.1" customHeight="1" x14ac:dyDescent="0.2">
      <c r="A73" s="12">
        <v>70</v>
      </c>
      <c r="B73" s="60" t="s">
        <v>664</v>
      </c>
      <c r="C73" s="60" t="s">
        <v>664</v>
      </c>
      <c r="D73" s="60" t="s">
        <v>665</v>
      </c>
      <c r="E73" s="61">
        <v>62</v>
      </c>
      <c r="F73" s="61">
        <v>33</v>
      </c>
      <c r="G73" s="62">
        <v>1</v>
      </c>
      <c r="H73" s="63" t="s">
        <v>666</v>
      </c>
      <c r="I73" s="64" t="s">
        <v>647</v>
      </c>
    </row>
    <row r="74" spans="1:17" s="5" customFormat="1" ht="26.1" customHeight="1" x14ac:dyDescent="0.25">
      <c r="B74" s="32"/>
      <c r="C74" s="32"/>
      <c r="D74" s="32"/>
      <c r="E74" s="33"/>
      <c r="F74" s="33"/>
      <c r="G74" s="34"/>
      <c r="J74"/>
      <c r="K74"/>
      <c r="L74"/>
      <c r="M74" s="35"/>
      <c r="N74" s="35"/>
      <c r="O74" s="27"/>
      <c r="P74" s="26"/>
    </row>
    <row r="75" spans="1:17" s="5" customFormat="1" ht="26.1" customHeight="1" thickBot="1" x14ac:dyDescent="0.3">
      <c r="B75" s="32"/>
      <c r="C75" s="32"/>
      <c r="D75" s="32"/>
      <c r="E75" s="36">
        <f>SUM(E4:E74)</f>
        <v>2088744.36</v>
      </c>
      <c r="F75" s="36">
        <f>SUM(F4:F74)</f>
        <v>387029</v>
      </c>
      <c r="H75" s="20"/>
      <c r="J75"/>
      <c r="K75"/>
      <c r="L75"/>
      <c r="M75"/>
      <c r="N75"/>
      <c r="O75"/>
      <c r="P75"/>
    </row>
  </sheetData>
  <sortState xmlns:xlrd2="http://schemas.microsoft.com/office/spreadsheetml/2017/richdata2" ref="B4:I72">
    <sortCondition descending="1" ref="E4:E72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3A511-C7A9-498B-BB6B-EF0EB129BCE5}">
  <dimension ref="A1:R90"/>
  <sheetViews>
    <sheetView topLeftCell="A68" workbookViewId="0">
      <selection activeCell="Q80" sqref="Q80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3.42578125" customWidth="1"/>
    <col min="12" max="12" width="11.42578125" customWidth="1"/>
    <col min="13" max="13" width="13.5703125" bestFit="1" customWidth="1"/>
    <col min="14" max="14" width="11.140625" customWidth="1"/>
    <col min="15" max="15" width="13.5703125" bestFit="1" customWidth="1"/>
    <col min="16" max="16" width="14.140625" bestFit="1" customWidth="1"/>
    <col min="17" max="17" width="12.28515625" bestFit="1" customWidth="1"/>
    <col min="18" max="18" width="10.42578125" bestFit="1" customWidth="1"/>
  </cols>
  <sheetData>
    <row r="1" spans="1:16" s="5" customFormat="1" ht="18" x14ac:dyDescent="0.25">
      <c r="A1" s="1" t="s">
        <v>340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6" s="5" customFormat="1" ht="26.1" customHeight="1" x14ac:dyDescent="0.2">
      <c r="A4" s="12">
        <v>1</v>
      </c>
      <c r="B4" s="13" t="s">
        <v>357</v>
      </c>
      <c r="C4" s="13" t="s">
        <v>356</v>
      </c>
      <c r="D4" s="13" t="s">
        <v>15</v>
      </c>
      <c r="E4" s="14">
        <v>304725.34000000003</v>
      </c>
      <c r="F4" s="14">
        <v>49525</v>
      </c>
      <c r="G4" s="14">
        <v>25</v>
      </c>
      <c r="H4" s="15" t="s">
        <v>354</v>
      </c>
      <c r="I4" s="18" t="s">
        <v>17</v>
      </c>
      <c r="J4" s="17"/>
      <c r="L4" s="11"/>
      <c r="M4" s="11"/>
      <c r="P4" s="20"/>
    </row>
    <row r="5" spans="1:16" s="5" customFormat="1" ht="26.1" customHeight="1" x14ac:dyDescent="0.2">
      <c r="A5" s="12">
        <v>2</v>
      </c>
      <c r="B5" s="13" t="s">
        <v>341</v>
      </c>
      <c r="C5" s="19" t="s">
        <v>341</v>
      </c>
      <c r="D5" s="13" t="s">
        <v>10</v>
      </c>
      <c r="E5" s="14">
        <v>161087.29999999999</v>
      </c>
      <c r="F5" s="14">
        <v>29604</v>
      </c>
      <c r="G5" s="14">
        <v>17</v>
      </c>
      <c r="H5" s="15" t="s">
        <v>351</v>
      </c>
      <c r="I5" s="18" t="s">
        <v>29</v>
      </c>
      <c r="J5" s="17"/>
      <c r="L5" s="11"/>
      <c r="M5" s="11"/>
      <c r="P5" s="20"/>
    </row>
    <row r="6" spans="1:16" s="5" customFormat="1" ht="26.1" customHeight="1" x14ac:dyDescent="0.2">
      <c r="A6" s="12">
        <v>3</v>
      </c>
      <c r="B6" s="13" t="s">
        <v>430</v>
      </c>
      <c r="C6" s="13" t="s">
        <v>429</v>
      </c>
      <c r="D6" s="13" t="s">
        <v>15</v>
      </c>
      <c r="E6" s="14">
        <v>127530</v>
      </c>
      <c r="F6" s="14">
        <v>23997</v>
      </c>
      <c r="G6" s="14">
        <v>16</v>
      </c>
      <c r="H6" s="15" t="s">
        <v>351</v>
      </c>
      <c r="I6" s="18" t="s">
        <v>56</v>
      </c>
      <c r="J6" s="17"/>
      <c r="L6" s="11"/>
      <c r="M6" s="11"/>
      <c r="P6" s="20"/>
    </row>
    <row r="7" spans="1:16" s="5" customFormat="1" ht="26.1" customHeight="1" x14ac:dyDescent="0.2">
      <c r="A7" s="12">
        <v>4</v>
      </c>
      <c r="B7" s="13" t="s">
        <v>278</v>
      </c>
      <c r="C7" s="13" t="s">
        <v>279</v>
      </c>
      <c r="D7" s="13" t="s">
        <v>15</v>
      </c>
      <c r="E7" s="14">
        <v>92873.99</v>
      </c>
      <c r="F7" s="14">
        <v>20530</v>
      </c>
      <c r="G7" s="14">
        <v>10</v>
      </c>
      <c r="H7" s="15" t="s">
        <v>273</v>
      </c>
      <c r="I7" s="18" t="s">
        <v>39</v>
      </c>
      <c r="J7" s="17"/>
      <c r="L7" s="11"/>
      <c r="M7" s="11"/>
      <c r="O7" s="11"/>
      <c r="P7" s="20"/>
    </row>
    <row r="8" spans="1:16" s="5" customFormat="1" ht="26.1" customHeight="1" x14ac:dyDescent="0.2">
      <c r="A8" s="12">
        <v>5</v>
      </c>
      <c r="B8" s="13" t="s">
        <v>342</v>
      </c>
      <c r="C8" s="19" t="s">
        <v>342</v>
      </c>
      <c r="D8" s="13" t="s">
        <v>15</v>
      </c>
      <c r="E8" s="14">
        <v>90465.41</v>
      </c>
      <c r="F8" s="14">
        <v>16425</v>
      </c>
      <c r="G8" s="14">
        <v>10</v>
      </c>
      <c r="H8" s="15" t="s">
        <v>297</v>
      </c>
      <c r="I8" s="16" t="s">
        <v>36</v>
      </c>
      <c r="J8" s="17"/>
      <c r="L8" s="11"/>
      <c r="M8" s="11"/>
      <c r="O8" s="11"/>
      <c r="P8" s="20"/>
    </row>
    <row r="9" spans="1:16" s="5" customFormat="1" ht="26.1" customHeight="1" x14ac:dyDescent="0.2">
      <c r="A9" s="12">
        <v>6</v>
      </c>
      <c r="B9" s="13" t="s">
        <v>419</v>
      </c>
      <c r="C9" s="13" t="s">
        <v>419</v>
      </c>
      <c r="D9" s="13" t="s">
        <v>10</v>
      </c>
      <c r="E9" s="14">
        <v>72109.48</v>
      </c>
      <c r="F9" s="14">
        <v>13680</v>
      </c>
      <c r="G9" s="14">
        <v>22</v>
      </c>
      <c r="H9" s="75" t="s">
        <v>353</v>
      </c>
      <c r="I9" s="77" t="s">
        <v>368</v>
      </c>
      <c r="J9" s="17"/>
      <c r="L9" s="11"/>
      <c r="M9" s="11"/>
      <c r="O9" s="11"/>
      <c r="P9" s="20"/>
    </row>
    <row r="10" spans="1:16" s="5" customFormat="1" ht="26.1" customHeight="1" x14ac:dyDescent="0.2">
      <c r="A10" s="12">
        <v>7</v>
      </c>
      <c r="B10" s="13" t="s">
        <v>441</v>
      </c>
      <c r="C10" s="13" t="s">
        <v>442</v>
      </c>
      <c r="D10" s="13" t="s">
        <v>15</v>
      </c>
      <c r="E10" s="14">
        <v>70669.53</v>
      </c>
      <c r="F10" s="14">
        <v>15690</v>
      </c>
      <c r="G10" s="14">
        <v>17</v>
      </c>
      <c r="H10" s="15" t="s">
        <v>351</v>
      </c>
      <c r="I10" s="18" t="s">
        <v>440</v>
      </c>
      <c r="J10" s="17"/>
      <c r="L10" s="11"/>
      <c r="M10" s="11"/>
      <c r="O10" s="11"/>
      <c r="P10" s="20"/>
    </row>
    <row r="11" spans="1:16" s="5" customFormat="1" ht="26.1" customHeight="1" x14ac:dyDescent="0.2">
      <c r="A11" s="12">
        <v>8</v>
      </c>
      <c r="B11" s="13" t="s">
        <v>438</v>
      </c>
      <c r="C11" s="13" t="s">
        <v>439</v>
      </c>
      <c r="D11" s="13" t="s">
        <v>15</v>
      </c>
      <c r="E11" s="14">
        <v>57880.639999999999</v>
      </c>
      <c r="F11" s="14">
        <v>10134</v>
      </c>
      <c r="G11" s="14">
        <v>13</v>
      </c>
      <c r="H11" s="15" t="s">
        <v>297</v>
      </c>
      <c r="I11" s="18" t="s">
        <v>440</v>
      </c>
      <c r="J11" s="17"/>
      <c r="L11" s="11"/>
      <c r="M11" s="11"/>
      <c r="O11" s="11"/>
      <c r="P11" s="20"/>
    </row>
    <row r="12" spans="1:16" s="5" customFormat="1" ht="26.1" customHeight="1" x14ac:dyDescent="0.2">
      <c r="A12" s="12">
        <v>9</v>
      </c>
      <c r="B12" s="13" t="s">
        <v>285</v>
      </c>
      <c r="C12" s="13" t="s">
        <v>284</v>
      </c>
      <c r="D12" s="13" t="s">
        <v>295</v>
      </c>
      <c r="E12" s="14">
        <v>56697.599999999999</v>
      </c>
      <c r="F12" s="14">
        <v>13097</v>
      </c>
      <c r="G12" s="14">
        <v>12</v>
      </c>
      <c r="H12" s="15" t="s">
        <v>275</v>
      </c>
      <c r="I12" s="18" t="s">
        <v>29</v>
      </c>
      <c r="J12" s="17"/>
      <c r="L12" s="11"/>
      <c r="M12" s="11"/>
      <c r="O12" s="11"/>
      <c r="P12" s="20"/>
    </row>
    <row r="13" spans="1:16" s="5" customFormat="1" ht="26.1" customHeight="1" x14ac:dyDescent="0.2">
      <c r="A13" s="12">
        <v>10</v>
      </c>
      <c r="B13" s="13" t="s">
        <v>344</v>
      </c>
      <c r="C13" s="19" t="s">
        <v>343</v>
      </c>
      <c r="D13" s="13" t="s">
        <v>15</v>
      </c>
      <c r="E13" s="14">
        <v>51431.56</v>
      </c>
      <c r="F13" s="14">
        <v>8742</v>
      </c>
      <c r="G13" s="14">
        <v>10</v>
      </c>
      <c r="H13" s="15" t="s">
        <v>353</v>
      </c>
      <c r="I13" s="16" t="s">
        <v>36</v>
      </c>
      <c r="J13" s="17"/>
      <c r="L13" s="11"/>
      <c r="M13" s="11"/>
      <c r="O13" s="11"/>
      <c r="P13" s="20"/>
    </row>
    <row r="14" spans="1:16" s="5" customFormat="1" ht="26.1" customHeight="1" x14ac:dyDescent="0.2">
      <c r="A14" s="12">
        <v>11</v>
      </c>
      <c r="B14" s="13" t="s">
        <v>293</v>
      </c>
      <c r="C14" s="19" t="s">
        <v>292</v>
      </c>
      <c r="D14" s="13" t="s">
        <v>315</v>
      </c>
      <c r="E14" s="14">
        <v>49388.94</v>
      </c>
      <c r="F14" s="14">
        <v>12101</v>
      </c>
      <c r="G14" s="14">
        <v>15</v>
      </c>
      <c r="H14" s="15" t="s">
        <v>297</v>
      </c>
      <c r="I14" s="18" t="s">
        <v>29</v>
      </c>
      <c r="J14" s="17"/>
      <c r="L14" s="11"/>
      <c r="M14" s="11"/>
      <c r="O14" s="11"/>
      <c r="P14" s="20"/>
    </row>
    <row r="15" spans="1:16" s="5" customFormat="1" ht="26.1" customHeight="1" x14ac:dyDescent="0.2">
      <c r="A15" s="12">
        <v>12</v>
      </c>
      <c r="B15" s="13" t="s">
        <v>280</v>
      </c>
      <c r="C15" s="13" t="s">
        <v>281</v>
      </c>
      <c r="D15" s="13" t="s">
        <v>15</v>
      </c>
      <c r="E15" s="14">
        <v>25964.71</v>
      </c>
      <c r="F15" s="14">
        <v>4767</v>
      </c>
      <c r="G15" s="14">
        <v>8</v>
      </c>
      <c r="H15" s="15" t="s">
        <v>275</v>
      </c>
      <c r="I15" s="18" t="s">
        <v>39</v>
      </c>
      <c r="J15" s="17"/>
      <c r="L15" s="11"/>
      <c r="M15" s="11"/>
      <c r="O15" s="11"/>
      <c r="P15" s="20"/>
    </row>
    <row r="16" spans="1:16" s="5" customFormat="1" ht="26.1" customHeight="1" x14ac:dyDescent="0.2">
      <c r="A16" s="12">
        <v>13</v>
      </c>
      <c r="B16" s="13" t="s">
        <v>359</v>
      </c>
      <c r="C16" s="13" t="s">
        <v>358</v>
      </c>
      <c r="D16" s="13" t="s">
        <v>364</v>
      </c>
      <c r="E16" s="14">
        <v>25501.73</v>
      </c>
      <c r="F16" s="14">
        <v>5054</v>
      </c>
      <c r="G16" s="14">
        <v>14</v>
      </c>
      <c r="H16" s="15" t="s">
        <v>351</v>
      </c>
      <c r="I16" s="16" t="s">
        <v>77</v>
      </c>
      <c r="J16" s="17"/>
      <c r="L16" s="11"/>
      <c r="M16" s="11"/>
      <c r="O16" s="11"/>
      <c r="P16" s="20"/>
    </row>
    <row r="17" spans="1:16" s="5" customFormat="1" ht="26.1" customHeight="1" x14ac:dyDescent="0.2">
      <c r="A17" s="12">
        <v>14</v>
      </c>
      <c r="B17" s="13" t="s">
        <v>434</v>
      </c>
      <c r="C17" s="13" t="s">
        <v>437</v>
      </c>
      <c r="D17" s="13" t="s">
        <v>45</v>
      </c>
      <c r="E17" s="14">
        <v>23961</v>
      </c>
      <c r="F17" s="14">
        <v>4086</v>
      </c>
      <c r="G17" s="14">
        <v>7</v>
      </c>
      <c r="H17" s="15" t="s">
        <v>353</v>
      </c>
      <c r="I17" s="18" t="s">
        <v>56</v>
      </c>
      <c r="J17" s="17"/>
      <c r="L17" s="11"/>
      <c r="M17" s="11"/>
      <c r="O17" s="11"/>
      <c r="P17" s="20"/>
    </row>
    <row r="18" spans="1:16" s="5" customFormat="1" ht="26.1" customHeight="1" x14ac:dyDescent="0.2">
      <c r="A18" s="12">
        <v>15</v>
      </c>
      <c r="B18" s="13" t="s">
        <v>408</v>
      </c>
      <c r="C18" s="13" t="s">
        <v>369</v>
      </c>
      <c r="D18" s="13" t="s">
        <v>409</v>
      </c>
      <c r="E18" s="14">
        <v>21272.45</v>
      </c>
      <c r="F18" s="14">
        <v>3905</v>
      </c>
      <c r="G18" s="14">
        <v>5</v>
      </c>
      <c r="H18" s="75" t="s">
        <v>297</v>
      </c>
      <c r="I18" s="77" t="s">
        <v>368</v>
      </c>
      <c r="J18" s="17"/>
      <c r="L18" s="11"/>
      <c r="M18" s="11"/>
      <c r="O18" s="11"/>
      <c r="P18" s="20"/>
    </row>
    <row r="19" spans="1:16" s="5" customFormat="1" ht="26.1" customHeight="1" x14ac:dyDescent="0.2">
      <c r="A19" s="12">
        <v>16</v>
      </c>
      <c r="B19" s="13" t="s">
        <v>435</v>
      </c>
      <c r="C19" s="13" t="s">
        <v>436</v>
      </c>
      <c r="D19" s="13" t="s">
        <v>45</v>
      </c>
      <c r="E19" s="14">
        <v>16530</v>
      </c>
      <c r="F19" s="14">
        <v>3137</v>
      </c>
      <c r="G19" s="14">
        <v>10</v>
      </c>
      <c r="H19" s="15" t="s">
        <v>297</v>
      </c>
      <c r="I19" s="18" t="s">
        <v>56</v>
      </c>
      <c r="J19" s="17"/>
      <c r="L19" s="11"/>
      <c r="M19" s="11"/>
      <c r="P19" s="20"/>
    </row>
    <row r="20" spans="1:16" s="5" customFormat="1" ht="26.1" customHeight="1" x14ac:dyDescent="0.2">
      <c r="A20" s="12">
        <v>17</v>
      </c>
      <c r="B20" s="13" t="s">
        <v>317</v>
      </c>
      <c r="C20" s="13" t="s">
        <v>317</v>
      </c>
      <c r="D20" s="13" t="s">
        <v>318</v>
      </c>
      <c r="E20" s="14">
        <v>14377.67</v>
      </c>
      <c r="F20" s="14">
        <v>3661</v>
      </c>
      <c r="G20" s="14">
        <v>5</v>
      </c>
      <c r="H20" s="15">
        <v>43525</v>
      </c>
      <c r="I20" s="18" t="s">
        <v>319</v>
      </c>
      <c r="J20" s="17"/>
      <c r="L20" s="11"/>
      <c r="M20" s="11"/>
      <c r="N20" s="11"/>
      <c r="P20" s="20"/>
    </row>
    <row r="21" spans="1:16" s="5" customFormat="1" ht="26.1" customHeight="1" x14ac:dyDescent="0.2">
      <c r="A21" s="12">
        <v>18</v>
      </c>
      <c r="B21" s="13" t="s">
        <v>219</v>
      </c>
      <c r="C21" s="24" t="s">
        <v>219</v>
      </c>
      <c r="D21" s="13" t="s">
        <v>10</v>
      </c>
      <c r="E21" s="14">
        <v>13756.1</v>
      </c>
      <c r="F21" s="14">
        <v>2867</v>
      </c>
      <c r="G21" s="23">
        <v>18</v>
      </c>
      <c r="H21" s="76" t="s">
        <v>209</v>
      </c>
      <c r="I21" s="78" t="s">
        <v>220</v>
      </c>
    </row>
    <row r="22" spans="1:16" s="5" customFormat="1" ht="26.1" customHeight="1" x14ac:dyDescent="0.2">
      <c r="A22" s="12">
        <v>19</v>
      </c>
      <c r="B22" s="13" t="s">
        <v>310</v>
      </c>
      <c r="C22" s="24" t="s">
        <v>312</v>
      </c>
      <c r="D22" s="13" t="s">
        <v>45</v>
      </c>
      <c r="E22" s="14">
        <v>13591</v>
      </c>
      <c r="F22" s="14">
        <v>2464</v>
      </c>
      <c r="G22" s="23">
        <v>7</v>
      </c>
      <c r="H22" s="76" t="s">
        <v>256</v>
      </c>
      <c r="I22" s="78" t="s">
        <v>56</v>
      </c>
    </row>
    <row r="23" spans="1:16" s="5" customFormat="1" ht="26.1" customHeight="1" x14ac:dyDescent="0.2">
      <c r="A23" s="12">
        <v>20</v>
      </c>
      <c r="B23" s="13" t="s">
        <v>283</v>
      </c>
      <c r="C23" s="24" t="s">
        <v>282</v>
      </c>
      <c r="D23" s="13" t="s">
        <v>294</v>
      </c>
      <c r="E23" s="14">
        <v>12687.46</v>
      </c>
      <c r="F23" s="14">
        <v>2718</v>
      </c>
      <c r="G23" s="23">
        <v>9</v>
      </c>
      <c r="H23" s="76" t="s">
        <v>260</v>
      </c>
      <c r="I23" s="78" t="s">
        <v>29</v>
      </c>
    </row>
    <row r="24" spans="1:16" s="5" customFormat="1" ht="26.1" customHeight="1" x14ac:dyDescent="0.2">
      <c r="A24" s="12">
        <v>21</v>
      </c>
      <c r="B24" s="13" t="s">
        <v>426</v>
      </c>
      <c r="C24" s="24" t="s">
        <v>427</v>
      </c>
      <c r="D24" s="13" t="s">
        <v>10</v>
      </c>
      <c r="E24" s="14">
        <v>12610</v>
      </c>
      <c r="F24" s="14">
        <v>3908</v>
      </c>
      <c r="G24" s="23">
        <v>15</v>
      </c>
      <c r="H24" s="76" t="s">
        <v>297</v>
      </c>
      <c r="I24" s="79" t="s">
        <v>428</v>
      </c>
    </row>
    <row r="25" spans="1:16" s="5" customFormat="1" ht="26.1" customHeight="1" x14ac:dyDescent="0.2">
      <c r="A25" s="12">
        <v>22</v>
      </c>
      <c r="B25" s="13" t="s">
        <v>407</v>
      </c>
      <c r="C25" s="24" t="s">
        <v>370</v>
      </c>
      <c r="D25" s="13" t="s">
        <v>410</v>
      </c>
      <c r="E25" s="14">
        <v>12103.47</v>
      </c>
      <c r="F25" s="14">
        <v>2336</v>
      </c>
      <c r="G25" s="23">
        <v>8</v>
      </c>
      <c r="H25" s="71" t="s">
        <v>297</v>
      </c>
      <c r="I25" s="72" t="s">
        <v>368</v>
      </c>
    </row>
    <row r="26" spans="1:16" s="5" customFormat="1" ht="26.1" customHeight="1" x14ac:dyDescent="0.2">
      <c r="A26" s="12">
        <v>23</v>
      </c>
      <c r="B26" s="13" t="s">
        <v>366</v>
      </c>
      <c r="C26" s="24" t="s">
        <v>367</v>
      </c>
      <c r="D26" s="13" t="s">
        <v>157</v>
      </c>
      <c r="E26" s="14">
        <v>8973.26</v>
      </c>
      <c r="F26" s="14">
        <v>2252</v>
      </c>
      <c r="G26" s="23">
        <v>14</v>
      </c>
      <c r="H26" s="76" t="s">
        <v>353</v>
      </c>
      <c r="I26" s="78" t="s">
        <v>91</v>
      </c>
    </row>
    <row r="27" spans="1:16" s="5" customFormat="1" ht="26.1" customHeight="1" x14ac:dyDescent="0.2">
      <c r="A27" s="12">
        <v>24</v>
      </c>
      <c r="B27" s="13" t="s">
        <v>406</v>
      </c>
      <c r="C27" s="24" t="s">
        <v>371</v>
      </c>
      <c r="D27" s="13" t="s">
        <v>411</v>
      </c>
      <c r="E27" s="14">
        <v>8622.09</v>
      </c>
      <c r="F27" s="14">
        <v>1561</v>
      </c>
      <c r="G27" s="23">
        <v>5</v>
      </c>
      <c r="H27" s="71" t="s">
        <v>297</v>
      </c>
      <c r="I27" s="72" t="s">
        <v>368</v>
      </c>
    </row>
    <row r="28" spans="1:16" s="5" customFormat="1" ht="26.1" customHeight="1" x14ac:dyDescent="0.2">
      <c r="A28" s="12">
        <v>25</v>
      </c>
      <c r="B28" s="13" t="s">
        <v>405</v>
      </c>
      <c r="C28" s="24" t="s">
        <v>372</v>
      </c>
      <c r="D28" s="13" t="s">
        <v>45</v>
      </c>
      <c r="E28" s="14">
        <v>6979.5</v>
      </c>
      <c r="F28" s="14">
        <v>1399</v>
      </c>
      <c r="G28" s="23">
        <v>6</v>
      </c>
      <c r="H28" s="71" t="s">
        <v>297</v>
      </c>
      <c r="I28" s="72" t="s">
        <v>368</v>
      </c>
    </row>
    <row r="29" spans="1:16" s="5" customFormat="1" ht="26.1" customHeight="1" x14ac:dyDescent="0.2">
      <c r="A29" s="12">
        <v>26</v>
      </c>
      <c r="B29" s="13" t="s">
        <v>403</v>
      </c>
      <c r="C29" s="24" t="s">
        <v>374</v>
      </c>
      <c r="D29" s="13" t="s">
        <v>412</v>
      </c>
      <c r="E29" s="14">
        <v>6518.05</v>
      </c>
      <c r="F29" s="14">
        <v>1221</v>
      </c>
      <c r="G29" s="23">
        <v>6</v>
      </c>
      <c r="H29" s="71" t="s">
        <v>297</v>
      </c>
      <c r="I29" s="72" t="s">
        <v>368</v>
      </c>
    </row>
    <row r="30" spans="1:16" s="5" customFormat="1" ht="26.1" customHeight="1" x14ac:dyDescent="0.2">
      <c r="A30" s="12">
        <v>27</v>
      </c>
      <c r="B30" s="13" t="s">
        <v>255</v>
      </c>
      <c r="C30" s="24" t="s">
        <v>254</v>
      </c>
      <c r="D30" s="13" t="s">
        <v>15</v>
      </c>
      <c r="E30" s="14">
        <v>5649.86</v>
      </c>
      <c r="F30" s="14">
        <v>1198</v>
      </c>
      <c r="G30" s="23">
        <v>22</v>
      </c>
      <c r="H30" s="76" t="s">
        <v>256</v>
      </c>
      <c r="I30" s="78" t="s">
        <v>17</v>
      </c>
    </row>
    <row r="31" spans="1:16" s="5" customFormat="1" ht="26.1" customHeight="1" x14ac:dyDescent="0.2">
      <c r="A31" s="12">
        <v>28</v>
      </c>
      <c r="B31" s="13" t="s">
        <v>268</v>
      </c>
      <c r="C31" s="24" t="s">
        <v>267</v>
      </c>
      <c r="D31" s="13" t="s">
        <v>316</v>
      </c>
      <c r="E31" s="14">
        <v>5301.59</v>
      </c>
      <c r="F31" s="14">
        <v>1022</v>
      </c>
      <c r="G31" s="23">
        <v>14</v>
      </c>
      <c r="H31" s="76" t="s">
        <v>256</v>
      </c>
      <c r="I31" s="79" t="s">
        <v>77</v>
      </c>
    </row>
    <row r="32" spans="1:16" s="5" customFormat="1" ht="26.1" customHeight="1" x14ac:dyDescent="0.2">
      <c r="A32" s="12">
        <v>29</v>
      </c>
      <c r="B32" s="13" t="s">
        <v>27</v>
      </c>
      <c r="C32" s="22" t="s">
        <v>27</v>
      </c>
      <c r="D32" s="13" t="s">
        <v>10</v>
      </c>
      <c r="E32" s="14">
        <v>5155.01</v>
      </c>
      <c r="F32" s="14">
        <v>981</v>
      </c>
      <c r="G32" s="23">
        <v>5</v>
      </c>
      <c r="H32" s="76" t="s">
        <v>28</v>
      </c>
      <c r="I32" s="78" t="s">
        <v>29</v>
      </c>
    </row>
    <row r="33" spans="1:13" s="5" customFormat="1" ht="26.1" customHeight="1" x14ac:dyDescent="0.2">
      <c r="A33" s="12">
        <v>30</v>
      </c>
      <c r="B33" s="13" t="s">
        <v>253</v>
      </c>
      <c r="C33" s="24" t="s">
        <v>252</v>
      </c>
      <c r="D33" s="13" t="s">
        <v>34</v>
      </c>
      <c r="E33" s="14">
        <v>4770.96</v>
      </c>
      <c r="F33" s="14">
        <v>865</v>
      </c>
      <c r="G33" s="23">
        <v>8</v>
      </c>
      <c r="H33" s="76" t="s">
        <v>273</v>
      </c>
      <c r="I33" s="78" t="s">
        <v>17</v>
      </c>
    </row>
    <row r="34" spans="1:13" s="5" customFormat="1" ht="26.1" customHeight="1" x14ac:dyDescent="0.2">
      <c r="A34" s="12">
        <v>31</v>
      </c>
      <c r="B34" s="13" t="s">
        <v>722</v>
      </c>
      <c r="C34" s="24" t="s">
        <v>723</v>
      </c>
      <c r="D34" s="13" t="s">
        <v>160</v>
      </c>
      <c r="E34" s="14">
        <v>4289</v>
      </c>
      <c r="F34" s="14">
        <v>1100</v>
      </c>
      <c r="G34" s="23">
        <v>8</v>
      </c>
      <c r="H34" s="76" t="s">
        <v>351</v>
      </c>
      <c r="I34" s="78" t="s">
        <v>49</v>
      </c>
    </row>
    <row r="35" spans="1:13" s="5" customFormat="1" ht="26.1" customHeight="1" x14ac:dyDescent="0.2">
      <c r="A35" s="12">
        <v>32</v>
      </c>
      <c r="B35" s="13" t="s">
        <v>346</v>
      </c>
      <c r="C35" s="22" t="s">
        <v>345</v>
      </c>
      <c r="D35" s="13" t="s">
        <v>120</v>
      </c>
      <c r="E35" s="14">
        <v>4251.6400000000003</v>
      </c>
      <c r="F35" s="14">
        <v>860</v>
      </c>
      <c r="G35" s="23">
        <v>12</v>
      </c>
      <c r="H35" s="76" t="s">
        <v>353</v>
      </c>
      <c r="I35" s="78" t="s">
        <v>29</v>
      </c>
    </row>
    <row r="36" spans="1:13" s="5" customFormat="1" ht="26.1" customHeight="1" x14ac:dyDescent="0.2">
      <c r="A36" s="12">
        <v>33</v>
      </c>
      <c r="B36" s="13" t="s">
        <v>715</v>
      </c>
      <c r="C36" s="22" t="s">
        <v>716</v>
      </c>
      <c r="D36" s="13" t="s">
        <v>717</v>
      </c>
      <c r="E36" s="14">
        <v>4114</v>
      </c>
      <c r="F36" s="14">
        <v>1201</v>
      </c>
      <c r="G36" s="23">
        <v>5</v>
      </c>
      <c r="H36" s="76" t="s">
        <v>351</v>
      </c>
      <c r="I36" s="78" t="s">
        <v>714</v>
      </c>
    </row>
    <row r="37" spans="1:13" s="5" customFormat="1" ht="26.1" customHeight="1" x14ac:dyDescent="0.2">
      <c r="A37" s="12">
        <v>34</v>
      </c>
      <c r="B37" s="13" t="s">
        <v>404</v>
      </c>
      <c r="C37" s="24" t="s">
        <v>373</v>
      </c>
      <c r="D37" s="13" t="s">
        <v>107</v>
      </c>
      <c r="E37" s="14">
        <v>3390.9</v>
      </c>
      <c r="F37" s="14">
        <v>620</v>
      </c>
      <c r="G37" s="23">
        <v>4</v>
      </c>
      <c r="H37" s="71" t="s">
        <v>297</v>
      </c>
      <c r="I37" s="72" t="s">
        <v>368</v>
      </c>
    </row>
    <row r="38" spans="1:13" s="5" customFormat="1" ht="26.1" customHeight="1" x14ac:dyDescent="0.2">
      <c r="A38" s="12">
        <v>35</v>
      </c>
      <c r="B38" s="13" t="s">
        <v>432</v>
      </c>
      <c r="C38" s="24" t="s">
        <v>431</v>
      </c>
      <c r="D38" s="13" t="s">
        <v>433</v>
      </c>
      <c r="E38" s="14">
        <v>3400</v>
      </c>
      <c r="F38" s="14">
        <v>803</v>
      </c>
      <c r="G38" s="23">
        <v>9</v>
      </c>
      <c r="H38" s="76" t="s">
        <v>351</v>
      </c>
      <c r="I38" s="78" t="s">
        <v>56</v>
      </c>
    </row>
    <row r="39" spans="1:13" s="5" customFormat="1" ht="26.1" customHeight="1" x14ac:dyDescent="0.2">
      <c r="A39" s="12">
        <v>36</v>
      </c>
      <c r="B39" s="13" t="s">
        <v>402</v>
      </c>
      <c r="C39" s="24" t="s">
        <v>375</v>
      </c>
      <c r="D39" s="13" t="s">
        <v>15</v>
      </c>
      <c r="E39" s="14">
        <v>3316.9</v>
      </c>
      <c r="F39" s="14">
        <v>621</v>
      </c>
      <c r="G39" s="23">
        <v>5</v>
      </c>
      <c r="H39" s="71" t="s">
        <v>297</v>
      </c>
      <c r="I39" s="72" t="s">
        <v>368</v>
      </c>
    </row>
    <row r="40" spans="1:13" s="5" customFormat="1" ht="26.1" customHeight="1" x14ac:dyDescent="0.2">
      <c r="A40" s="12">
        <v>37</v>
      </c>
      <c r="B40" s="13" t="s">
        <v>362</v>
      </c>
      <c r="C40" s="24" t="s">
        <v>360</v>
      </c>
      <c r="D40" s="13" t="s">
        <v>365</v>
      </c>
      <c r="E40" s="14">
        <v>3290.9</v>
      </c>
      <c r="F40" s="14">
        <v>754</v>
      </c>
      <c r="G40" s="23">
        <v>15</v>
      </c>
      <c r="H40" s="76" t="s">
        <v>354</v>
      </c>
      <c r="I40" s="79" t="s">
        <v>77</v>
      </c>
    </row>
    <row r="41" spans="1:13" s="5" customFormat="1" ht="26.1" customHeight="1" x14ac:dyDescent="0.2">
      <c r="A41" s="12">
        <v>38</v>
      </c>
      <c r="B41" s="13" t="s">
        <v>401</v>
      </c>
      <c r="C41" s="24" t="s">
        <v>376</v>
      </c>
      <c r="D41" s="13" t="s">
        <v>413</v>
      </c>
      <c r="E41" s="14">
        <v>3172.05</v>
      </c>
      <c r="F41" s="14">
        <v>591</v>
      </c>
      <c r="G41" s="23">
        <v>2</v>
      </c>
      <c r="H41" s="71" t="s">
        <v>297</v>
      </c>
      <c r="I41" s="72" t="s">
        <v>368</v>
      </c>
    </row>
    <row r="42" spans="1:13" s="5" customFormat="1" ht="26.1" customHeight="1" x14ac:dyDescent="0.2">
      <c r="A42" s="12">
        <v>39</v>
      </c>
      <c r="B42" s="13" t="s">
        <v>445</v>
      </c>
      <c r="C42" s="24" t="s">
        <v>445</v>
      </c>
      <c r="D42" s="13" t="s">
        <v>120</v>
      </c>
      <c r="E42" s="14">
        <v>3061.91</v>
      </c>
      <c r="F42" s="14">
        <v>628</v>
      </c>
      <c r="G42" s="23">
        <v>7</v>
      </c>
      <c r="H42" s="76">
        <v>43581</v>
      </c>
      <c r="I42" s="78" t="s">
        <v>237</v>
      </c>
    </row>
    <row r="43" spans="1:13" s="5" customFormat="1" ht="26.1" customHeight="1" x14ac:dyDescent="0.2">
      <c r="A43" s="12">
        <v>40</v>
      </c>
      <c r="B43" s="13" t="s">
        <v>30</v>
      </c>
      <c r="C43" s="22" t="s">
        <v>31</v>
      </c>
      <c r="D43" s="13" t="s">
        <v>15</v>
      </c>
      <c r="E43" s="14">
        <v>3037.7</v>
      </c>
      <c r="F43" s="14">
        <v>589</v>
      </c>
      <c r="G43" s="73">
        <v>2</v>
      </c>
      <c r="H43" s="76" t="s">
        <v>16</v>
      </c>
      <c r="I43" s="78" t="s">
        <v>29</v>
      </c>
    </row>
    <row r="44" spans="1:13" s="5" customFormat="1" ht="26.1" customHeight="1" x14ac:dyDescent="0.2">
      <c r="A44" s="12">
        <v>41</v>
      </c>
      <c r="B44" s="13" t="s">
        <v>363</v>
      </c>
      <c r="C44" s="13" t="s">
        <v>361</v>
      </c>
      <c r="D44" s="13" t="s">
        <v>264</v>
      </c>
      <c r="E44" s="14">
        <v>2932.35</v>
      </c>
      <c r="F44" s="14">
        <v>574</v>
      </c>
      <c r="G44" s="73">
        <v>7</v>
      </c>
      <c r="H44" s="76" t="s">
        <v>353</v>
      </c>
      <c r="I44" s="79" t="s">
        <v>77</v>
      </c>
    </row>
    <row r="45" spans="1:13" s="5" customFormat="1" ht="26.1" customHeight="1" x14ac:dyDescent="0.2">
      <c r="A45" s="12">
        <v>42</v>
      </c>
      <c r="B45" s="13" t="s">
        <v>399</v>
      </c>
      <c r="C45" s="24" t="s">
        <v>378</v>
      </c>
      <c r="D45" s="13" t="s">
        <v>69</v>
      </c>
      <c r="E45" s="14">
        <v>2843.7</v>
      </c>
      <c r="F45" s="14">
        <v>538</v>
      </c>
      <c r="G45" s="73">
        <v>4</v>
      </c>
      <c r="H45" s="71" t="s">
        <v>297</v>
      </c>
      <c r="I45" s="72" t="s">
        <v>368</v>
      </c>
    </row>
    <row r="46" spans="1:13" s="5" customFormat="1" ht="26.1" customHeight="1" x14ac:dyDescent="0.2">
      <c r="A46" s="12">
        <v>43</v>
      </c>
      <c r="B46" s="13" t="s">
        <v>400</v>
      </c>
      <c r="C46" s="13" t="s">
        <v>377</v>
      </c>
      <c r="D46" s="13" t="s">
        <v>69</v>
      </c>
      <c r="E46" s="14">
        <v>2693.6</v>
      </c>
      <c r="F46" s="14">
        <v>563</v>
      </c>
      <c r="G46" s="14">
        <v>5</v>
      </c>
      <c r="H46" s="75" t="s">
        <v>297</v>
      </c>
      <c r="I46" s="77" t="s">
        <v>368</v>
      </c>
      <c r="J46" s="11"/>
    </row>
    <row r="47" spans="1:13" s="43" customFormat="1" ht="26.1" customHeight="1" x14ac:dyDescent="0.2">
      <c r="A47" s="12">
        <v>44</v>
      </c>
      <c r="B47" s="60" t="s">
        <v>643</v>
      </c>
      <c r="C47" s="60" t="s">
        <v>644</v>
      </c>
      <c r="D47" s="60" t="s">
        <v>645</v>
      </c>
      <c r="E47" s="61">
        <v>2591</v>
      </c>
      <c r="F47" s="61">
        <v>1056</v>
      </c>
      <c r="G47" s="62">
        <v>1</v>
      </c>
      <c r="H47" s="63" t="s">
        <v>646</v>
      </c>
      <c r="I47" s="64" t="s">
        <v>647</v>
      </c>
    </row>
    <row r="48" spans="1:13" s="43" customFormat="1" ht="26.1" customHeight="1" x14ac:dyDescent="0.2">
      <c r="A48" s="12">
        <v>45</v>
      </c>
      <c r="B48" s="60" t="s">
        <v>674</v>
      </c>
      <c r="C48" s="60" t="s">
        <v>675</v>
      </c>
      <c r="D48" s="60" t="s">
        <v>676</v>
      </c>
      <c r="E48" s="61">
        <v>2315</v>
      </c>
      <c r="F48" s="61">
        <v>740</v>
      </c>
      <c r="G48" s="62">
        <v>1</v>
      </c>
      <c r="H48" s="63">
        <v>42030</v>
      </c>
      <c r="I48" s="64" t="s">
        <v>647</v>
      </c>
      <c r="J48" s="42"/>
      <c r="L48" s="42"/>
      <c r="M48" s="56"/>
    </row>
    <row r="49" spans="1:16" s="5" customFormat="1" ht="26.1" customHeight="1" x14ac:dyDescent="0.2">
      <c r="A49" s="12">
        <v>46</v>
      </c>
      <c r="B49" s="13" t="s">
        <v>291</v>
      </c>
      <c r="C49" s="19" t="s">
        <v>290</v>
      </c>
      <c r="D49" s="13" t="s">
        <v>15</v>
      </c>
      <c r="E49" s="14">
        <v>2286.67</v>
      </c>
      <c r="F49" s="14">
        <v>477</v>
      </c>
      <c r="G49" s="14">
        <v>7</v>
      </c>
      <c r="H49" s="15" t="s">
        <v>256</v>
      </c>
      <c r="I49" s="16" t="s">
        <v>36</v>
      </c>
      <c r="J49" s="11"/>
    </row>
    <row r="50" spans="1:16" s="5" customFormat="1" ht="26.1" customHeight="1" x14ac:dyDescent="0.2">
      <c r="A50" s="12">
        <v>47</v>
      </c>
      <c r="B50" s="13" t="s">
        <v>424</v>
      </c>
      <c r="C50" s="13" t="s">
        <v>425</v>
      </c>
      <c r="D50" s="13" t="s">
        <v>160</v>
      </c>
      <c r="E50" s="14">
        <v>2190.73</v>
      </c>
      <c r="F50" s="14">
        <v>432</v>
      </c>
      <c r="G50" s="14">
        <v>9</v>
      </c>
      <c r="H50" s="15" t="s">
        <v>354</v>
      </c>
      <c r="I50" s="16" t="s">
        <v>94</v>
      </c>
      <c r="L50" s="20"/>
      <c r="M50" s="20"/>
      <c r="O50" s="26"/>
      <c r="P50" s="17"/>
    </row>
    <row r="51" spans="1:16" s="5" customFormat="1" ht="26.1" customHeight="1" x14ac:dyDescent="0.2">
      <c r="A51" s="12">
        <v>48</v>
      </c>
      <c r="B51" s="13" t="s">
        <v>348</v>
      </c>
      <c r="C51" s="19" t="s">
        <v>347</v>
      </c>
      <c r="D51" s="13" t="s">
        <v>160</v>
      </c>
      <c r="E51" s="14">
        <v>2021.72</v>
      </c>
      <c r="F51" s="14">
        <v>401</v>
      </c>
      <c r="G51" s="14">
        <v>10</v>
      </c>
      <c r="H51" s="15" t="s">
        <v>354</v>
      </c>
      <c r="I51" s="18" t="s">
        <v>29</v>
      </c>
      <c r="J51" s="11"/>
      <c r="L51" s="20"/>
      <c r="M51" s="20"/>
    </row>
    <row r="52" spans="1:16" s="43" customFormat="1" ht="26.1" customHeight="1" x14ac:dyDescent="0.2">
      <c r="A52" s="12">
        <v>49</v>
      </c>
      <c r="B52" s="60" t="s">
        <v>648</v>
      </c>
      <c r="C52" s="60" t="s">
        <v>649</v>
      </c>
      <c r="D52" s="60" t="s">
        <v>650</v>
      </c>
      <c r="E52" s="61">
        <v>1860</v>
      </c>
      <c r="F52" s="61">
        <v>401</v>
      </c>
      <c r="G52" s="62">
        <v>1</v>
      </c>
      <c r="H52" s="63" t="s">
        <v>651</v>
      </c>
      <c r="I52" s="64" t="s">
        <v>647</v>
      </c>
      <c r="K52" s="66"/>
      <c r="P52" s="56"/>
    </row>
    <row r="53" spans="1:16" s="5" customFormat="1" ht="26.1" customHeight="1" x14ac:dyDescent="0.2">
      <c r="A53" s="12">
        <v>50</v>
      </c>
      <c r="B53" s="13" t="s">
        <v>150</v>
      </c>
      <c r="C53" s="13" t="s">
        <v>150</v>
      </c>
      <c r="D53" s="13" t="s">
        <v>10</v>
      </c>
      <c r="E53" s="14">
        <v>1625.5</v>
      </c>
      <c r="F53" s="14">
        <v>740</v>
      </c>
      <c r="G53" s="14">
        <v>1</v>
      </c>
      <c r="H53" s="15">
        <v>43189</v>
      </c>
      <c r="I53" s="16" t="s">
        <v>151</v>
      </c>
      <c r="L53" s="20"/>
      <c r="M53" s="20"/>
      <c r="O53" s="26"/>
      <c r="P53" s="17"/>
    </row>
    <row r="54" spans="1:16" s="5" customFormat="1" ht="26.1" customHeight="1" x14ac:dyDescent="0.2">
      <c r="A54" s="12">
        <v>51</v>
      </c>
      <c r="B54" s="13" t="s">
        <v>398</v>
      </c>
      <c r="C54" s="13" t="s">
        <v>379</v>
      </c>
      <c r="D54" s="13" t="s">
        <v>414</v>
      </c>
      <c r="E54" s="14">
        <v>1598</v>
      </c>
      <c r="F54" s="14">
        <v>295</v>
      </c>
      <c r="G54" s="14">
        <v>2</v>
      </c>
      <c r="H54" s="75" t="s">
        <v>297</v>
      </c>
      <c r="I54" s="77" t="s">
        <v>368</v>
      </c>
      <c r="L54" s="20"/>
      <c r="M54" s="20"/>
      <c r="O54" s="26"/>
      <c r="P54" s="17"/>
    </row>
    <row r="55" spans="1:16" s="43" customFormat="1" ht="26.1" customHeight="1" x14ac:dyDescent="0.2">
      <c r="A55" s="12">
        <v>52</v>
      </c>
      <c r="B55" s="45" t="s">
        <v>299</v>
      </c>
      <c r="C55" s="45" t="s">
        <v>302</v>
      </c>
      <c r="D55" s="45" t="s">
        <v>306</v>
      </c>
      <c r="E55" s="47">
        <v>1597</v>
      </c>
      <c r="F55" s="47">
        <v>273</v>
      </c>
      <c r="G55" s="47">
        <v>4</v>
      </c>
      <c r="H55" s="50">
        <v>43525</v>
      </c>
      <c r="I55" s="52" t="s">
        <v>49</v>
      </c>
      <c r="J55" s="56"/>
      <c r="K55" s="66"/>
    </row>
    <row r="56" spans="1:16" s="5" customFormat="1" ht="26.1" customHeight="1" x14ac:dyDescent="0.2">
      <c r="A56" s="12">
        <v>53</v>
      </c>
      <c r="B56" s="13" t="s">
        <v>444</v>
      </c>
      <c r="C56" s="13" t="s">
        <v>443</v>
      </c>
      <c r="D56" s="13" t="s">
        <v>446</v>
      </c>
      <c r="E56" s="14">
        <v>1500</v>
      </c>
      <c r="F56" s="14">
        <v>387</v>
      </c>
      <c r="G56" s="14">
        <v>2</v>
      </c>
      <c r="H56" s="15">
        <v>43574</v>
      </c>
      <c r="I56" s="18" t="s">
        <v>237</v>
      </c>
      <c r="L56" s="20"/>
      <c r="M56" s="20"/>
      <c r="O56" s="26"/>
      <c r="P56" s="17"/>
    </row>
    <row r="57" spans="1:16" s="5" customFormat="1" ht="26.1" customHeight="1" x14ac:dyDescent="0.2">
      <c r="A57" s="12">
        <v>54</v>
      </c>
      <c r="B57" s="13" t="s">
        <v>300</v>
      </c>
      <c r="C57" s="13" t="s">
        <v>304</v>
      </c>
      <c r="D57" s="13" t="s">
        <v>305</v>
      </c>
      <c r="E57" s="14">
        <v>1422</v>
      </c>
      <c r="F57" s="14">
        <v>254</v>
      </c>
      <c r="G57" s="14">
        <v>4</v>
      </c>
      <c r="H57" s="15">
        <v>43525</v>
      </c>
      <c r="I57" s="18" t="s">
        <v>49</v>
      </c>
      <c r="J57" s="17"/>
      <c r="L57" s="11"/>
      <c r="O57" s="11"/>
    </row>
    <row r="58" spans="1:16" s="5" customFormat="1" ht="26.1" customHeight="1" x14ac:dyDescent="0.2">
      <c r="A58" s="12">
        <v>55</v>
      </c>
      <c r="B58" s="13" t="s">
        <v>397</v>
      </c>
      <c r="C58" s="13" t="s">
        <v>380</v>
      </c>
      <c r="D58" s="13" t="s">
        <v>415</v>
      </c>
      <c r="E58" s="14">
        <v>1333.1</v>
      </c>
      <c r="F58" s="14">
        <v>234</v>
      </c>
      <c r="G58" s="14">
        <v>2</v>
      </c>
      <c r="H58" s="75" t="s">
        <v>297</v>
      </c>
      <c r="I58" s="77" t="s">
        <v>368</v>
      </c>
      <c r="L58" s="20"/>
      <c r="M58" s="20"/>
      <c r="O58" s="26"/>
      <c r="P58" s="17"/>
    </row>
    <row r="59" spans="1:16" s="5" customFormat="1" ht="26.1" customHeight="1" x14ac:dyDescent="0.2">
      <c r="A59" s="12">
        <v>56</v>
      </c>
      <c r="B59" s="13" t="s">
        <v>350</v>
      </c>
      <c r="C59" s="19" t="s">
        <v>349</v>
      </c>
      <c r="D59" s="13" t="s">
        <v>352</v>
      </c>
      <c r="E59" s="14">
        <v>1232.75</v>
      </c>
      <c r="F59" s="14">
        <v>273</v>
      </c>
      <c r="G59" s="14">
        <v>5</v>
      </c>
      <c r="H59" s="15" t="s">
        <v>355</v>
      </c>
      <c r="I59" s="18" t="s">
        <v>29</v>
      </c>
      <c r="L59" s="20"/>
      <c r="M59" s="20"/>
      <c r="O59" s="26"/>
      <c r="P59" s="17"/>
    </row>
    <row r="60" spans="1:16" s="5" customFormat="1" ht="26.1" customHeight="1" x14ac:dyDescent="0.2">
      <c r="A60" s="12">
        <v>57</v>
      </c>
      <c r="B60" s="13" t="s">
        <v>396</v>
      </c>
      <c r="C60" s="13" t="s">
        <v>381</v>
      </c>
      <c r="D60" s="13" t="s">
        <v>410</v>
      </c>
      <c r="E60" s="14">
        <v>1188</v>
      </c>
      <c r="F60" s="14">
        <v>247</v>
      </c>
      <c r="G60" s="14">
        <v>5</v>
      </c>
      <c r="H60" s="75" t="s">
        <v>297</v>
      </c>
      <c r="I60" s="77" t="s">
        <v>368</v>
      </c>
      <c r="L60" s="20"/>
      <c r="M60" s="20"/>
      <c r="O60" s="26"/>
      <c r="P60" s="17"/>
    </row>
    <row r="61" spans="1:16" s="5" customFormat="1" ht="26.1" customHeight="1" x14ac:dyDescent="0.2">
      <c r="A61" s="12">
        <v>58</v>
      </c>
      <c r="B61" s="13" t="s">
        <v>395</v>
      </c>
      <c r="C61" s="13" t="s">
        <v>382</v>
      </c>
      <c r="D61" s="13" t="s">
        <v>334</v>
      </c>
      <c r="E61" s="14">
        <v>1140.7</v>
      </c>
      <c r="F61" s="14">
        <v>214</v>
      </c>
      <c r="G61" s="14">
        <v>2</v>
      </c>
      <c r="H61" s="75" t="s">
        <v>297</v>
      </c>
      <c r="I61" s="77" t="s">
        <v>368</v>
      </c>
      <c r="L61" s="20"/>
      <c r="M61" s="20"/>
      <c r="O61" s="26"/>
      <c r="P61" s="17"/>
    </row>
    <row r="62" spans="1:16" ht="26.1" customHeight="1" x14ac:dyDescent="0.25">
      <c r="A62" s="12">
        <v>59</v>
      </c>
      <c r="B62" s="13" t="s">
        <v>391</v>
      </c>
      <c r="C62" s="13" t="s">
        <v>386</v>
      </c>
      <c r="D62" s="13" t="s">
        <v>417</v>
      </c>
      <c r="E62" s="14">
        <v>1119.5</v>
      </c>
      <c r="F62" s="14">
        <v>213</v>
      </c>
      <c r="G62" s="14">
        <v>1</v>
      </c>
      <c r="H62" s="75" t="s">
        <v>297</v>
      </c>
      <c r="I62" s="77" t="s">
        <v>368</v>
      </c>
    </row>
    <row r="63" spans="1:16" ht="26.1" customHeight="1" x14ac:dyDescent="0.25">
      <c r="A63" s="12">
        <v>60</v>
      </c>
      <c r="B63" s="13" t="s">
        <v>335</v>
      </c>
      <c r="C63" s="19" t="s">
        <v>336</v>
      </c>
      <c r="D63" s="13" t="s">
        <v>337</v>
      </c>
      <c r="E63" s="14">
        <v>1098.19</v>
      </c>
      <c r="F63" s="14">
        <v>207</v>
      </c>
      <c r="G63" s="14">
        <v>5</v>
      </c>
      <c r="H63" s="21" t="s">
        <v>261</v>
      </c>
      <c r="I63" s="31" t="s">
        <v>91</v>
      </c>
    </row>
    <row r="64" spans="1:16" ht="26.1" customHeight="1" x14ac:dyDescent="0.25">
      <c r="A64" s="12">
        <v>61</v>
      </c>
      <c r="B64" s="13" t="s">
        <v>393</v>
      </c>
      <c r="C64" s="13" t="s">
        <v>385</v>
      </c>
      <c r="D64" s="13" t="s">
        <v>69</v>
      </c>
      <c r="E64" s="14">
        <v>927</v>
      </c>
      <c r="F64" s="14">
        <v>181</v>
      </c>
      <c r="G64" s="14">
        <v>1</v>
      </c>
      <c r="H64" s="80" t="s">
        <v>297</v>
      </c>
      <c r="I64" s="81" t="s">
        <v>368</v>
      </c>
    </row>
    <row r="65" spans="1:18" s="43" customFormat="1" ht="26.1" customHeight="1" x14ac:dyDescent="0.2">
      <c r="A65" s="12">
        <v>62</v>
      </c>
      <c r="B65" s="60" t="s">
        <v>670</v>
      </c>
      <c r="C65" s="60" t="s">
        <v>671</v>
      </c>
      <c r="D65" s="60" t="s">
        <v>653</v>
      </c>
      <c r="E65" s="61">
        <v>875</v>
      </c>
      <c r="F65" s="61">
        <v>377</v>
      </c>
      <c r="G65" s="62">
        <v>1</v>
      </c>
      <c r="H65" s="63">
        <v>42654</v>
      </c>
      <c r="I65" s="64" t="s">
        <v>647</v>
      </c>
      <c r="J65" s="56"/>
      <c r="K65" s="66"/>
    </row>
    <row r="66" spans="1:18" s="43" customFormat="1" ht="24.75" customHeight="1" x14ac:dyDescent="0.2">
      <c r="A66" s="12">
        <v>63</v>
      </c>
      <c r="B66" s="45" t="s">
        <v>322</v>
      </c>
      <c r="C66" s="45" t="s">
        <v>321</v>
      </c>
      <c r="D66" s="45" t="s">
        <v>45</v>
      </c>
      <c r="E66" s="47">
        <v>868.93</v>
      </c>
      <c r="F66" s="47">
        <v>294</v>
      </c>
      <c r="G66" s="47">
        <v>6</v>
      </c>
      <c r="H66" s="50">
        <v>43539</v>
      </c>
      <c r="I66" s="16" t="s">
        <v>320</v>
      </c>
      <c r="J66" s="42"/>
    </row>
    <row r="67" spans="1:18" s="5" customFormat="1" ht="26.1" customHeight="1" x14ac:dyDescent="0.2">
      <c r="A67" s="12">
        <v>64</v>
      </c>
      <c r="B67" s="13" t="s">
        <v>298</v>
      </c>
      <c r="C67" s="13" t="s">
        <v>301</v>
      </c>
      <c r="D67" s="13" t="s">
        <v>303</v>
      </c>
      <c r="E67" s="14">
        <v>858</v>
      </c>
      <c r="F67" s="14">
        <v>143</v>
      </c>
      <c r="G67" s="14">
        <v>6</v>
      </c>
      <c r="H67" s="15">
        <v>43518</v>
      </c>
      <c r="I67" s="18" t="s">
        <v>49</v>
      </c>
      <c r="J67" s="43"/>
      <c r="K67" s="43"/>
      <c r="L67" s="43"/>
      <c r="M67" s="43"/>
      <c r="N67" s="43"/>
      <c r="O67" s="43"/>
    </row>
    <row r="68" spans="1:18" s="5" customFormat="1" ht="26.1" customHeight="1" x14ac:dyDescent="0.25">
      <c r="A68" s="12">
        <v>65</v>
      </c>
      <c r="B68" s="13" t="s">
        <v>338</v>
      </c>
      <c r="C68" s="13" t="s">
        <v>339</v>
      </c>
      <c r="D68" s="13" t="s">
        <v>69</v>
      </c>
      <c r="E68" s="14">
        <v>741.89</v>
      </c>
      <c r="F68" s="14">
        <v>188</v>
      </c>
      <c r="G68" s="14">
        <v>1</v>
      </c>
      <c r="H68" s="21" t="s">
        <v>261</v>
      </c>
      <c r="I68" s="18" t="s">
        <v>91</v>
      </c>
      <c r="J68" s="17"/>
      <c r="K68"/>
      <c r="L68"/>
      <c r="M68"/>
      <c r="N68"/>
      <c r="O68"/>
      <c r="P68"/>
      <c r="Q68"/>
      <c r="R68"/>
    </row>
    <row r="69" spans="1:18" s="43" customFormat="1" ht="24.75" customHeight="1" x14ac:dyDescent="0.2">
      <c r="A69" s="12">
        <v>66</v>
      </c>
      <c r="B69" s="45" t="s">
        <v>392</v>
      </c>
      <c r="C69" s="45" t="s">
        <v>384</v>
      </c>
      <c r="D69" s="45" t="s">
        <v>416</v>
      </c>
      <c r="E69" s="47">
        <v>729.5</v>
      </c>
      <c r="F69" s="47">
        <v>142</v>
      </c>
      <c r="G69" s="47">
        <v>1</v>
      </c>
      <c r="H69" s="74" t="s">
        <v>297</v>
      </c>
      <c r="I69" s="77" t="s">
        <v>368</v>
      </c>
      <c r="J69" s="42"/>
    </row>
    <row r="70" spans="1:18" s="43" customFormat="1" ht="24.75" customHeight="1" x14ac:dyDescent="0.2">
      <c r="A70" s="12">
        <v>67</v>
      </c>
      <c r="B70" s="45" t="s">
        <v>394</v>
      </c>
      <c r="C70" s="45" t="s">
        <v>383</v>
      </c>
      <c r="D70" s="45" t="s">
        <v>15</v>
      </c>
      <c r="E70" s="47">
        <v>701</v>
      </c>
      <c r="F70" s="47">
        <v>130</v>
      </c>
      <c r="G70" s="47">
        <v>2</v>
      </c>
      <c r="H70" s="74" t="s">
        <v>297</v>
      </c>
      <c r="I70" s="77" t="s">
        <v>368</v>
      </c>
      <c r="J70" s="42"/>
    </row>
    <row r="71" spans="1:18" s="5" customFormat="1" ht="26.1" customHeight="1" x14ac:dyDescent="0.25">
      <c r="A71" s="12">
        <v>68</v>
      </c>
      <c r="B71" s="13" t="s">
        <v>333</v>
      </c>
      <c r="C71" s="19" t="s">
        <v>332</v>
      </c>
      <c r="D71" s="13" t="s">
        <v>334</v>
      </c>
      <c r="E71" s="14">
        <v>565</v>
      </c>
      <c r="F71" s="14">
        <v>101</v>
      </c>
      <c r="G71" s="14">
        <v>2</v>
      </c>
      <c r="H71" s="15" t="s">
        <v>207</v>
      </c>
      <c r="I71" s="18" t="s">
        <v>49</v>
      </c>
      <c r="J71"/>
      <c r="K71"/>
      <c r="M71" s="11"/>
    </row>
    <row r="72" spans="1:18" s="43" customFormat="1" ht="24.75" customHeight="1" x14ac:dyDescent="0.2">
      <c r="A72" s="12">
        <v>69</v>
      </c>
      <c r="B72" s="45" t="s">
        <v>52</v>
      </c>
      <c r="C72" s="45" t="s">
        <v>53</v>
      </c>
      <c r="D72" s="45" t="s">
        <v>54</v>
      </c>
      <c r="E72" s="47">
        <v>413</v>
      </c>
      <c r="F72" s="47">
        <v>164</v>
      </c>
      <c r="G72" s="47">
        <v>2</v>
      </c>
      <c r="H72" s="50">
        <v>43385</v>
      </c>
      <c r="I72" s="52" t="s">
        <v>29</v>
      </c>
      <c r="J72" s="42"/>
      <c r="L72" s="56"/>
      <c r="M72" s="56"/>
    </row>
    <row r="73" spans="1:18" s="43" customFormat="1" ht="24.75" customHeight="1" x14ac:dyDescent="0.2">
      <c r="A73" s="12">
        <v>70</v>
      </c>
      <c r="B73" s="45" t="s">
        <v>422</v>
      </c>
      <c r="C73" s="45" t="s">
        <v>422</v>
      </c>
      <c r="D73" s="45" t="s">
        <v>423</v>
      </c>
      <c r="E73" s="47">
        <v>388</v>
      </c>
      <c r="F73" s="47">
        <v>84</v>
      </c>
      <c r="G73" s="47">
        <v>1</v>
      </c>
      <c r="H73" s="74" t="s">
        <v>297</v>
      </c>
      <c r="I73" s="67" t="s">
        <v>368</v>
      </c>
      <c r="J73" s="42"/>
      <c r="O73" s="68"/>
      <c r="P73" s="56"/>
      <c r="Q73" s="56"/>
      <c r="R73" s="69"/>
    </row>
    <row r="74" spans="1:18" s="5" customFormat="1" ht="26.1" customHeight="1" x14ac:dyDescent="0.2">
      <c r="A74" s="12">
        <v>71</v>
      </c>
      <c r="B74" s="13" t="s">
        <v>652</v>
      </c>
      <c r="C74" s="13" t="s">
        <v>654</v>
      </c>
      <c r="D74" s="13" t="s">
        <v>653</v>
      </c>
      <c r="E74" s="14">
        <v>344</v>
      </c>
      <c r="F74" s="14">
        <v>142</v>
      </c>
      <c r="G74" s="14">
        <v>1</v>
      </c>
      <c r="H74" s="15" t="s">
        <v>655</v>
      </c>
      <c r="I74" s="18" t="s">
        <v>647</v>
      </c>
    </row>
    <row r="75" spans="1:18" s="43" customFormat="1" ht="24.75" customHeight="1" x14ac:dyDescent="0.2">
      <c r="A75" s="12">
        <v>72</v>
      </c>
      <c r="B75" s="45" t="s">
        <v>224</v>
      </c>
      <c r="C75" s="45" t="s">
        <v>225</v>
      </c>
      <c r="D75" s="45" t="s">
        <v>133</v>
      </c>
      <c r="E75" s="47">
        <v>330</v>
      </c>
      <c r="F75" s="47">
        <v>97</v>
      </c>
      <c r="G75" s="47">
        <v>2</v>
      </c>
      <c r="H75" s="50" t="s">
        <v>209</v>
      </c>
      <c r="I75" s="18" t="s">
        <v>56</v>
      </c>
      <c r="J75" s="42"/>
      <c r="O75" s="68"/>
      <c r="R75" s="69"/>
    </row>
    <row r="76" spans="1:18" s="43" customFormat="1" ht="26.1" customHeight="1" x14ac:dyDescent="0.2">
      <c r="A76" s="12">
        <v>73</v>
      </c>
      <c r="B76" s="60" t="s">
        <v>667</v>
      </c>
      <c r="C76" s="60" t="s">
        <v>668</v>
      </c>
      <c r="D76" s="60" t="s">
        <v>69</v>
      </c>
      <c r="E76" s="61">
        <v>273</v>
      </c>
      <c r="F76" s="61">
        <v>91</v>
      </c>
      <c r="G76" s="62">
        <v>1</v>
      </c>
      <c r="H76" s="63" t="s">
        <v>669</v>
      </c>
      <c r="I76" s="64" t="s">
        <v>647</v>
      </c>
    </row>
    <row r="77" spans="1:18" s="43" customFormat="1" ht="24.75" customHeight="1" x14ac:dyDescent="0.25">
      <c r="A77" s="12">
        <v>74</v>
      </c>
      <c r="B77" s="45" t="s">
        <v>221</v>
      </c>
      <c r="C77" s="45" t="s">
        <v>221</v>
      </c>
      <c r="D77" s="45" t="s">
        <v>10</v>
      </c>
      <c r="E77" s="47">
        <v>219</v>
      </c>
      <c r="F77" s="47">
        <v>58</v>
      </c>
      <c r="G77" s="47">
        <v>1</v>
      </c>
      <c r="H77" s="50" t="s">
        <v>204</v>
      </c>
      <c r="I77" s="52" t="s">
        <v>56</v>
      </c>
      <c r="J77" s="42"/>
      <c r="K77"/>
      <c r="L77" s="35"/>
      <c r="M77" s="55"/>
      <c r="N77"/>
      <c r="O77" s="70"/>
      <c r="P77"/>
      <c r="Q77"/>
      <c r="R77" s="54"/>
    </row>
    <row r="78" spans="1:18" s="5" customFormat="1" ht="26.1" customHeight="1" x14ac:dyDescent="0.2">
      <c r="A78" s="12">
        <v>75</v>
      </c>
      <c r="B78" s="13" t="s">
        <v>46</v>
      </c>
      <c r="C78" s="24" t="s">
        <v>47</v>
      </c>
      <c r="D78" s="45" t="s">
        <v>48</v>
      </c>
      <c r="E78" s="14">
        <v>216</v>
      </c>
      <c r="F78" s="14">
        <v>34</v>
      </c>
      <c r="G78" s="23">
        <v>2</v>
      </c>
      <c r="H78" s="76" t="s">
        <v>25</v>
      </c>
      <c r="I78" s="78" t="s">
        <v>49</v>
      </c>
    </row>
    <row r="79" spans="1:18" s="43" customFormat="1" ht="24.75" customHeight="1" x14ac:dyDescent="0.2">
      <c r="A79" s="12">
        <v>76</v>
      </c>
      <c r="B79" s="45" t="s">
        <v>390</v>
      </c>
      <c r="C79" s="45" t="s">
        <v>387</v>
      </c>
      <c r="D79" s="45" t="s">
        <v>418</v>
      </c>
      <c r="E79" s="47">
        <v>155.5</v>
      </c>
      <c r="F79" s="47">
        <v>31</v>
      </c>
      <c r="G79" s="47">
        <v>1</v>
      </c>
      <c r="H79" s="74" t="s">
        <v>297</v>
      </c>
      <c r="I79" s="67" t="s">
        <v>368</v>
      </c>
      <c r="J79" s="42"/>
    </row>
    <row r="80" spans="1:18" s="43" customFormat="1" ht="24.75" customHeight="1" x14ac:dyDescent="0.25">
      <c r="A80" s="12">
        <v>77</v>
      </c>
      <c r="B80" s="45" t="s">
        <v>258</v>
      </c>
      <c r="C80" s="45" t="s">
        <v>257</v>
      </c>
      <c r="D80" s="45" t="s">
        <v>259</v>
      </c>
      <c r="E80" s="47">
        <v>147.80000000000001</v>
      </c>
      <c r="F80" s="47">
        <v>31</v>
      </c>
      <c r="G80" s="47">
        <v>1</v>
      </c>
      <c r="H80" s="50" t="s">
        <v>260</v>
      </c>
      <c r="I80" s="53" t="s">
        <v>77</v>
      </c>
      <c r="J80" s="42"/>
      <c r="K80"/>
      <c r="L80"/>
      <c r="M80" s="20"/>
      <c r="N80" s="27"/>
      <c r="O80" s="28"/>
      <c r="P80" s="17"/>
      <c r="Q80" s="54"/>
      <c r="R80"/>
    </row>
    <row r="81" spans="1:18" s="43" customFormat="1" ht="24.75" customHeight="1" x14ac:dyDescent="0.25">
      <c r="A81" s="12">
        <v>78</v>
      </c>
      <c r="B81" s="45" t="s">
        <v>389</v>
      </c>
      <c r="C81" s="45" t="s">
        <v>388</v>
      </c>
      <c r="D81" s="45" t="s">
        <v>232</v>
      </c>
      <c r="E81" s="47">
        <v>138</v>
      </c>
      <c r="F81" s="47">
        <v>25</v>
      </c>
      <c r="G81" s="47">
        <v>1</v>
      </c>
      <c r="H81" s="74" t="s">
        <v>297</v>
      </c>
      <c r="I81" s="67" t="s">
        <v>368</v>
      </c>
      <c r="J81" s="42"/>
      <c r="K81"/>
      <c r="L81"/>
      <c r="M81" s="20"/>
      <c r="N81" s="27"/>
      <c r="O81" s="28"/>
      <c r="P81" s="17"/>
      <c r="Q81" s="54"/>
      <c r="R81"/>
    </row>
    <row r="82" spans="1:18" s="43" customFormat="1" ht="24.75" customHeight="1" x14ac:dyDescent="0.25">
      <c r="A82" s="12">
        <v>79</v>
      </c>
      <c r="B82" s="45" t="s">
        <v>420</v>
      </c>
      <c r="C82" s="45" t="s">
        <v>421</v>
      </c>
      <c r="D82" s="45" t="s">
        <v>69</v>
      </c>
      <c r="E82" s="47">
        <v>119.5</v>
      </c>
      <c r="F82" s="47">
        <v>26</v>
      </c>
      <c r="G82" s="47">
        <v>1</v>
      </c>
      <c r="H82" s="74" t="s">
        <v>297</v>
      </c>
      <c r="I82" s="67" t="s">
        <v>368</v>
      </c>
      <c r="J82" s="42"/>
      <c r="K82"/>
      <c r="L82"/>
      <c r="M82" s="20"/>
      <c r="N82" s="27"/>
      <c r="O82" s="28"/>
      <c r="P82" s="17"/>
      <c r="Q82" s="54"/>
      <c r="R82"/>
    </row>
    <row r="83" spans="1:18" s="43" customFormat="1" ht="24.75" customHeight="1" x14ac:dyDescent="0.25">
      <c r="A83" s="12">
        <v>80</v>
      </c>
      <c r="B83" s="45" t="s">
        <v>287</v>
      </c>
      <c r="C83" s="45" t="s">
        <v>286</v>
      </c>
      <c r="D83" s="45" t="s">
        <v>15</v>
      </c>
      <c r="E83" s="47">
        <v>88.98</v>
      </c>
      <c r="F83" s="47">
        <v>23</v>
      </c>
      <c r="G83" s="47">
        <v>1</v>
      </c>
      <c r="H83" s="50" t="s">
        <v>273</v>
      </c>
      <c r="I83" s="52" t="s">
        <v>29</v>
      </c>
      <c r="J83" s="42"/>
      <c r="K83"/>
      <c r="L83" s="5"/>
      <c r="M83" s="40"/>
      <c r="N83" s="5"/>
      <c r="O83" s="41"/>
      <c r="P83" s="40"/>
      <c r="Q83" s="41"/>
      <c r="R83" s="5"/>
    </row>
    <row r="84" spans="1:18" ht="26.1" customHeight="1" x14ac:dyDescent="0.25">
      <c r="A84" s="12">
        <v>81</v>
      </c>
      <c r="B84" s="13" t="s">
        <v>309</v>
      </c>
      <c r="C84" s="13" t="s">
        <v>311</v>
      </c>
      <c r="D84" s="13" t="s">
        <v>45</v>
      </c>
      <c r="E84" s="14">
        <v>84</v>
      </c>
      <c r="F84" s="14">
        <v>14</v>
      </c>
      <c r="G84" s="14">
        <v>1</v>
      </c>
      <c r="H84" s="21" t="s">
        <v>273</v>
      </c>
      <c r="I84" s="52" t="s">
        <v>56</v>
      </c>
      <c r="K84" s="20"/>
      <c r="L84" s="11"/>
      <c r="M84" s="20"/>
      <c r="N84" s="20"/>
      <c r="O84" s="11"/>
      <c r="P84" s="40"/>
      <c r="Q84" s="41"/>
      <c r="R84" s="5"/>
    </row>
    <row r="85" spans="1:18" s="5" customFormat="1" ht="26.1" customHeight="1" x14ac:dyDescent="0.25">
      <c r="A85" s="12">
        <v>82</v>
      </c>
      <c r="B85" s="13" t="s">
        <v>197</v>
      </c>
      <c r="C85" s="39" t="s">
        <v>196</v>
      </c>
      <c r="D85" s="13" t="s">
        <v>206</v>
      </c>
      <c r="E85" s="14">
        <v>38.5</v>
      </c>
      <c r="F85" s="14">
        <v>16</v>
      </c>
      <c r="G85" s="14">
        <v>1</v>
      </c>
      <c r="H85" s="15" t="s">
        <v>207</v>
      </c>
      <c r="I85" s="18" t="s">
        <v>29</v>
      </c>
      <c r="J85"/>
      <c r="K85" s="20"/>
      <c r="L85" s="11"/>
      <c r="M85" s="20"/>
      <c r="N85" s="20"/>
      <c r="O85" s="11"/>
      <c r="P85" s="40"/>
      <c r="Q85" s="41"/>
    </row>
    <row r="86" spans="1:18" s="5" customFormat="1" ht="26.1" customHeight="1" x14ac:dyDescent="0.25">
      <c r="A86" s="12">
        <v>83</v>
      </c>
      <c r="B86" s="13" t="s">
        <v>194</v>
      </c>
      <c r="C86" s="22" t="s">
        <v>193</v>
      </c>
      <c r="D86" s="24" t="s">
        <v>203</v>
      </c>
      <c r="E86" s="14">
        <v>27.2</v>
      </c>
      <c r="F86" s="14">
        <v>7</v>
      </c>
      <c r="G86" s="23">
        <v>1</v>
      </c>
      <c r="H86" s="15" t="s">
        <v>204</v>
      </c>
      <c r="I86" s="16" t="s">
        <v>36</v>
      </c>
      <c r="J86" s="30"/>
      <c r="K86"/>
      <c r="L86"/>
      <c r="M86"/>
      <c r="N86"/>
      <c r="O86"/>
      <c r="P86"/>
      <c r="Q86"/>
      <c r="R86"/>
    </row>
    <row r="87" spans="1:18" s="5" customFormat="1" ht="26.1" customHeight="1" x14ac:dyDescent="0.25">
      <c r="A87" s="12">
        <v>84</v>
      </c>
      <c r="B87" s="13" t="s">
        <v>289</v>
      </c>
      <c r="C87" s="22" t="s">
        <v>288</v>
      </c>
      <c r="D87" s="24" t="s">
        <v>296</v>
      </c>
      <c r="E87" s="14">
        <v>12</v>
      </c>
      <c r="F87" s="14">
        <v>3</v>
      </c>
      <c r="G87" s="23">
        <v>1</v>
      </c>
      <c r="H87" s="21" t="s">
        <v>261</v>
      </c>
      <c r="I87" s="18" t="s">
        <v>29</v>
      </c>
      <c r="J87" s="30"/>
      <c r="K87"/>
      <c r="L87"/>
      <c r="M87"/>
      <c r="N87"/>
      <c r="O87"/>
      <c r="P87"/>
      <c r="Q87"/>
      <c r="R87"/>
    </row>
    <row r="88" spans="1:18" s="43" customFormat="1" ht="26.1" customHeight="1" x14ac:dyDescent="0.2">
      <c r="A88" s="12">
        <v>85</v>
      </c>
      <c r="B88" s="60" t="s">
        <v>656</v>
      </c>
      <c r="C88" s="60" t="s">
        <v>657</v>
      </c>
      <c r="D88" s="60" t="s">
        <v>658</v>
      </c>
      <c r="E88" s="61">
        <v>0</v>
      </c>
      <c r="F88" s="61">
        <v>99</v>
      </c>
      <c r="G88" s="62">
        <v>1</v>
      </c>
      <c r="H88" s="63" t="s">
        <v>659</v>
      </c>
      <c r="I88" s="64" t="s">
        <v>647</v>
      </c>
    </row>
    <row r="89" spans="1:18" s="5" customFormat="1" ht="26.1" customHeight="1" x14ac:dyDescent="0.25">
      <c r="B89" s="32"/>
      <c r="C89" s="32"/>
      <c r="D89" s="32"/>
      <c r="E89" s="33"/>
      <c r="F89" s="33"/>
      <c r="G89" s="34"/>
      <c r="J89"/>
      <c r="K89"/>
      <c r="L89"/>
      <c r="M89"/>
      <c r="N89"/>
      <c r="O89"/>
      <c r="P89"/>
      <c r="Q89"/>
      <c r="R89"/>
    </row>
    <row r="90" spans="1:18" s="5" customFormat="1" ht="26.1" customHeight="1" thickBot="1" x14ac:dyDescent="0.3">
      <c r="B90" s="32"/>
      <c r="C90" s="32"/>
      <c r="D90" s="32"/>
      <c r="E90" s="36">
        <f>SUM(E4:E89)</f>
        <v>1460361.0099999995</v>
      </c>
      <c r="F90" s="36">
        <f>SUM(F4:F89)</f>
        <v>281714</v>
      </c>
      <c r="H90" s="20"/>
      <c r="J90"/>
      <c r="K90"/>
      <c r="L90"/>
      <c r="M90"/>
      <c r="N90"/>
      <c r="O90"/>
      <c r="P90"/>
      <c r="Q90"/>
      <c r="R90"/>
    </row>
  </sheetData>
  <sortState xmlns:xlrd2="http://schemas.microsoft.com/office/spreadsheetml/2017/richdata2" ref="B4:I87">
    <sortCondition descending="1" ref="E4:E87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C997-FB9A-4130-BE91-21287A60F388}">
  <dimension ref="A1:Q98"/>
  <sheetViews>
    <sheetView topLeftCell="A25" workbookViewId="0">
      <selection activeCell="A31" sqref="A31:XFD31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13.5703125" bestFit="1" customWidth="1"/>
    <col min="12" max="12" width="11.140625" customWidth="1"/>
    <col min="13" max="13" width="13.5703125" bestFit="1" customWidth="1"/>
    <col min="14" max="14" width="14.140625" bestFit="1" customWidth="1"/>
    <col min="15" max="15" width="13.5703125" bestFit="1" customWidth="1"/>
    <col min="16" max="16" width="11.5703125" bestFit="1" customWidth="1"/>
    <col min="17" max="17" width="10.42578125" bestFit="1" customWidth="1"/>
  </cols>
  <sheetData>
    <row r="1" spans="1:16" s="5" customFormat="1" ht="18" x14ac:dyDescent="0.25">
      <c r="A1" s="1" t="s">
        <v>447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6" s="5" customFormat="1" ht="26.1" customHeight="1" x14ac:dyDescent="0.2">
      <c r="A4" s="7" t="s">
        <v>518</v>
      </c>
      <c r="B4" s="87" t="s">
        <v>357</v>
      </c>
      <c r="C4" s="87" t="s">
        <v>356</v>
      </c>
      <c r="D4" s="87" t="s">
        <v>15</v>
      </c>
      <c r="E4" s="91">
        <v>236918.46</v>
      </c>
      <c r="F4" s="91">
        <v>38759</v>
      </c>
      <c r="G4" s="91">
        <v>23</v>
      </c>
      <c r="H4" s="95" t="s">
        <v>354</v>
      </c>
      <c r="I4" s="18" t="s">
        <v>17</v>
      </c>
    </row>
    <row r="5" spans="1:16" s="5" customFormat="1" ht="26.1" customHeight="1" x14ac:dyDescent="0.2">
      <c r="A5" s="7" t="s">
        <v>520</v>
      </c>
      <c r="B5" s="85" t="s">
        <v>484</v>
      </c>
      <c r="C5" s="85" t="s">
        <v>483</v>
      </c>
      <c r="D5" s="88" t="s">
        <v>503</v>
      </c>
      <c r="E5" s="86">
        <v>143127.59</v>
      </c>
      <c r="F5" s="86">
        <v>27627</v>
      </c>
      <c r="G5" s="97">
        <v>13</v>
      </c>
      <c r="H5" s="84" t="s">
        <v>456</v>
      </c>
      <c r="I5" s="16" t="s">
        <v>36</v>
      </c>
    </row>
    <row r="6" spans="1:16" s="5" customFormat="1" ht="26.1" customHeight="1" x14ac:dyDescent="0.2">
      <c r="A6" s="7" t="s">
        <v>521</v>
      </c>
      <c r="B6" s="85" t="s">
        <v>486</v>
      </c>
      <c r="C6" s="85" t="s">
        <v>485</v>
      </c>
      <c r="D6" s="13" t="s">
        <v>15</v>
      </c>
      <c r="E6" s="86">
        <v>111876.75</v>
      </c>
      <c r="F6" s="86">
        <v>19707</v>
      </c>
      <c r="G6" s="84" t="s">
        <v>531</v>
      </c>
      <c r="H6" s="84" t="s">
        <v>459</v>
      </c>
      <c r="I6" s="18" t="s">
        <v>29</v>
      </c>
    </row>
    <row r="7" spans="1:16" s="5" customFormat="1" ht="26.1" customHeight="1" x14ac:dyDescent="0.2">
      <c r="A7" s="7" t="s">
        <v>522</v>
      </c>
      <c r="B7" s="44" t="s">
        <v>595</v>
      </c>
      <c r="C7" s="44" t="s">
        <v>596</v>
      </c>
      <c r="D7" s="44" t="s">
        <v>597</v>
      </c>
      <c r="E7" s="46">
        <v>76455.41</v>
      </c>
      <c r="F7" s="46">
        <v>14341</v>
      </c>
      <c r="G7" s="48">
        <v>11</v>
      </c>
      <c r="H7" s="49" t="s">
        <v>456</v>
      </c>
      <c r="I7" s="77" t="s">
        <v>101</v>
      </c>
      <c r="J7" s="17"/>
      <c r="K7" s="11"/>
      <c r="N7" s="20"/>
      <c r="O7" s="20"/>
      <c r="P7" s="11"/>
    </row>
    <row r="8" spans="1:16" s="5" customFormat="1" ht="26.1" customHeight="1" x14ac:dyDescent="0.2">
      <c r="A8" s="7" t="s">
        <v>519</v>
      </c>
      <c r="B8" s="13" t="s">
        <v>350</v>
      </c>
      <c r="C8" s="19" t="s">
        <v>349</v>
      </c>
      <c r="D8" s="13" t="s">
        <v>352</v>
      </c>
      <c r="E8" s="14">
        <v>63724.6</v>
      </c>
      <c r="F8" s="14">
        <v>14699</v>
      </c>
      <c r="G8" s="14">
        <v>16</v>
      </c>
      <c r="H8" s="15" t="s">
        <v>355</v>
      </c>
      <c r="I8" s="18" t="s">
        <v>29</v>
      </c>
      <c r="J8" s="17"/>
      <c r="K8" s="11"/>
      <c r="N8" s="20"/>
      <c r="O8" s="20"/>
      <c r="P8" s="11"/>
    </row>
    <row r="9" spans="1:16" s="5" customFormat="1" ht="26.1" customHeight="1" x14ac:dyDescent="0.2">
      <c r="A9" s="7" t="s">
        <v>523</v>
      </c>
      <c r="B9" s="13" t="s">
        <v>419</v>
      </c>
      <c r="C9" s="13" t="s">
        <v>419</v>
      </c>
      <c r="D9" s="13" t="s">
        <v>10</v>
      </c>
      <c r="E9" s="14">
        <v>61798.59</v>
      </c>
      <c r="F9" s="14">
        <v>11285</v>
      </c>
      <c r="G9" s="14">
        <v>15</v>
      </c>
      <c r="H9" s="75" t="s">
        <v>353</v>
      </c>
      <c r="I9" s="77" t="s">
        <v>368</v>
      </c>
      <c r="J9" s="17"/>
      <c r="K9" s="11"/>
      <c r="N9" s="20"/>
      <c r="O9" s="20"/>
      <c r="P9" s="11"/>
    </row>
    <row r="10" spans="1:16" s="5" customFormat="1" ht="26.1" customHeight="1" x14ac:dyDescent="0.2">
      <c r="A10" s="7" t="s">
        <v>524</v>
      </c>
      <c r="B10" s="88" t="s">
        <v>488</v>
      </c>
      <c r="C10" s="88" t="s">
        <v>487</v>
      </c>
      <c r="D10" s="13" t="s">
        <v>15</v>
      </c>
      <c r="E10" s="92">
        <v>59511.76</v>
      </c>
      <c r="F10" s="92">
        <v>10823</v>
      </c>
      <c r="G10" s="14">
        <v>15</v>
      </c>
      <c r="H10" s="96" t="s">
        <v>355</v>
      </c>
      <c r="I10" s="18" t="s">
        <v>29</v>
      </c>
      <c r="J10" s="17"/>
      <c r="K10" s="11"/>
      <c r="M10" s="11"/>
      <c r="N10" s="20"/>
      <c r="O10" s="20"/>
      <c r="P10" s="11"/>
    </row>
    <row r="11" spans="1:16" s="5" customFormat="1" ht="26.1" customHeight="1" x14ac:dyDescent="0.2">
      <c r="A11" s="7" t="s">
        <v>525</v>
      </c>
      <c r="B11" s="13" t="s">
        <v>468</v>
      </c>
      <c r="C11" s="13" t="s">
        <v>469</v>
      </c>
      <c r="D11" s="13" t="s">
        <v>15</v>
      </c>
      <c r="E11" s="14">
        <v>56499.97</v>
      </c>
      <c r="F11" s="14">
        <v>10235</v>
      </c>
      <c r="G11" s="14">
        <v>15</v>
      </c>
      <c r="H11" s="15" t="s">
        <v>355</v>
      </c>
      <c r="I11" s="18" t="s">
        <v>476</v>
      </c>
      <c r="J11" s="17"/>
      <c r="K11" s="11"/>
      <c r="M11" s="11"/>
      <c r="N11" s="20"/>
      <c r="O11" s="20"/>
      <c r="P11" s="11"/>
    </row>
    <row r="12" spans="1:16" s="5" customFormat="1" ht="26.1" customHeight="1" x14ac:dyDescent="0.2">
      <c r="A12" s="7" t="s">
        <v>526</v>
      </c>
      <c r="B12" s="13" t="s">
        <v>341</v>
      </c>
      <c r="C12" s="19" t="s">
        <v>341</v>
      </c>
      <c r="D12" s="13" t="s">
        <v>10</v>
      </c>
      <c r="E12" s="14">
        <v>49976.37</v>
      </c>
      <c r="F12" s="14">
        <v>9334</v>
      </c>
      <c r="G12" s="14">
        <v>9</v>
      </c>
      <c r="H12" s="15" t="s">
        <v>351</v>
      </c>
      <c r="I12" s="18" t="s">
        <v>29</v>
      </c>
      <c r="J12" s="17"/>
      <c r="K12" s="11"/>
      <c r="M12" s="11"/>
      <c r="N12" s="20"/>
      <c r="O12" s="20"/>
      <c r="P12" s="11"/>
    </row>
    <row r="13" spans="1:16" s="5" customFormat="1" ht="26.1" customHeight="1" x14ac:dyDescent="0.2">
      <c r="A13" s="7" t="s">
        <v>527</v>
      </c>
      <c r="B13" s="13" t="s">
        <v>449</v>
      </c>
      <c r="C13" s="13" t="s">
        <v>448</v>
      </c>
      <c r="D13" s="13" t="s">
        <v>15</v>
      </c>
      <c r="E13" s="14">
        <v>44436.02</v>
      </c>
      <c r="F13" s="14">
        <v>9297</v>
      </c>
      <c r="G13" s="14">
        <v>13</v>
      </c>
      <c r="H13" s="15" t="s">
        <v>450</v>
      </c>
      <c r="I13" s="18" t="s">
        <v>17</v>
      </c>
      <c r="J13" s="17"/>
      <c r="K13" s="11"/>
      <c r="M13" s="11"/>
      <c r="N13" s="20"/>
      <c r="O13" s="20"/>
      <c r="P13" s="11"/>
    </row>
    <row r="14" spans="1:16" s="5" customFormat="1" ht="26.1" customHeight="1" x14ac:dyDescent="0.2">
      <c r="A14" s="7" t="s">
        <v>528</v>
      </c>
      <c r="B14" s="13" t="s">
        <v>516</v>
      </c>
      <c r="C14" s="13" t="s">
        <v>517</v>
      </c>
      <c r="D14" s="44" t="s">
        <v>15</v>
      </c>
      <c r="E14" s="14">
        <v>30205.05</v>
      </c>
      <c r="F14" s="14">
        <v>5458</v>
      </c>
      <c r="G14" s="14">
        <v>13</v>
      </c>
      <c r="H14" s="15" t="s">
        <v>456</v>
      </c>
      <c r="I14" s="16" t="s">
        <v>94</v>
      </c>
      <c r="J14" s="17"/>
      <c r="K14" s="11"/>
      <c r="M14" s="11"/>
      <c r="N14" s="20"/>
      <c r="O14" s="20"/>
      <c r="P14" s="11"/>
    </row>
    <row r="15" spans="1:16" s="43" customFormat="1" ht="26.1" customHeight="1" x14ac:dyDescent="0.2">
      <c r="A15" s="7" t="s">
        <v>529</v>
      </c>
      <c r="B15" s="45" t="s">
        <v>474</v>
      </c>
      <c r="C15" s="45" t="s">
        <v>475</v>
      </c>
      <c r="D15" s="45" t="s">
        <v>15</v>
      </c>
      <c r="E15" s="47">
        <v>30159.82</v>
      </c>
      <c r="F15" s="47">
        <v>6373</v>
      </c>
      <c r="G15" s="47">
        <v>19</v>
      </c>
      <c r="H15" s="50" t="s">
        <v>471</v>
      </c>
      <c r="I15" s="52" t="s">
        <v>39</v>
      </c>
      <c r="J15" s="68"/>
      <c r="L15" s="42"/>
    </row>
    <row r="16" spans="1:16" s="5" customFormat="1" ht="26.1" customHeight="1" x14ac:dyDescent="0.2">
      <c r="A16" s="7" t="s">
        <v>530</v>
      </c>
      <c r="B16" s="13" t="s">
        <v>508</v>
      </c>
      <c r="C16" s="13" t="s">
        <v>509</v>
      </c>
      <c r="D16" s="13" t="s">
        <v>15</v>
      </c>
      <c r="E16" s="14">
        <v>25968</v>
      </c>
      <c r="F16" s="14">
        <v>5277</v>
      </c>
      <c r="G16" s="14">
        <v>15</v>
      </c>
      <c r="H16" s="75" t="s">
        <v>459</v>
      </c>
      <c r="I16" s="18" t="s">
        <v>56</v>
      </c>
      <c r="J16" s="17"/>
      <c r="K16" s="11"/>
      <c r="M16" s="11"/>
      <c r="N16" s="20"/>
      <c r="O16" s="20"/>
      <c r="P16" s="11"/>
    </row>
    <row r="17" spans="1:16" s="5" customFormat="1" ht="26.1" customHeight="1" x14ac:dyDescent="0.2">
      <c r="A17" s="7" t="s">
        <v>531</v>
      </c>
      <c r="B17" s="13" t="s">
        <v>278</v>
      </c>
      <c r="C17" s="13" t="s">
        <v>279</v>
      </c>
      <c r="D17" s="13" t="s">
        <v>15</v>
      </c>
      <c r="E17" s="14">
        <v>24034.89</v>
      </c>
      <c r="F17" s="14">
        <v>5071</v>
      </c>
      <c r="G17" s="14">
        <v>8</v>
      </c>
      <c r="H17" s="15" t="s">
        <v>273</v>
      </c>
      <c r="I17" s="18" t="s">
        <v>39</v>
      </c>
      <c r="J17" s="17"/>
      <c r="K17" s="11"/>
      <c r="M17" s="11"/>
      <c r="N17" s="20"/>
      <c r="O17" s="20"/>
      <c r="P17" s="11"/>
    </row>
    <row r="18" spans="1:16" s="5" customFormat="1" ht="26.1" customHeight="1" x14ac:dyDescent="0.2">
      <c r="A18" s="7" t="s">
        <v>532</v>
      </c>
      <c r="B18" s="13" t="s">
        <v>441</v>
      </c>
      <c r="C18" s="13" t="s">
        <v>442</v>
      </c>
      <c r="D18" s="13" t="s">
        <v>15</v>
      </c>
      <c r="E18" s="14">
        <v>22427.02</v>
      </c>
      <c r="F18" s="14">
        <v>5119</v>
      </c>
      <c r="G18" s="14">
        <v>10</v>
      </c>
      <c r="H18" s="15" t="s">
        <v>351</v>
      </c>
      <c r="I18" s="18" t="s">
        <v>440</v>
      </c>
      <c r="J18" s="17"/>
      <c r="K18" s="11"/>
      <c r="M18" s="11"/>
      <c r="N18" s="20"/>
      <c r="O18" s="20"/>
      <c r="P18" s="11"/>
    </row>
    <row r="19" spans="1:16" s="43" customFormat="1" ht="26.1" customHeight="1" x14ac:dyDescent="0.2">
      <c r="A19" s="7" t="s">
        <v>533</v>
      </c>
      <c r="B19" s="45" t="s">
        <v>452</v>
      </c>
      <c r="C19" s="89" t="s">
        <v>451</v>
      </c>
      <c r="D19" s="45" t="s">
        <v>175</v>
      </c>
      <c r="E19" s="47">
        <v>21328.31</v>
      </c>
      <c r="F19" s="47">
        <v>3730</v>
      </c>
      <c r="G19" s="93">
        <v>18</v>
      </c>
      <c r="H19" s="50" t="s">
        <v>355</v>
      </c>
      <c r="I19" s="52" t="s">
        <v>453</v>
      </c>
      <c r="J19" s="68"/>
    </row>
    <row r="20" spans="1:16" s="5" customFormat="1" ht="26.1" customHeight="1" x14ac:dyDescent="0.2">
      <c r="A20" s="7" t="s">
        <v>534</v>
      </c>
      <c r="B20" s="13" t="s">
        <v>344</v>
      </c>
      <c r="C20" s="19" t="s">
        <v>343</v>
      </c>
      <c r="D20" s="13" t="s">
        <v>15</v>
      </c>
      <c r="E20" s="14">
        <v>19441.07</v>
      </c>
      <c r="F20" s="14">
        <v>3419</v>
      </c>
      <c r="G20" s="14">
        <v>6</v>
      </c>
      <c r="H20" s="15" t="s">
        <v>353</v>
      </c>
      <c r="I20" s="16" t="s">
        <v>36</v>
      </c>
      <c r="J20" s="17"/>
      <c r="K20" s="11"/>
      <c r="M20" s="11"/>
      <c r="N20" s="20"/>
      <c r="P20" s="11"/>
    </row>
    <row r="21" spans="1:16" s="43" customFormat="1" ht="26.1" customHeight="1" x14ac:dyDescent="0.25">
      <c r="A21" s="7" t="s">
        <v>535</v>
      </c>
      <c r="B21" s="45" t="s">
        <v>454</v>
      </c>
      <c r="C21" s="45" t="s">
        <v>455</v>
      </c>
      <c r="D21" s="45" t="s">
        <v>15</v>
      </c>
      <c r="E21" s="47">
        <v>18946.46</v>
      </c>
      <c r="F21" s="47">
        <v>3543</v>
      </c>
      <c r="G21" s="47">
        <v>17</v>
      </c>
      <c r="H21" s="50" t="s">
        <v>456</v>
      </c>
      <c r="I21" s="79" t="s">
        <v>77</v>
      </c>
      <c r="J21"/>
      <c r="K21" s="83"/>
      <c r="N21" s="68"/>
      <c r="O21" s="56"/>
      <c r="P21" s="69"/>
    </row>
    <row r="22" spans="1:16" s="43" customFormat="1" ht="26.1" customHeight="1" x14ac:dyDescent="0.2">
      <c r="A22" s="7" t="s">
        <v>536</v>
      </c>
      <c r="B22" s="60" t="s">
        <v>598</v>
      </c>
      <c r="C22" s="60" t="s">
        <v>599</v>
      </c>
      <c r="D22" s="60" t="s">
        <v>157</v>
      </c>
      <c r="E22" s="61">
        <v>16708.47</v>
      </c>
      <c r="F22" s="61">
        <v>4309</v>
      </c>
      <c r="G22" s="62">
        <v>10</v>
      </c>
      <c r="H22" s="63" t="s">
        <v>459</v>
      </c>
      <c r="I22" s="67" t="s">
        <v>101</v>
      </c>
    </row>
    <row r="23" spans="1:16" s="5" customFormat="1" ht="26.1" customHeight="1" x14ac:dyDescent="0.2">
      <c r="A23" s="7" t="s">
        <v>537</v>
      </c>
      <c r="B23" s="13" t="s">
        <v>490</v>
      </c>
      <c r="C23" s="19" t="s">
        <v>489</v>
      </c>
      <c r="D23" s="13" t="s">
        <v>15</v>
      </c>
      <c r="E23" s="14">
        <v>16650.55</v>
      </c>
      <c r="F23" s="14">
        <v>3490</v>
      </c>
      <c r="G23" s="14">
        <v>13</v>
      </c>
      <c r="H23" s="15" t="s">
        <v>450</v>
      </c>
      <c r="I23" s="16" t="s">
        <v>26</v>
      </c>
      <c r="J23" s="17"/>
      <c r="K23" s="11"/>
      <c r="M23" s="11"/>
      <c r="N23" s="20"/>
    </row>
    <row r="24" spans="1:16" s="5" customFormat="1" ht="26.1" customHeight="1" x14ac:dyDescent="0.2">
      <c r="A24" s="7" t="s">
        <v>538</v>
      </c>
      <c r="B24" s="13" t="s">
        <v>492</v>
      </c>
      <c r="C24" s="19" t="s">
        <v>491</v>
      </c>
      <c r="D24" s="13" t="s">
        <v>15</v>
      </c>
      <c r="E24" s="14">
        <v>14569.65</v>
      </c>
      <c r="F24" s="14">
        <v>2933</v>
      </c>
      <c r="G24" s="14">
        <v>14</v>
      </c>
      <c r="H24" s="15" t="s">
        <v>459</v>
      </c>
      <c r="I24" s="16" t="s">
        <v>36</v>
      </c>
      <c r="J24" s="17"/>
      <c r="K24" s="11"/>
      <c r="M24" s="11"/>
      <c r="N24" s="20"/>
    </row>
    <row r="25" spans="1:16" s="5" customFormat="1" ht="26.1" customHeight="1" x14ac:dyDescent="0.2">
      <c r="A25" s="7" t="s">
        <v>539</v>
      </c>
      <c r="B25" s="13" t="s">
        <v>285</v>
      </c>
      <c r="C25" s="13" t="s">
        <v>284</v>
      </c>
      <c r="D25" s="13" t="s">
        <v>295</v>
      </c>
      <c r="E25" s="14">
        <v>14353.7</v>
      </c>
      <c r="F25" s="14">
        <v>3043</v>
      </c>
      <c r="G25" s="14">
        <v>3</v>
      </c>
      <c r="H25" s="15" t="s">
        <v>275</v>
      </c>
      <c r="I25" s="18" t="s">
        <v>29</v>
      </c>
      <c r="J25" s="17"/>
      <c r="K25" s="11"/>
      <c r="L25" s="11"/>
      <c r="N25" s="20"/>
    </row>
    <row r="26" spans="1:16" s="5" customFormat="1" ht="26.1" customHeight="1" x14ac:dyDescent="0.2">
      <c r="A26" s="7" t="s">
        <v>540</v>
      </c>
      <c r="B26" s="13" t="s">
        <v>494</v>
      </c>
      <c r="C26" s="22" t="s">
        <v>493</v>
      </c>
      <c r="D26" s="13" t="s">
        <v>479</v>
      </c>
      <c r="E26" s="14">
        <v>11349.76</v>
      </c>
      <c r="F26" s="14">
        <v>2062</v>
      </c>
      <c r="G26" s="23">
        <v>15</v>
      </c>
      <c r="H26" s="76" t="s">
        <v>471</v>
      </c>
      <c r="I26" s="79" t="s">
        <v>36</v>
      </c>
    </row>
    <row r="27" spans="1:16" s="5" customFormat="1" ht="26.1" customHeight="1" x14ac:dyDescent="0.2">
      <c r="A27" s="7" t="s">
        <v>541</v>
      </c>
      <c r="B27" s="13" t="s">
        <v>511</v>
      </c>
      <c r="C27" s="24" t="s">
        <v>510</v>
      </c>
      <c r="D27" s="45" t="s">
        <v>69</v>
      </c>
      <c r="E27" s="14">
        <v>10796.9</v>
      </c>
      <c r="F27" s="14">
        <v>2190</v>
      </c>
      <c r="G27" s="23">
        <v>4</v>
      </c>
      <c r="H27" s="76" t="s">
        <v>355</v>
      </c>
      <c r="I27" s="78" t="s">
        <v>237</v>
      </c>
    </row>
    <row r="28" spans="1:16" s="5" customFormat="1" ht="26.1" customHeight="1" x14ac:dyDescent="0.2">
      <c r="A28" s="7" t="s">
        <v>542</v>
      </c>
      <c r="B28" s="13" t="s">
        <v>458</v>
      </c>
      <c r="C28" s="24" t="s">
        <v>457</v>
      </c>
      <c r="D28" s="13" t="s">
        <v>295</v>
      </c>
      <c r="E28" s="14">
        <v>7954.77</v>
      </c>
      <c r="F28" s="14">
        <v>1482</v>
      </c>
      <c r="G28" s="23">
        <v>13</v>
      </c>
      <c r="H28" s="76" t="s">
        <v>459</v>
      </c>
      <c r="I28" s="79" t="s">
        <v>77</v>
      </c>
    </row>
    <row r="29" spans="1:16" s="5" customFormat="1" ht="26.1" customHeight="1" x14ac:dyDescent="0.2">
      <c r="A29" s="7" t="s">
        <v>543</v>
      </c>
      <c r="B29" s="13" t="s">
        <v>512</v>
      </c>
      <c r="C29" s="24" t="s">
        <v>513</v>
      </c>
      <c r="D29" s="44" t="s">
        <v>15</v>
      </c>
      <c r="E29" s="14">
        <v>6495.79</v>
      </c>
      <c r="F29" s="14">
        <v>1482</v>
      </c>
      <c r="G29" s="23">
        <v>8</v>
      </c>
      <c r="H29" s="76" t="s">
        <v>450</v>
      </c>
      <c r="I29" s="78" t="s">
        <v>91</v>
      </c>
    </row>
    <row r="30" spans="1:16" s="5" customFormat="1" ht="26.1" customHeight="1" x14ac:dyDescent="0.2">
      <c r="A30" s="7" t="s">
        <v>544</v>
      </c>
      <c r="B30" s="13" t="s">
        <v>506</v>
      </c>
      <c r="C30" s="24" t="s">
        <v>507</v>
      </c>
      <c r="D30" s="13" t="s">
        <v>69</v>
      </c>
      <c r="E30" s="14">
        <v>5999</v>
      </c>
      <c r="F30" s="14">
        <v>1159</v>
      </c>
      <c r="G30" s="23">
        <v>10</v>
      </c>
      <c r="H30" s="71" t="s">
        <v>355</v>
      </c>
      <c r="I30" s="78" t="s">
        <v>56</v>
      </c>
    </row>
    <row r="31" spans="1:16" s="5" customFormat="1" ht="26.1" customHeight="1" x14ac:dyDescent="0.2">
      <c r="A31" s="7" t="s">
        <v>545</v>
      </c>
      <c r="B31" s="13" t="s">
        <v>725</v>
      </c>
      <c r="C31" s="24" t="s">
        <v>726</v>
      </c>
      <c r="D31" s="44" t="s">
        <v>15</v>
      </c>
      <c r="E31" s="14">
        <v>3598</v>
      </c>
      <c r="F31" s="14">
        <v>937</v>
      </c>
      <c r="G31" s="23">
        <v>8</v>
      </c>
      <c r="H31" s="71" t="s">
        <v>459</v>
      </c>
      <c r="I31" s="18" t="s">
        <v>49</v>
      </c>
    </row>
    <row r="32" spans="1:16" s="5" customFormat="1" ht="26.1" customHeight="1" x14ac:dyDescent="0.2">
      <c r="A32" s="7" t="s">
        <v>546</v>
      </c>
      <c r="B32" s="13" t="s">
        <v>430</v>
      </c>
      <c r="C32" s="24" t="s">
        <v>429</v>
      </c>
      <c r="D32" s="13" t="s">
        <v>15</v>
      </c>
      <c r="E32" s="14">
        <v>5597</v>
      </c>
      <c r="F32" s="14">
        <v>947</v>
      </c>
      <c r="G32" s="23">
        <v>9</v>
      </c>
      <c r="H32" s="76" t="s">
        <v>351</v>
      </c>
      <c r="I32" s="78" t="s">
        <v>56</v>
      </c>
    </row>
    <row r="33" spans="1:16" s="5" customFormat="1" ht="26.1" customHeight="1" x14ac:dyDescent="0.2">
      <c r="A33" s="7" t="s">
        <v>547</v>
      </c>
      <c r="B33" s="13" t="s">
        <v>445</v>
      </c>
      <c r="C33" s="24" t="s">
        <v>445</v>
      </c>
      <c r="D33" s="13" t="s">
        <v>120</v>
      </c>
      <c r="E33" s="14">
        <v>5035.46</v>
      </c>
      <c r="F33" s="14">
        <v>1117</v>
      </c>
      <c r="G33" s="23">
        <v>8</v>
      </c>
      <c r="H33" s="76">
        <v>43581</v>
      </c>
      <c r="I33" s="78" t="s">
        <v>237</v>
      </c>
    </row>
    <row r="34" spans="1:16" s="5" customFormat="1" ht="26.1" customHeight="1" x14ac:dyDescent="0.2">
      <c r="A34" s="7" t="s">
        <v>548</v>
      </c>
      <c r="B34" s="13" t="s">
        <v>293</v>
      </c>
      <c r="C34" s="22" t="s">
        <v>292</v>
      </c>
      <c r="D34" s="13" t="s">
        <v>315</v>
      </c>
      <c r="E34" s="14">
        <v>4634.9399999999996</v>
      </c>
      <c r="F34" s="14">
        <v>1013</v>
      </c>
      <c r="G34" s="23">
        <v>2</v>
      </c>
      <c r="H34" s="76" t="s">
        <v>297</v>
      </c>
      <c r="I34" s="78" t="s">
        <v>29</v>
      </c>
    </row>
    <row r="35" spans="1:16" s="5" customFormat="1" ht="26.1" customHeight="1" x14ac:dyDescent="0.2">
      <c r="A35" s="7" t="s">
        <v>549</v>
      </c>
      <c r="B35" s="13" t="s">
        <v>470</v>
      </c>
      <c r="C35" s="24" t="s">
        <v>470</v>
      </c>
      <c r="D35" s="13" t="s">
        <v>15</v>
      </c>
      <c r="E35" s="14">
        <v>3471.65</v>
      </c>
      <c r="F35" s="14">
        <v>611</v>
      </c>
      <c r="G35" s="23">
        <v>11</v>
      </c>
      <c r="H35" s="76" t="s">
        <v>471</v>
      </c>
      <c r="I35" s="78" t="s">
        <v>39</v>
      </c>
    </row>
    <row r="36" spans="1:16" s="5" customFormat="1" ht="26.1" customHeight="1" x14ac:dyDescent="0.2">
      <c r="A36" s="7" t="s">
        <v>550</v>
      </c>
      <c r="B36" s="13" t="s">
        <v>472</v>
      </c>
      <c r="C36" s="24" t="s">
        <v>472</v>
      </c>
      <c r="D36" s="13" t="s">
        <v>120</v>
      </c>
      <c r="E36" s="14">
        <v>3457.92</v>
      </c>
      <c r="F36" s="14">
        <v>683</v>
      </c>
      <c r="G36" s="23">
        <v>4</v>
      </c>
      <c r="H36" s="76" t="s">
        <v>473</v>
      </c>
      <c r="I36" s="78" t="s">
        <v>440</v>
      </c>
    </row>
    <row r="37" spans="1:16" s="5" customFormat="1" ht="26.1" customHeight="1" x14ac:dyDescent="0.2">
      <c r="A37" s="7" t="s">
        <v>551</v>
      </c>
      <c r="B37" s="87" t="s">
        <v>434</v>
      </c>
      <c r="C37" s="140" t="s">
        <v>437</v>
      </c>
      <c r="D37" s="87" t="s">
        <v>45</v>
      </c>
      <c r="E37" s="91">
        <v>3256</v>
      </c>
      <c r="F37" s="91">
        <v>590</v>
      </c>
      <c r="G37" s="141">
        <v>5</v>
      </c>
      <c r="H37" s="142" t="s">
        <v>353</v>
      </c>
      <c r="I37" s="143" t="s">
        <v>56</v>
      </c>
    </row>
    <row r="38" spans="1:16" s="5" customFormat="1" ht="26.1" customHeight="1" x14ac:dyDescent="0.2">
      <c r="A38" s="7" t="s">
        <v>552</v>
      </c>
      <c r="B38" s="45" t="s">
        <v>707</v>
      </c>
      <c r="C38" s="45" t="s">
        <v>708</v>
      </c>
      <c r="D38" s="45" t="s">
        <v>709</v>
      </c>
      <c r="E38" s="47">
        <v>2409.3000000000002</v>
      </c>
      <c r="F38" s="47">
        <v>815</v>
      </c>
      <c r="G38" s="47">
        <v>4</v>
      </c>
      <c r="H38" s="50" t="s">
        <v>450</v>
      </c>
      <c r="I38" s="52" t="s">
        <v>710</v>
      </c>
    </row>
    <row r="39" spans="1:16" s="43" customFormat="1" ht="26.1" customHeight="1" x14ac:dyDescent="0.2">
      <c r="A39" s="7" t="s">
        <v>553</v>
      </c>
      <c r="B39" s="60" t="s">
        <v>643</v>
      </c>
      <c r="C39" s="60" t="s">
        <v>644</v>
      </c>
      <c r="D39" s="60" t="s">
        <v>645</v>
      </c>
      <c r="E39" s="61">
        <v>1958</v>
      </c>
      <c r="F39" s="61">
        <v>525</v>
      </c>
      <c r="G39" s="62">
        <v>1</v>
      </c>
      <c r="H39" s="63" t="s">
        <v>646</v>
      </c>
      <c r="I39" s="64" t="s">
        <v>647</v>
      </c>
    </row>
    <row r="40" spans="1:16" s="43" customFormat="1" ht="26.1" customHeight="1" x14ac:dyDescent="0.2">
      <c r="A40" s="7" t="s">
        <v>554</v>
      </c>
      <c r="B40" s="60" t="s">
        <v>648</v>
      </c>
      <c r="C40" s="60" t="s">
        <v>649</v>
      </c>
      <c r="D40" s="60" t="s">
        <v>650</v>
      </c>
      <c r="E40" s="61">
        <v>1601</v>
      </c>
      <c r="F40" s="61">
        <v>383</v>
      </c>
      <c r="G40" s="62">
        <v>1</v>
      </c>
      <c r="H40" s="63" t="s">
        <v>651</v>
      </c>
      <c r="I40" s="64" t="s">
        <v>647</v>
      </c>
      <c r="K40" s="66"/>
      <c r="P40" s="56"/>
    </row>
    <row r="41" spans="1:16" s="5" customFormat="1" ht="26.1" customHeight="1" x14ac:dyDescent="0.2">
      <c r="A41" s="7" t="s">
        <v>555</v>
      </c>
      <c r="B41" s="13" t="s">
        <v>362</v>
      </c>
      <c r="C41" s="24" t="s">
        <v>360</v>
      </c>
      <c r="D41" s="13" t="s">
        <v>365</v>
      </c>
      <c r="E41" s="14">
        <v>1581.13</v>
      </c>
      <c r="F41" s="14">
        <v>329</v>
      </c>
      <c r="G41" s="23">
        <v>13</v>
      </c>
      <c r="H41" s="76" t="s">
        <v>354</v>
      </c>
      <c r="I41" s="79" t="s">
        <v>77</v>
      </c>
    </row>
    <row r="42" spans="1:16" s="5" customFormat="1" ht="26.1" customHeight="1" x14ac:dyDescent="0.2">
      <c r="A42" s="7" t="s">
        <v>556</v>
      </c>
      <c r="B42" s="13" t="s">
        <v>348</v>
      </c>
      <c r="C42" s="22" t="s">
        <v>347</v>
      </c>
      <c r="D42" s="13" t="s">
        <v>160</v>
      </c>
      <c r="E42" s="14">
        <v>1259.0999999999999</v>
      </c>
      <c r="F42" s="14">
        <v>275</v>
      </c>
      <c r="G42" s="23">
        <v>2</v>
      </c>
      <c r="H42" s="76" t="s">
        <v>354</v>
      </c>
      <c r="I42" s="78" t="s">
        <v>29</v>
      </c>
    </row>
    <row r="43" spans="1:16" s="5" customFormat="1" ht="26.1" customHeight="1" x14ac:dyDescent="0.2">
      <c r="A43" s="7" t="s">
        <v>557</v>
      </c>
      <c r="B43" s="13" t="s">
        <v>722</v>
      </c>
      <c r="C43" s="24" t="s">
        <v>723</v>
      </c>
      <c r="D43" s="13" t="s">
        <v>160</v>
      </c>
      <c r="E43" s="14">
        <v>1245</v>
      </c>
      <c r="F43" s="14">
        <v>333</v>
      </c>
      <c r="G43" s="23">
        <v>4</v>
      </c>
      <c r="H43" s="76" t="s">
        <v>351</v>
      </c>
      <c r="I43" s="78" t="s">
        <v>49</v>
      </c>
    </row>
    <row r="44" spans="1:16" s="5" customFormat="1" ht="26.1" customHeight="1" x14ac:dyDescent="0.2">
      <c r="A44" s="7" t="s">
        <v>558</v>
      </c>
      <c r="B44" s="13" t="s">
        <v>514</v>
      </c>
      <c r="C44" s="24" t="s">
        <v>515</v>
      </c>
      <c r="D44" s="13" t="s">
        <v>69</v>
      </c>
      <c r="E44" s="14">
        <v>1118.98</v>
      </c>
      <c r="F44" s="14">
        <v>309</v>
      </c>
      <c r="G44" s="23">
        <v>6</v>
      </c>
      <c r="H44" s="76" t="s">
        <v>355</v>
      </c>
      <c r="I44" s="78" t="s">
        <v>91</v>
      </c>
    </row>
    <row r="45" spans="1:16" s="5" customFormat="1" ht="26.1" customHeight="1" x14ac:dyDescent="0.2">
      <c r="A45" s="7" t="s">
        <v>559</v>
      </c>
      <c r="B45" s="13" t="s">
        <v>438</v>
      </c>
      <c r="C45" s="24" t="s">
        <v>439</v>
      </c>
      <c r="D45" s="13" t="s">
        <v>15</v>
      </c>
      <c r="E45" s="14">
        <v>1101.1400000000001</v>
      </c>
      <c r="F45" s="14">
        <v>212</v>
      </c>
      <c r="G45" s="23">
        <v>1</v>
      </c>
      <c r="H45" s="76" t="s">
        <v>297</v>
      </c>
      <c r="I45" s="78" t="s">
        <v>440</v>
      </c>
    </row>
    <row r="46" spans="1:16" s="5" customFormat="1" ht="26.1" customHeight="1" x14ac:dyDescent="0.2">
      <c r="A46" s="7" t="s">
        <v>560</v>
      </c>
      <c r="B46" s="13" t="s">
        <v>342</v>
      </c>
      <c r="C46" s="22" t="s">
        <v>342</v>
      </c>
      <c r="D46" s="13" t="s">
        <v>15</v>
      </c>
      <c r="E46" s="14">
        <v>1044.6300000000001</v>
      </c>
      <c r="F46" s="14">
        <v>195</v>
      </c>
      <c r="G46" s="23">
        <v>1</v>
      </c>
      <c r="H46" s="76" t="s">
        <v>297</v>
      </c>
      <c r="I46" s="79" t="s">
        <v>36</v>
      </c>
    </row>
    <row r="47" spans="1:16" s="5" customFormat="1" ht="26.1" customHeight="1" x14ac:dyDescent="0.2">
      <c r="A47" s="7" t="s">
        <v>561</v>
      </c>
      <c r="B47" s="13" t="s">
        <v>150</v>
      </c>
      <c r="C47" s="24" t="s">
        <v>150</v>
      </c>
      <c r="D47" s="13" t="s">
        <v>10</v>
      </c>
      <c r="E47" s="14">
        <v>999.5</v>
      </c>
      <c r="F47" s="14">
        <v>388</v>
      </c>
      <c r="G47" s="73">
        <v>3</v>
      </c>
      <c r="H47" s="76">
        <v>43189</v>
      </c>
      <c r="I47" s="79" t="s">
        <v>151</v>
      </c>
    </row>
    <row r="48" spans="1:16" s="5" customFormat="1" ht="26.1" customHeight="1" x14ac:dyDescent="0.2">
      <c r="A48" s="7" t="s">
        <v>562</v>
      </c>
      <c r="B48" s="13" t="s">
        <v>407</v>
      </c>
      <c r="C48" s="24" t="s">
        <v>370</v>
      </c>
      <c r="D48" s="13" t="s">
        <v>410</v>
      </c>
      <c r="E48" s="14">
        <v>988.97</v>
      </c>
      <c r="F48" s="14">
        <v>239</v>
      </c>
      <c r="G48" s="73">
        <v>3</v>
      </c>
      <c r="H48" s="71" t="s">
        <v>297</v>
      </c>
      <c r="I48" s="72" t="s">
        <v>368</v>
      </c>
    </row>
    <row r="49" spans="1:14" s="103" customFormat="1" ht="26.1" customHeight="1" x14ac:dyDescent="0.2">
      <c r="A49" s="7" t="s">
        <v>563</v>
      </c>
      <c r="B49" s="98" t="s">
        <v>426</v>
      </c>
      <c r="C49" s="98" t="s">
        <v>427</v>
      </c>
      <c r="D49" s="98" t="s">
        <v>10</v>
      </c>
      <c r="E49" s="99">
        <v>911.2</v>
      </c>
      <c r="F49" s="99">
        <v>265</v>
      </c>
      <c r="G49" s="99">
        <v>3</v>
      </c>
      <c r="H49" s="100" t="s">
        <v>297</v>
      </c>
      <c r="I49" s="101" t="s">
        <v>428</v>
      </c>
      <c r="J49" s="102"/>
    </row>
    <row r="50" spans="1:14" s="43" customFormat="1" ht="26.1" customHeight="1" x14ac:dyDescent="0.2">
      <c r="A50" s="7" t="s">
        <v>564</v>
      </c>
      <c r="B50" s="60" t="s">
        <v>674</v>
      </c>
      <c r="C50" s="60" t="s">
        <v>675</v>
      </c>
      <c r="D50" s="60" t="s">
        <v>676</v>
      </c>
      <c r="E50" s="61">
        <v>866</v>
      </c>
      <c r="F50" s="61">
        <v>296</v>
      </c>
      <c r="G50" s="62">
        <v>1</v>
      </c>
      <c r="H50" s="63">
        <v>42030</v>
      </c>
      <c r="I50" s="64" t="s">
        <v>647</v>
      </c>
      <c r="J50" s="42"/>
      <c r="L50" s="42"/>
      <c r="M50" s="56"/>
    </row>
    <row r="51" spans="1:14" s="5" customFormat="1" ht="26.1" customHeight="1" x14ac:dyDescent="0.2">
      <c r="A51" s="7" t="s">
        <v>565</v>
      </c>
      <c r="B51" s="13" t="s">
        <v>408</v>
      </c>
      <c r="C51" s="13" t="s">
        <v>369</v>
      </c>
      <c r="D51" s="13" t="s">
        <v>409</v>
      </c>
      <c r="E51" s="14">
        <v>815.45</v>
      </c>
      <c r="F51" s="14">
        <v>203</v>
      </c>
      <c r="G51" s="14">
        <v>2</v>
      </c>
      <c r="H51" s="75" t="s">
        <v>297</v>
      </c>
      <c r="I51" s="77" t="s">
        <v>368</v>
      </c>
      <c r="J51" s="11"/>
      <c r="K51" s="20"/>
    </row>
    <row r="52" spans="1:14" s="43" customFormat="1" ht="26.1" customHeight="1" x14ac:dyDescent="0.2">
      <c r="A52" s="7" t="s">
        <v>566</v>
      </c>
      <c r="B52" s="45" t="s">
        <v>299</v>
      </c>
      <c r="C52" s="45" t="s">
        <v>302</v>
      </c>
      <c r="D52" s="45" t="s">
        <v>306</v>
      </c>
      <c r="E52" s="47">
        <v>726</v>
      </c>
      <c r="F52" s="47">
        <v>122</v>
      </c>
      <c r="G52" s="47">
        <v>4</v>
      </c>
      <c r="H52" s="50">
        <v>43525</v>
      </c>
      <c r="I52" s="52" t="s">
        <v>49</v>
      </c>
      <c r="J52" s="56"/>
      <c r="K52" s="66"/>
    </row>
    <row r="53" spans="1:14" s="43" customFormat="1" ht="26.1" customHeight="1" x14ac:dyDescent="0.2">
      <c r="A53" s="7" t="s">
        <v>567</v>
      </c>
      <c r="B53" s="60" t="s">
        <v>667</v>
      </c>
      <c r="C53" s="60" t="s">
        <v>668</v>
      </c>
      <c r="D53" s="60" t="s">
        <v>69</v>
      </c>
      <c r="E53" s="61">
        <v>715</v>
      </c>
      <c r="F53" s="61">
        <v>143</v>
      </c>
      <c r="G53" s="62">
        <v>1</v>
      </c>
      <c r="H53" s="63" t="s">
        <v>669</v>
      </c>
      <c r="I53" s="64" t="s">
        <v>647</v>
      </c>
    </row>
    <row r="54" spans="1:14" s="5" customFormat="1" ht="26.1" customHeight="1" x14ac:dyDescent="0.2">
      <c r="A54" s="7" t="s">
        <v>568</v>
      </c>
      <c r="B54" s="13" t="s">
        <v>197</v>
      </c>
      <c r="C54" s="39" t="s">
        <v>196</v>
      </c>
      <c r="D54" s="13" t="s">
        <v>206</v>
      </c>
      <c r="E54" s="14">
        <v>662</v>
      </c>
      <c r="F54" s="14">
        <v>224</v>
      </c>
      <c r="G54" s="14">
        <v>2</v>
      </c>
      <c r="H54" s="15" t="s">
        <v>207</v>
      </c>
      <c r="I54" s="18" t="s">
        <v>29</v>
      </c>
      <c r="K54" s="20"/>
      <c r="M54" s="26"/>
      <c r="N54" s="17"/>
    </row>
    <row r="55" spans="1:14" s="43" customFormat="1" ht="26.1" customHeight="1" x14ac:dyDescent="0.2">
      <c r="A55" s="7" t="s">
        <v>569</v>
      </c>
      <c r="B55" s="60" t="s">
        <v>670</v>
      </c>
      <c r="C55" s="60" t="s">
        <v>671</v>
      </c>
      <c r="D55" s="60" t="s">
        <v>653</v>
      </c>
      <c r="E55" s="61">
        <v>658</v>
      </c>
      <c r="F55" s="61">
        <v>196</v>
      </c>
      <c r="G55" s="62">
        <v>1</v>
      </c>
      <c r="H55" s="63">
        <v>42654</v>
      </c>
      <c r="I55" s="64" t="s">
        <v>647</v>
      </c>
      <c r="J55" s="56"/>
      <c r="K55" s="66"/>
    </row>
    <row r="56" spans="1:14" s="5" customFormat="1" ht="26.1" customHeight="1" x14ac:dyDescent="0.2">
      <c r="A56" s="7" t="s">
        <v>570</v>
      </c>
      <c r="B56" s="13" t="s">
        <v>406</v>
      </c>
      <c r="C56" s="13" t="s">
        <v>371</v>
      </c>
      <c r="D56" s="13" t="s">
        <v>411</v>
      </c>
      <c r="E56" s="14">
        <v>644.09</v>
      </c>
      <c r="F56" s="14">
        <v>147</v>
      </c>
      <c r="G56" s="14">
        <v>3</v>
      </c>
      <c r="H56" s="75" t="s">
        <v>297</v>
      </c>
      <c r="I56" s="77" t="s">
        <v>368</v>
      </c>
      <c r="K56" s="20"/>
      <c r="M56" s="26"/>
      <c r="N56" s="17"/>
    </row>
    <row r="57" spans="1:14" s="5" customFormat="1" ht="26.1" customHeight="1" x14ac:dyDescent="0.2">
      <c r="A57" s="7" t="s">
        <v>571</v>
      </c>
      <c r="B57" s="13" t="s">
        <v>219</v>
      </c>
      <c r="C57" s="13" t="s">
        <v>219</v>
      </c>
      <c r="D57" s="13" t="s">
        <v>10</v>
      </c>
      <c r="E57" s="14">
        <v>626.87</v>
      </c>
      <c r="F57" s="14">
        <v>103</v>
      </c>
      <c r="G57" s="14">
        <v>2</v>
      </c>
      <c r="H57" s="15" t="s">
        <v>209</v>
      </c>
      <c r="I57" s="18" t="s">
        <v>220</v>
      </c>
      <c r="K57" s="20"/>
      <c r="M57" s="26"/>
      <c r="N57" s="17"/>
    </row>
    <row r="58" spans="1:14" s="5" customFormat="1" ht="26.1" customHeight="1" x14ac:dyDescent="0.2">
      <c r="A58" s="7" t="s">
        <v>572</v>
      </c>
      <c r="B58" s="13" t="s">
        <v>363</v>
      </c>
      <c r="C58" s="13" t="s">
        <v>361</v>
      </c>
      <c r="D58" s="13" t="s">
        <v>264</v>
      </c>
      <c r="E58" s="14">
        <v>607.57000000000005</v>
      </c>
      <c r="F58" s="14">
        <v>122</v>
      </c>
      <c r="G58" s="14">
        <v>4</v>
      </c>
      <c r="H58" s="21" t="s">
        <v>353</v>
      </c>
      <c r="I58" s="29" t="s">
        <v>77</v>
      </c>
      <c r="K58" s="20"/>
      <c r="M58" s="26"/>
      <c r="N58" s="17"/>
    </row>
    <row r="59" spans="1:14" s="43" customFormat="1" ht="26.1" customHeight="1" x14ac:dyDescent="0.2">
      <c r="A59" s="7" t="s">
        <v>573</v>
      </c>
      <c r="B59" s="114" t="s">
        <v>677</v>
      </c>
      <c r="C59" s="115" t="s">
        <v>678</v>
      </c>
      <c r="D59" s="115" t="s">
        <v>679</v>
      </c>
      <c r="E59" s="61">
        <v>596</v>
      </c>
      <c r="F59" s="61">
        <v>149</v>
      </c>
      <c r="G59" s="116">
        <v>1</v>
      </c>
      <c r="H59" s="117">
        <v>42301</v>
      </c>
      <c r="I59" s="64" t="s">
        <v>647</v>
      </c>
      <c r="J59" s="42"/>
    </row>
    <row r="60" spans="1:14" ht="26.1" customHeight="1" x14ac:dyDescent="0.25">
      <c r="A60" s="7" t="s">
        <v>574</v>
      </c>
      <c r="B60" s="13" t="s">
        <v>444</v>
      </c>
      <c r="C60" s="13" t="s">
        <v>443</v>
      </c>
      <c r="D60" s="13" t="s">
        <v>446</v>
      </c>
      <c r="E60" s="14">
        <v>574.5</v>
      </c>
      <c r="F60" s="14">
        <v>151</v>
      </c>
      <c r="G60" s="14">
        <v>4</v>
      </c>
      <c r="H60" s="21">
        <v>43574</v>
      </c>
      <c r="I60" s="31" t="s">
        <v>237</v>
      </c>
    </row>
    <row r="61" spans="1:14" ht="26.1" customHeight="1" x14ac:dyDescent="0.25">
      <c r="A61" s="7" t="s">
        <v>575</v>
      </c>
      <c r="B61" s="44" t="s">
        <v>496</v>
      </c>
      <c r="C61" s="44" t="s">
        <v>495</v>
      </c>
      <c r="D61" s="44" t="s">
        <v>15</v>
      </c>
      <c r="E61" s="46">
        <v>528.5</v>
      </c>
      <c r="F61" s="46">
        <v>265</v>
      </c>
      <c r="G61" s="48">
        <v>2</v>
      </c>
      <c r="H61" s="58" t="s">
        <v>504</v>
      </c>
      <c r="I61" s="59" t="s">
        <v>26</v>
      </c>
    </row>
    <row r="62" spans="1:14" s="5" customFormat="1" ht="26.1" customHeight="1" x14ac:dyDescent="0.25">
      <c r="A62" s="7" t="s">
        <v>576</v>
      </c>
      <c r="B62" s="13" t="s">
        <v>333</v>
      </c>
      <c r="C62" s="19" t="s">
        <v>332</v>
      </c>
      <c r="D62" s="13" t="s">
        <v>334</v>
      </c>
      <c r="E62" s="14">
        <v>503</v>
      </c>
      <c r="F62" s="14">
        <v>134</v>
      </c>
      <c r="G62" s="14">
        <v>2</v>
      </c>
      <c r="H62" s="15" t="s">
        <v>207</v>
      </c>
      <c r="I62" s="18" t="s">
        <v>49</v>
      </c>
      <c r="J62"/>
      <c r="K62"/>
      <c r="M62" s="11"/>
    </row>
    <row r="63" spans="1:14" s="43" customFormat="1" ht="24.75" customHeight="1" x14ac:dyDescent="0.2">
      <c r="A63" s="7" t="s">
        <v>577</v>
      </c>
      <c r="B63" s="45" t="s">
        <v>366</v>
      </c>
      <c r="C63" s="45" t="s">
        <v>367</v>
      </c>
      <c r="D63" s="45" t="s">
        <v>157</v>
      </c>
      <c r="E63" s="47">
        <v>489.73</v>
      </c>
      <c r="F63" s="47">
        <v>153</v>
      </c>
      <c r="G63" s="47">
        <v>4</v>
      </c>
      <c r="H63" s="50" t="s">
        <v>353</v>
      </c>
      <c r="I63" s="18" t="s">
        <v>91</v>
      </c>
      <c r="J63" s="42"/>
    </row>
    <row r="64" spans="1:14" s="43" customFormat="1" ht="24.75" customHeight="1" x14ac:dyDescent="0.2">
      <c r="A64" s="7" t="s">
        <v>578</v>
      </c>
      <c r="B64" s="60" t="s">
        <v>477</v>
      </c>
      <c r="C64" s="60" t="s">
        <v>478</v>
      </c>
      <c r="D64" s="60" t="s">
        <v>479</v>
      </c>
      <c r="E64" s="61">
        <v>396</v>
      </c>
      <c r="F64" s="61">
        <v>263</v>
      </c>
      <c r="G64" s="62">
        <v>3</v>
      </c>
      <c r="H64" s="63">
        <v>42587</v>
      </c>
      <c r="I64" s="51" t="s">
        <v>39</v>
      </c>
      <c r="J64" s="42"/>
    </row>
    <row r="65" spans="1:16" s="43" customFormat="1" ht="24.75" customHeight="1" x14ac:dyDescent="0.2">
      <c r="A65" s="7" t="s">
        <v>579</v>
      </c>
      <c r="B65" s="45" t="s">
        <v>401</v>
      </c>
      <c r="C65" s="45" t="s">
        <v>376</v>
      </c>
      <c r="D65" s="45" t="s">
        <v>413</v>
      </c>
      <c r="E65" s="47">
        <v>272.05</v>
      </c>
      <c r="F65" s="47">
        <v>39</v>
      </c>
      <c r="G65" s="47">
        <v>2</v>
      </c>
      <c r="H65" s="74" t="s">
        <v>297</v>
      </c>
      <c r="I65" s="67" t="s">
        <v>368</v>
      </c>
      <c r="J65" s="42"/>
    </row>
    <row r="66" spans="1:16" s="43" customFormat="1" ht="24.75" customHeight="1" x14ac:dyDescent="0.2">
      <c r="A66" s="7" t="s">
        <v>580</v>
      </c>
      <c r="B66" s="45" t="s">
        <v>52</v>
      </c>
      <c r="C66" s="45" t="s">
        <v>53</v>
      </c>
      <c r="D66" s="45" t="s">
        <v>54</v>
      </c>
      <c r="E66" s="47">
        <v>270</v>
      </c>
      <c r="F66" s="47">
        <v>90</v>
      </c>
      <c r="G66" s="47">
        <v>1</v>
      </c>
      <c r="H66" s="50">
        <v>43385</v>
      </c>
      <c r="I66" s="18" t="s">
        <v>29</v>
      </c>
      <c r="J66" s="42"/>
    </row>
    <row r="67" spans="1:16" s="5" customFormat="1" ht="26.1" customHeight="1" x14ac:dyDescent="0.2">
      <c r="A67" s="7" t="s">
        <v>581</v>
      </c>
      <c r="B67" s="13" t="s">
        <v>402</v>
      </c>
      <c r="C67" s="13" t="s">
        <v>375</v>
      </c>
      <c r="D67" s="13" t="s">
        <v>15</v>
      </c>
      <c r="E67" s="14">
        <v>262</v>
      </c>
      <c r="F67" s="14">
        <v>61</v>
      </c>
      <c r="G67" s="14">
        <v>3</v>
      </c>
      <c r="H67" s="75" t="s">
        <v>297</v>
      </c>
      <c r="I67" s="77" t="s">
        <v>368</v>
      </c>
      <c r="K67" s="20"/>
      <c r="M67" s="26"/>
      <c r="N67" s="17"/>
    </row>
    <row r="68" spans="1:16" s="43" customFormat="1" ht="24.75" customHeight="1" x14ac:dyDescent="0.2">
      <c r="A68" s="7" t="s">
        <v>582</v>
      </c>
      <c r="B68" s="45" t="s">
        <v>403</v>
      </c>
      <c r="C68" s="45" t="s">
        <v>374</v>
      </c>
      <c r="D68" s="45" t="s">
        <v>412</v>
      </c>
      <c r="E68" s="47">
        <v>256.05</v>
      </c>
      <c r="F68" s="47">
        <v>92</v>
      </c>
      <c r="G68" s="47">
        <v>1</v>
      </c>
      <c r="H68" s="74" t="s">
        <v>297</v>
      </c>
      <c r="I68" s="67" t="s">
        <v>368</v>
      </c>
      <c r="J68" s="42"/>
    </row>
    <row r="69" spans="1:16" s="43" customFormat="1" ht="26.1" customHeight="1" x14ac:dyDescent="0.2">
      <c r="A69" s="7" t="s">
        <v>583</v>
      </c>
      <c r="B69" s="45" t="s">
        <v>396</v>
      </c>
      <c r="C69" s="45" t="s">
        <v>381</v>
      </c>
      <c r="D69" s="45" t="s">
        <v>410</v>
      </c>
      <c r="E69" s="47">
        <v>253</v>
      </c>
      <c r="F69" s="47">
        <v>47</v>
      </c>
      <c r="G69" s="47">
        <v>1</v>
      </c>
      <c r="H69" s="74" t="s">
        <v>297</v>
      </c>
      <c r="I69" s="67" t="s">
        <v>368</v>
      </c>
    </row>
    <row r="70" spans="1:16" s="43" customFormat="1" ht="26.1" customHeight="1" x14ac:dyDescent="0.2">
      <c r="A70" s="7" t="s">
        <v>584</v>
      </c>
      <c r="B70" s="60" t="s">
        <v>498</v>
      </c>
      <c r="C70" s="60" t="s">
        <v>497</v>
      </c>
      <c r="D70" s="60" t="s">
        <v>45</v>
      </c>
      <c r="E70" s="61">
        <v>234</v>
      </c>
      <c r="F70" s="61">
        <v>170</v>
      </c>
      <c r="G70" s="62">
        <v>1</v>
      </c>
      <c r="H70" s="63">
        <v>43357</v>
      </c>
      <c r="I70" s="64" t="s">
        <v>29</v>
      </c>
    </row>
    <row r="71" spans="1:16" s="5" customFormat="1" ht="26.1" customHeight="1" x14ac:dyDescent="0.2">
      <c r="A71" s="7" t="s">
        <v>585</v>
      </c>
      <c r="B71" s="13" t="s">
        <v>46</v>
      </c>
      <c r="C71" s="24" t="s">
        <v>47</v>
      </c>
      <c r="D71" s="45" t="s">
        <v>48</v>
      </c>
      <c r="E71" s="14">
        <v>228</v>
      </c>
      <c r="F71" s="14">
        <v>30</v>
      </c>
      <c r="G71" s="23">
        <v>2</v>
      </c>
      <c r="H71" s="76" t="s">
        <v>25</v>
      </c>
      <c r="I71" s="78" t="s">
        <v>49</v>
      </c>
    </row>
    <row r="72" spans="1:16" s="43" customFormat="1" ht="26.1" customHeight="1" x14ac:dyDescent="0.2">
      <c r="A72" s="7" t="s">
        <v>586</v>
      </c>
      <c r="B72" s="45" t="s">
        <v>405</v>
      </c>
      <c r="C72" s="45" t="s">
        <v>372</v>
      </c>
      <c r="D72" s="45" t="s">
        <v>45</v>
      </c>
      <c r="E72" s="47">
        <v>228</v>
      </c>
      <c r="F72" s="47">
        <v>67</v>
      </c>
      <c r="G72" s="47">
        <v>1</v>
      </c>
      <c r="H72" s="74" t="s">
        <v>297</v>
      </c>
      <c r="I72" s="67" t="s">
        <v>368</v>
      </c>
      <c r="J72" s="56"/>
      <c r="O72" s="42"/>
    </row>
    <row r="73" spans="1:16" s="43" customFormat="1" ht="26.1" customHeight="1" x14ac:dyDescent="0.2">
      <c r="A73" s="7" t="s">
        <v>587</v>
      </c>
      <c r="B73" s="60" t="s">
        <v>460</v>
      </c>
      <c r="C73" s="60" t="s">
        <v>461</v>
      </c>
      <c r="D73" s="60" t="s">
        <v>15</v>
      </c>
      <c r="E73" s="61">
        <v>224</v>
      </c>
      <c r="F73" s="61">
        <v>129</v>
      </c>
      <c r="G73" s="62">
        <v>4</v>
      </c>
      <c r="H73" s="63">
        <v>43315</v>
      </c>
      <c r="I73" s="67" t="s">
        <v>17</v>
      </c>
      <c r="J73" s="68"/>
      <c r="L73" s="42" t="s">
        <v>482</v>
      </c>
    </row>
    <row r="74" spans="1:16" s="43" customFormat="1" ht="24.75" customHeight="1" x14ac:dyDescent="0.2">
      <c r="A74" s="7" t="s">
        <v>588</v>
      </c>
      <c r="B74" s="60" t="s">
        <v>480</v>
      </c>
      <c r="C74" s="60" t="s">
        <v>481</v>
      </c>
      <c r="D74" s="60" t="s">
        <v>15</v>
      </c>
      <c r="E74" s="61">
        <v>188</v>
      </c>
      <c r="F74" s="61">
        <v>131</v>
      </c>
      <c r="G74" s="62">
        <v>3</v>
      </c>
      <c r="H74" s="63">
        <v>42916</v>
      </c>
      <c r="I74" s="51" t="s">
        <v>39</v>
      </c>
      <c r="J74" s="42"/>
    </row>
    <row r="75" spans="1:16" s="43" customFormat="1" ht="24.75" customHeight="1" x14ac:dyDescent="0.2">
      <c r="A75" s="7" t="s">
        <v>589</v>
      </c>
      <c r="B75" s="60" t="s">
        <v>462</v>
      </c>
      <c r="C75" s="60" t="s">
        <v>463</v>
      </c>
      <c r="D75" s="60" t="s">
        <v>15</v>
      </c>
      <c r="E75" s="61">
        <v>176</v>
      </c>
      <c r="F75" s="61">
        <v>90</v>
      </c>
      <c r="G75" s="62">
        <v>2</v>
      </c>
      <c r="H75" s="63">
        <v>43084</v>
      </c>
      <c r="I75" s="77" t="s">
        <v>21</v>
      </c>
      <c r="J75" s="42"/>
    </row>
    <row r="76" spans="1:16" s="5" customFormat="1" ht="26.1" customHeight="1" x14ac:dyDescent="0.2">
      <c r="A76" s="7" t="s">
        <v>590</v>
      </c>
      <c r="B76" s="13" t="s">
        <v>300</v>
      </c>
      <c r="C76" s="13" t="s">
        <v>304</v>
      </c>
      <c r="D76" s="13" t="s">
        <v>305</v>
      </c>
      <c r="E76" s="14">
        <v>170</v>
      </c>
      <c r="F76" s="14">
        <v>34</v>
      </c>
      <c r="G76" s="14">
        <v>2</v>
      </c>
      <c r="H76" s="15">
        <v>43525</v>
      </c>
      <c r="I76" s="18" t="s">
        <v>49</v>
      </c>
      <c r="J76" s="17"/>
      <c r="L76" s="11"/>
      <c r="O76" s="11"/>
    </row>
    <row r="77" spans="1:16" s="43" customFormat="1" ht="24.75" customHeight="1" x14ac:dyDescent="0.2">
      <c r="A77" s="7" t="s">
        <v>591</v>
      </c>
      <c r="B77" s="60" t="s">
        <v>464</v>
      </c>
      <c r="C77" s="60" t="s">
        <v>465</v>
      </c>
      <c r="D77" s="60" t="s">
        <v>15</v>
      </c>
      <c r="E77" s="61">
        <v>150.4</v>
      </c>
      <c r="F77" s="61">
        <v>73</v>
      </c>
      <c r="G77" s="62">
        <v>2</v>
      </c>
      <c r="H77" s="63">
        <v>43105</v>
      </c>
      <c r="I77" s="67" t="s">
        <v>17</v>
      </c>
      <c r="J77" s="42"/>
      <c r="K77" s="56"/>
    </row>
    <row r="78" spans="1:16" s="43" customFormat="1" ht="24.75" customHeight="1" x14ac:dyDescent="0.2">
      <c r="A78" s="7" t="s">
        <v>592</v>
      </c>
      <c r="B78" s="45" t="s">
        <v>194</v>
      </c>
      <c r="C78" s="57" t="s">
        <v>193</v>
      </c>
      <c r="D78" s="45" t="s">
        <v>203</v>
      </c>
      <c r="E78" s="47">
        <v>138</v>
      </c>
      <c r="F78" s="47">
        <v>64</v>
      </c>
      <c r="G78" s="47">
        <v>1</v>
      </c>
      <c r="H78" s="50" t="s">
        <v>204</v>
      </c>
      <c r="I78" s="16" t="s">
        <v>36</v>
      </c>
      <c r="J78" s="42"/>
      <c r="M78" s="68"/>
      <c r="P78" s="69"/>
    </row>
    <row r="79" spans="1:16" s="43" customFormat="1" ht="24.75" customHeight="1" x14ac:dyDescent="0.25">
      <c r="A79" s="7" t="s">
        <v>593</v>
      </c>
      <c r="B79" s="60" t="s">
        <v>276</v>
      </c>
      <c r="C79" s="60" t="s">
        <v>276</v>
      </c>
      <c r="D79" s="60" t="s">
        <v>15</v>
      </c>
      <c r="E79" s="61">
        <v>134</v>
      </c>
      <c r="F79" s="61">
        <v>67</v>
      </c>
      <c r="G79" s="62">
        <v>1</v>
      </c>
      <c r="H79" s="63">
        <v>43161</v>
      </c>
      <c r="I79" s="64" t="s">
        <v>39</v>
      </c>
      <c r="J79" s="42"/>
      <c r="K79" s="55"/>
      <c r="L79"/>
      <c r="M79" s="70"/>
      <c r="N79"/>
      <c r="O79"/>
      <c r="P79" s="54"/>
    </row>
    <row r="80" spans="1:16" s="43" customFormat="1" ht="24.75" customHeight="1" x14ac:dyDescent="0.25">
      <c r="A80" s="7" t="s">
        <v>594</v>
      </c>
      <c r="B80" s="45" t="s">
        <v>390</v>
      </c>
      <c r="C80" s="45" t="s">
        <v>387</v>
      </c>
      <c r="D80" s="13" t="s">
        <v>418</v>
      </c>
      <c r="E80" s="47">
        <v>130.5</v>
      </c>
      <c r="F80" s="47">
        <v>29</v>
      </c>
      <c r="G80" s="47">
        <v>1</v>
      </c>
      <c r="H80" s="74" t="s">
        <v>297</v>
      </c>
      <c r="I80" s="77" t="s">
        <v>368</v>
      </c>
      <c r="J80" s="42"/>
      <c r="K80" s="55"/>
      <c r="L80"/>
      <c r="M80" s="70"/>
      <c r="N80"/>
      <c r="O80"/>
      <c r="P80" s="54"/>
    </row>
    <row r="81" spans="1:17" s="43" customFormat="1" ht="24.75" customHeight="1" x14ac:dyDescent="0.25">
      <c r="A81" s="7" t="s">
        <v>600</v>
      </c>
      <c r="B81" s="45" t="s">
        <v>393</v>
      </c>
      <c r="C81" s="45" t="s">
        <v>385</v>
      </c>
      <c r="D81" s="45" t="s">
        <v>69</v>
      </c>
      <c r="E81" s="47">
        <v>122</v>
      </c>
      <c r="F81" s="47">
        <v>33</v>
      </c>
      <c r="G81" s="47">
        <v>1</v>
      </c>
      <c r="H81" s="74" t="s">
        <v>297</v>
      </c>
      <c r="I81" s="67" t="s">
        <v>368</v>
      </c>
      <c r="J81" s="42"/>
      <c r="K81" s="55"/>
      <c r="L81"/>
      <c r="M81" s="70"/>
      <c r="N81"/>
      <c r="O81"/>
      <c r="P81" s="54"/>
    </row>
    <row r="82" spans="1:17" s="43" customFormat="1" ht="24.75" customHeight="1" x14ac:dyDescent="0.25">
      <c r="A82" s="7" t="s">
        <v>601</v>
      </c>
      <c r="B82" s="45" t="s">
        <v>400</v>
      </c>
      <c r="C82" s="45" t="s">
        <v>377</v>
      </c>
      <c r="D82" s="13" t="s">
        <v>69</v>
      </c>
      <c r="E82" s="47">
        <v>110</v>
      </c>
      <c r="F82" s="47">
        <v>34</v>
      </c>
      <c r="G82" s="47">
        <v>1</v>
      </c>
      <c r="H82" s="74" t="s">
        <v>297</v>
      </c>
      <c r="I82" s="67" t="s">
        <v>368</v>
      </c>
      <c r="J82" s="42"/>
      <c r="K82" s="55"/>
      <c r="L82"/>
      <c r="M82" s="70"/>
      <c r="N82"/>
      <c r="O82"/>
      <c r="P82" s="54"/>
    </row>
    <row r="83" spans="1:17" s="43" customFormat="1" ht="24.75" customHeight="1" x14ac:dyDescent="0.25">
      <c r="A83" s="7" t="s">
        <v>680</v>
      </c>
      <c r="B83" s="45" t="s">
        <v>397</v>
      </c>
      <c r="C83" s="45" t="s">
        <v>380</v>
      </c>
      <c r="D83" s="82" t="s">
        <v>415</v>
      </c>
      <c r="E83" s="47">
        <v>95.6</v>
      </c>
      <c r="F83" s="47">
        <v>30</v>
      </c>
      <c r="G83" s="47">
        <v>1</v>
      </c>
      <c r="H83" s="74" t="s">
        <v>297</v>
      </c>
      <c r="I83" s="67" t="s">
        <v>368</v>
      </c>
      <c r="J83" s="42"/>
      <c r="K83" s="55"/>
      <c r="L83"/>
      <c r="M83" s="70"/>
      <c r="N83"/>
      <c r="O83"/>
      <c r="P83" s="54"/>
    </row>
    <row r="84" spans="1:17" s="43" customFormat="1" ht="24.75" customHeight="1" x14ac:dyDescent="0.25">
      <c r="A84" s="7" t="s">
        <v>681</v>
      </c>
      <c r="B84" s="45" t="s">
        <v>404</v>
      </c>
      <c r="C84" s="45" t="s">
        <v>373</v>
      </c>
      <c r="D84" s="45" t="s">
        <v>107</v>
      </c>
      <c r="E84" s="47">
        <v>91.9</v>
      </c>
      <c r="F84" s="47">
        <v>24</v>
      </c>
      <c r="G84" s="47">
        <v>1</v>
      </c>
      <c r="H84" s="74" t="s">
        <v>297</v>
      </c>
      <c r="I84" s="67" t="s">
        <v>368</v>
      </c>
      <c r="J84" s="42"/>
      <c r="K84" s="20"/>
      <c r="L84" s="27"/>
      <c r="M84" s="28"/>
      <c r="N84" s="17"/>
      <c r="O84" s="54"/>
      <c r="P84" s="35"/>
      <c r="Q84" s="69"/>
    </row>
    <row r="85" spans="1:17" s="43" customFormat="1" ht="24.75" customHeight="1" x14ac:dyDescent="0.25">
      <c r="A85" s="7" t="s">
        <v>682</v>
      </c>
      <c r="B85" s="45" t="s">
        <v>283</v>
      </c>
      <c r="C85" s="45" t="s">
        <v>282</v>
      </c>
      <c r="D85" s="45" t="s">
        <v>294</v>
      </c>
      <c r="E85" s="47">
        <v>84.34</v>
      </c>
      <c r="F85" s="47">
        <v>13</v>
      </c>
      <c r="G85" s="47">
        <v>1</v>
      </c>
      <c r="H85" s="50" t="s">
        <v>260</v>
      </c>
      <c r="I85" s="52" t="s">
        <v>29</v>
      </c>
      <c r="J85" s="42"/>
      <c r="K85" s="20"/>
      <c r="L85" s="27"/>
      <c r="M85" s="28"/>
      <c r="N85" s="17"/>
      <c r="O85" s="54"/>
      <c r="P85" s="35"/>
      <c r="Q85" s="69"/>
    </row>
    <row r="86" spans="1:17" s="43" customFormat="1" ht="26.1" customHeight="1" x14ac:dyDescent="0.2">
      <c r="A86" s="7" t="s">
        <v>683</v>
      </c>
      <c r="B86" s="60" t="s">
        <v>660</v>
      </c>
      <c r="C86" s="60" t="s">
        <v>661</v>
      </c>
      <c r="D86" s="60" t="s">
        <v>662</v>
      </c>
      <c r="E86" s="61">
        <v>82</v>
      </c>
      <c r="F86" s="61">
        <v>41</v>
      </c>
      <c r="G86" s="62">
        <v>1</v>
      </c>
      <c r="H86" s="63" t="s">
        <v>663</v>
      </c>
      <c r="I86" s="64" t="s">
        <v>647</v>
      </c>
    </row>
    <row r="87" spans="1:17" ht="26.1" customHeight="1" x14ac:dyDescent="0.25">
      <c r="A87" s="7" t="s">
        <v>684</v>
      </c>
      <c r="B87" s="44" t="s">
        <v>466</v>
      </c>
      <c r="C87" s="44" t="s">
        <v>467</v>
      </c>
      <c r="D87" s="44" t="s">
        <v>15</v>
      </c>
      <c r="E87" s="46">
        <v>76</v>
      </c>
      <c r="F87" s="46">
        <v>38</v>
      </c>
      <c r="G87" s="48">
        <v>1</v>
      </c>
      <c r="H87" s="58">
        <v>42944</v>
      </c>
      <c r="I87" s="67" t="s">
        <v>17</v>
      </c>
      <c r="K87" s="20"/>
      <c r="L87" s="20"/>
      <c r="M87" s="11"/>
      <c r="N87" s="40"/>
      <c r="O87" s="41"/>
      <c r="P87" s="20"/>
      <c r="Q87" s="54"/>
    </row>
    <row r="88" spans="1:17" s="5" customFormat="1" ht="26.1" customHeight="1" x14ac:dyDescent="0.2">
      <c r="A88" s="7" t="s">
        <v>685</v>
      </c>
      <c r="B88" s="13" t="s">
        <v>394</v>
      </c>
      <c r="C88" s="13" t="s">
        <v>383</v>
      </c>
      <c r="D88" s="13" t="s">
        <v>15</v>
      </c>
      <c r="E88" s="14">
        <v>71</v>
      </c>
      <c r="F88" s="14">
        <v>23</v>
      </c>
      <c r="G88" s="14">
        <v>1</v>
      </c>
      <c r="H88" s="75" t="s">
        <v>297</v>
      </c>
      <c r="I88" s="77" t="s">
        <v>368</v>
      </c>
      <c r="J88" s="17"/>
      <c r="L88" s="11"/>
    </row>
    <row r="89" spans="1:17" s="43" customFormat="1" ht="25.5" customHeight="1" x14ac:dyDescent="0.2">
      <c r="A89" s="7" t="s">
        <v>686</v>
      </c>
      <c r="B89" s="60" t="s">
        <v>500</v>
      </c>
      <c r="C89" s="60" t="s">
        <v>499</v>
      </c>
      <c r="D89" s="60" t="s">
        <v>15</v>
      </c>
      <c r="E89" s="61">
        <v>60</v>
      </c>
      <c r="F89" s="61">
        <v>30</v>
      </c>
      <c r="G89" s="62">
        <v>1</v>
      </c>
      <c r="H89" s="63">
        <v>43330</v>
      </c>
      <c r="I89" s="64" t="s">
        <v>26</v>
      </c>
    </row>
    <row r="90" spans="1:17" s="43" customFormat="1" ht="26.1" customHeight="1" x14ac:dyDescent="0.25">
      <c r="A90" s="7" t="s">
        <v>706</v>
      </c>
      <c r="B90" s="45" t="s">
        <v>399</v>
      </c>
      <c r="C90" s="45" t="s">
        <v>378</v>
      </c>
      <c r="D90" s="45" t="s">
        <v>69</v>
      </c>
      <c r="E90" s="47">
        <v>58.7</v>
      </c>
      <c r="F90" s="47">
        <v>18</v>
      </c>
      <c r="G90" s="47">
        <v>1</v>
      </c>
      <c r="H90" s="74" t="s">
        <v>297</v>
      </c>
      <c r="I90" s="67" t="s">
        <v>368</v>
      </c>
      <c r="J90" s="83"/>
      <c r="K90" s="83"/>
    </row>
    <row r="91" spans="1:17" s="43" customFormat="1" ht="26.1" customHeight="1" x14ac:dyDescent="0.2">
      <c r="A91" s="7" t="s">
        <v>718</v>
      </c>
      <c r="B91" s="45" t="s">
        <v>389</v>
      </c>
      <c r="C91" s="45" t="s">
        <v>388</v>
      </c>
      <c r="D91" s="45" t="s">
        <v>232</v>
      </c>
      <c r="E91" s="47">
        <v>37</v>
      </c>
      <c r="F91" s="47">
        <v>10</v>
      </c>
      <c r="G91" s="47">
        <v>1</v>
      </c>
      <c r="H91" s="74" t="s">
        <v>297</v>
      </c>
      <c r="I91" s="67" t="s">
        <v>368</v>
      </c>
    </row>
    <row r="92" spans="1:17" s="43" customFormat="1" ht="26.1" customHeight="1" x14ac:dyDescent="0.2">
      <c r="A92" s="7" t="s">
        <v>719</v>
      </c>
      <c r="B92" s="60" t="s">
        <v>37</v>
      </c>
      <c r="C92" s="60" t="s">
        <v>38</v>
      </c>
      <c r="D92" s="60" t="s">
        <v>15</v>
      </c>
      <c r="E92" s="61">
        <v>36</v>
      </c>
      <c r="F92" s="61">
        <v>18</v>
      </c>
      <c r="G92" s="62">
        <v>1</v>
      </c>
      <c r="H92" s="63">
        <v>43434</v>
      </c>
      <c r="I92" s="64" t="s">
        <v>39</v>
      </c>
    </row>
    <row r="93" spans="1:17" s="43" customFormat="1" ht="26.1" customHeight="1" x14ac:dyDescent="0.2">
      <c r="A93" s="7" t="s">
        <v>720</v>
      </c>
      <c r="B93" s="45" t="s">
        <v>322</v>
      </c>
      <c r="C93" s="45" t="s">
        <v>321</v>
      </c>
      <c r="D93" s="45" t="s">
        <v>45</v>
      </c>
      <c r="E93" s="47">
        <v>22</v>
      </c>
      <c r="F93" s="47">
        <v>9</v>
      </c>
      <c r="G93" s="47">
        <v>1</v>
      </c>
      <c r="H93" s="50">
        <v>43539</v>
      </c>
      <c r="I93" s="53" t="s">
        <v>320</v>
      </c>
    </row>
    <row r="94" spans="1:17" s="43" customFormat="1" ht="26.1" customHeight="1" x14ac:dyDescent="0.2">
      <c r="A94" s="7" t="s">
        <v>721</v>
      </c>
      <c r="B94" s="45" t="s">
        <v>346</v>
      </c>
      <c r="C94" s="57" t="s">
        <v>345</v>
      </c>
      <c r="D94" s="45" t="s">
        <v>20</v>
      </c>
      <c r="E94" s="47">
        <v>22</v>
      </c>
      <c r="F94" s="47">
        <v>6</v>
      </c>
      <c r="G94" s="47">
        <v>1</v>
      </c>
      <c r="H94" s="50" t="s">
        <v>353</v>
      </c>
      <c r="I94" s="52" t="s">
        <v>29</v>
      </c>
      <c r="J94" s="68"/>
      <c r="N94" s="42"/>
    </row>
    <row r="95" spans="1:17" s="5" customFormat="1" ht="26.1" customHeight="1" x14ac:dyDescent="0.25">
      <c r="A95" s="7" t="s">
        <v>724</v>
      </c>
      <c r="B95" s="44" t="s">
        <v>502</v>
      </c>
      <c r="C95" s="90" t="s">
        <v>501</v>
      </c>
      <c r="D95" s="60" t="s">
        <v>505</v>
      </c>
      <c r="E95" s="46">
        <v>8</v>
      </c>
      <c r="F95" s="46">
        <v>4</v>
      </c>
      <c r="G95" s="94">
        <v>1</v>
      </c>
      <c r="H95" s="58">
        <v>42748</v>
      </c>
      <c r="I95" s="77" t="s">
        <v>29</v>
      </c>
      <c r="J95" s="30"/>
      <c r="K95"/>
      <c r="L95"/>
      <c r="M95"/>
      <c r="N95"/>
      <c r="O95" s="70"/>
      <c r="P95" s="35"/>
      <c r="Q95" s="41"/>
    </row>
    <row r="96" spans="1:17" s="5" customFormat="1" ht="26.1" customHeight="1" x14ac:dyDescent="0.25">
      <c r="A96" s="7" t="s">
        <v>727</v>
      </c>
      <c r="B96" s="13" t="s">
        <v>13</v>
      </c>
      <c r="C96" s="13" t="s">
        <v>14</v>
      </c>
      <c r="D96" s="13" t="s">
        <v>15</v>
      </c>
      <c r="E96" s="14">
        <v>4</v>
      </c>
      <c r="F96" s="14">
        <v>2</v>
      </c>
      <c r="G96" s="14">
        <v>1</v>
      </c>
      <c r="H96" s="21" t="s">
        <v>16</v>
      </c>
      <c r="I96" s="18" t="s">
        <v>17</v>
      </c>
      <c r="J96" s="17"/>
      <c r="K96"/>
      <c r="L96"/>
      <c r="M96"/>
      <c r="N96"/>
      <c r="O96" s="70"/>
      <c r="P96" s="35"/>
      <c r="Q96" s="41"/>
    </row>
    <row r="97" spans="2:17" s="5" customFormat="1" ht="26.1" customHeight="1" x14ac:dyDescent="0.25">
      <c r="B97" s="32"/>
      <c r="C97" s="32"/>
      <c r="D97" s="32"/>
      <c r="E97" s="33"/>
      <c r="F97" s="33"/>
      <c r="G97" s="34"/>
      <c r="J97"/>
      <c r="K97"/>
      <c r="L97"/>
      <c r="M97"/>
      <c r="N97"/>
      <c r="O97" s="70"/>
      <c r="P97" s="35"/>
      <c r="Q97" s="41"/>
    </row>
    <row r="98" spans="2:17" s="5" customFormat="1" ht="26.1" customHeight="1" thickBot="1" x14ac:dyDescent="0.3">
      <c r="B98" s="32"/>
      <c r="C98" s="32"/>
      <c r="D98" s="32"/>
      <c r="E98" s="36">
        <f>SUM(E4:E97)</f>
        <v>1260686.8999999994</v>
      </c>
      <c r="F98" s="36">
        <f>SUM(F4:F97)</f>
        <v>240630</v>
      </c>
      <c r="H98" s="20"/>
      <c r="J98"/>
      <c r="K98"/>
      <c r="L98"/>
      <c r="M98"/>
      <c r="N98"/>
      <c r="O98" s="70"/>
      <c r="P98" s="35"/>
      <c r="Q98" s="41"/>
    </row>
  </sheetData>
  <sortState xmlns:xlrd2="http://schemas.microsoft.com/office/spreadsheetml/2017/richdata2" ref="B4:I96">
    <sortCondition descending="1" ref="E4:E96"/>
  </sortState>
  <phoneticPr fontId="1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3C2EB-5E9C-4362-B71E-1516D2E18BEB}">
  <dimension ref="A1:Q91"/>
  <sheetViews>
    <sheetView topLeftCell="A11" workbookViewId="0">
      <selection activeCell="B49" sqref="B49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13.5703125" bestFit="1" customWidth="1"/>
    <col min="12" max="12" width="14.140625" bestFit="1" customWidth="1"/>
    <col min="13" max="13" width="13.5703125" bestFit="1" customWidth="1"/>
    <col min="14" max="14" width="11.5703125" bestFit="1" customWidth="1"/>
    <col min="15" max="15" width="11.140625" bestFit="1" customWidth="1"/>
    <col min="16" max="16" width="10.42578125" bestFit="1" customWidth="1"/>
  </cols>
  <sheetData>
    <row r="1" spans="1:15" s="5" customFormat="1" ht="18" x14ac:dyDescent="0.25">
      <c r="A1" s="1" t="s">
        <v>602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5" s="5" customFormat="1" ht="26.1" customHeight="1" x14ac:dyDescent="0.2">
      <c r="A4" s="118">
        <v>1</v>
      </c>
      <c r="B4" s="87" t="s">
        <v>474</v>
      </c>
      <c r="C4" s="87" t="s">
        <v>475</v>
      </c>
      <c r="D4" s="87" t="s">
        <v>15</v>
      </c>
      <c r="E4" s="91">
        <v>305122.08</v>
      </c>
      <c r="F4" s="91">
        <v>64886</v>
      </c>
      <c r="G4" s="91">
        <v>19</v>
      </c>
      <c r="H4" s="95" t="s">
        <v>471</v>
      </c>
      <c r="I4" s="18" t="s">
        <v>39</v>
      </c>
    </row>
    <row r="5" spans="1:15" s="5" customFormat="1" ht="26.1" customHeight="1" x14ac:dyDescent="0.2">
      <c r="A5" s="118">
        <v>2</v>
      </c>
      <c r="B5" s="85" t="s">
        <v>604</v>
      </c>
      <c r="C5" s="85" t="s">
        <v>603</v>
      </c>
      <c r="D5" s="87" t="s">
        <v>15</v>
      </c>
      <c r="E5" s="86">
        <v>113555.57</v>
      </c>
      <c r="F5" s="86">
        <v>19941</v>
      </c>
      <c r="G5" s="84" t="s">
        <v>532</v>
      </c>
      <c r="H5" s="84" t="s">
        <v>616</v>
      </c>
      <c r="I5" s="16" t="s">
        <v>26</v>
      </c>
    </row>
    <row r="6" spans="1:15" s="5" customFormat="1" ht="26.1" customHeight="1" x14ac:dyDescent="0.2">
      <c r="A6" s="118">
        <v>3</v>
      </c>
      <c r="B6" s="87" t="s">
        <v>622</v>
      </c>
      <c r="C6" s="87" t="s">
        <v>623</v>
      </c>
      <c r="D6" s="87" t="s">
        <v>15</v>
      </c>
      <c r="E6" s="91">
        <v>101713.81</v>
      </c>
      <c r="F6" s="91">
        <v>18591</v>
      </c>
      <c r="G6" s="91">
        <v>14</v>
      </c>
      <c r="H6" s="95" t="s">
        <v>616</v>
      </c>
      <c r="I6" s="51" t="s">
        <v>39</v>
      </c>
    </row>
    <row r="7" spans="1:15" s="5" customFormat="1" ht="26.1" customHeight="1" x14ac:dyDescent="0.2">
      <c r="A7" s="118">
        <v>4</v>
      </c>
      <c r="B7" s="87" t="s">
        <v>472</v>
      </c>
      <c r="C7" s="87" t="s">
        <v>472</v>
      </c>
      <c r="D7" s="87" t="s">
        <v>120</v>
      </c>
      <c r="E7" s="91">
        <v>88966.21</v>
      </c>
      <c r="F7" s="91">
        <v>16536</v>
      </c>
      <c r="G7" s="91">
        <v>17</v>
      </c>
      <c r="H7" s="95" t="s">
        <v>473</v>
      </c>
      <c r="I7" s="18" t="s">
        <v>440</v>
      </c>
    </row>
    <row r="8" spans="1:15" s="5" customFormat="1" ht="26.1" customHeight="1" x14ac:dyDescent="0.2">
      <c r="A8" s="118">
        <v>5</v>
      </c>
      <c r="B8" s="87" t="s">
        <v>494</v>
      </c>
      <c r="C8" s="106" t="s">
        <v>493</v>
      </c>
      <c r="D8" s="87" t="s">
        <v>479</v>
      </c>
      <c r="E8" s="91">
        <v>69661.83</v>
      </c>
      <c r="F8" s="91">
        <v>12674</v>
      </c>
      <c r="G8" s="91">
        <v>15</v>
      </c>
      <c r="H8" s="95" t="s">
        <v>471</v>
      </c>
      <c r="I8" s="16" t="s">
        <v>36</v>
      </c>
    </row>
    <row r="9" spans="1:15" s="5" customFormat="1" ht="26.1" customHeight="1" x14ac:dyDescent="0.2">
      <c r="A9" s="118">
        <v>6</v>
      </c>
      <c r="B9" s="87" t="s">
        <v>704</v>
      </c>
      <c r="C9" s="87" t="s">
        <v>702</v>
      </c>
      <c r="D9" s="87" t="s">
        <v>15</v>
      </c>
      <c r="E9" s="91">
        <v>58816.36</v>
      </c>
      <c r="F9" s="91">
        <v>10524</v>
      </c>
      <c r="G9" s="91">
        <v>14</v>
      </c>
      <c r="H9" s="95" t="s">
        <v>473</v>
      </c>
      <c r="I9" s="18" t="s">
        <v>453</v>
      </c>
    </row>
    <row r="10" spans="1:15" s="5" customFormat="1" ht="26.1" customHeight="1" x14ac:dyDescent="0.2">
      <c r="A10" s="118">
        <v>7</v>
      </c>
      <c r="B10" s="85" t="s">
        <v>486</v>
      </c>
      <c r="C10" s="85" t="s">
        <v>485</v>
      </c>
      <c r="D10" s="87" t="s">
        <v>15</v>
      </c>
      <c r="E10" s="86">
        <v>34525.39</v>
      </c>
      <c r="F10" s="86">
        <v>6001</v>
      </c>
      <c r="G10" s="84" t="s">
        <v>526</v>
      </c>
      <c r="H10" s="84" t="s">
        <v>459</v>
      </c>
      <c r="I10" s="18" t="s">
        <v>29</v>
      </c>
    </row>
    <row r="11" spans="1:15" s="5" customFormat="1" ht="26.1" customHeight="1" x14ac:dyDescent="0.2">
      <c r="A11" s="118">
        <v>8</v>
      </c>
      <c r="B11" s="87" t="s">
        <v>449</v>
      </c>
      <c r="C11" s="87" t="s">
        <v>448</v>
      </c>
      <c r="D11" s="13" t="s">
        <v>15</v>
      </c>
      <c r="E11" s="91">
        <v>33264.699999999997</v>
      </c>
      <c r="F11" s="91">
        <v>6392</v>
      </c>
      <c r="G11" s="91">
        <v>9</v>
      </c>
      <c r="H11" s="95" t="s">
        <v>450</v>
      </c>
      <c r="I11" s="18" t="s">
        <v>17</v>
      </c>
    </row>
    <row r="12" spans="1:15" s="5" customFormat="1" ht="26.1" customHeight="1" x14ac:dyDescent="0.2">
      <c r="A12" s="118">
        <v>9</v>
      </c>
      <c r="B12" s="85" t="s">
        <v>606</v>
      </c>
      <c r="C12" s="85" t="s">
        <v>605</v>
      </c>
      <c r="D12" s="13" t="s">
        <v>15</v>
      </c>
      <c r="E12" s="86">
        <v>29578.25</v>
      </c>
      <c r="F12" s="86">
        <v>5711</v>
      </c>
      <c r="G12" s="84" t="s">
        <v>531</v>
      </c>
      <c r="H12" s="84" t="s">
        <v>627</v>
      </c>
      <c r="I12" s="18" t="s">
        <v>29</v>
      </c>
    </row>
    <row r="13" spans="1:15" s="5" customFormat="1" ht="26.1" customHeight="1" x14ac:dyDescent="0.2">
      <c r="A13" s="118">
        <v>10</v>
      </c>
      <c r="B13" s="13" t="s">
        <v>626</v>
      </c>
      <c r="C13" s="13" t="s">
        <v>628</v>
      </c>
      <c r="D13" s="13" t="s">
        <v>629</v>
      </c>
      <c r="E13" s="14">
        <v>29123</v>
      </c>
      <c r="F13" s="14">
        <v>7273</v>
      </c>
      <c r="G13" s="14">
        <v>17</v>
      </c>
      <c r="H13" s="75" t="s">
        <v>627</v>
      </c>
      <c r="I13" s="18" t="s">
        <v>56</v>
      </c>
      <c r="L13" s="20"/>
      <c r="M13" s="20"/>
      <c r="N13" s="11"/>
    </row>
    <row r="14" spans="1:15" s="5" customFormat="1" ht="26.1" customHeight="1" x14ac:dyDescent="0.2">
      <c r="A14" s="118">
        <v>11</v>
      </c>
      <c r="B14" s="44" t="s">
        <v>595</v>
      </c>
      <c r="C14" s="44" t="s">
        <v>596</v>
      </c>
      <c r="D14" s="44" t="s">
        <v>597</v>
      </c>
      <c r="E14" s="46">
        <v>26726.79</v>
      </c>
      <c r="F14" s="46">
        <v>4721</v>
      </c>
      <c r="G14" s="48">
        <v>4</v>
      </c>
      <c r="H14" s="49" t="s">
        <v>456</v>
      </c>
      <c r="I14" s="77" t="s">
        <v>101</v>
      </c>
      <c r="J14" s="43"/>
      <c r="K14" s="43"/>
      <c r="L14" s="43"/>
      <c r="M14" s="43"/>
      <c r="N14" s="42"/>
      <c r="O14" s="43"/>
    </row>
    <row r="15" spans="1:15" s="5" customFormat="1" ht="26.1" customHeight="1" x14ac:dyDescent="0.2">
      <c r="A15" s="118">
        <v>12</v>
      </c>
      <c r="B15" s="13" t="s">
        <v>641</v>
      </c>
      <c r="C15" s="13" t="s">
        <v>642</v>
      </c>
      <c r="D15" s="44" t="s">
        <v>232</v>
      </c>
      <c r="E15" s="14">
        <v>20277</v>
      </c>
      <c r="F15" s="14">
        <v>3859</v>
      </c>
      <c r="G15" s="14">
        <v>13</v>
      </c>
      <c r="H15" s="15" t="s">
        <v>616</v>
      </c>
      <c r="I15" s="16" t="s">
        <v>94</v>
      </c>
      <c r="K15" s="11"/>
      <c r="L15" s="20"/>
    </row>
    <row r="16" spans="1:15" s="5" customFormat="1" ht="26.1" customHeight="1" x14ac:dyDescent="0.2">
      <c r="A16" s="118">
        <v>13</v>
      </c>
      <c r="B16" s="13" t="s">
        <v>470</v>
      </c>
      <c r="C16" s="13" t="s">
        <v>470</v>
      </c>
      <c r="D16" s="13" t="s">
        <v>15</v>
      </c>
      <c r="E16" s="14">
        <v>17212.55</v>
      </c>
      <c r="F16" s="14">
        <v>3013</v>
      </c>
      <c r="G16" s="14">
        <v>11</v>
      </c>
      <c r="H16" s="15" t="s">
        <v>471</v>
      </c>
      <c r="I16" s="18" t="s">
        <v>39</v>
      </c>
      <c r="J16" s="11"/>
      <c r="L16" s="20"/>
      <c r="M16" s="11"/>
    </row>
    <row r="17" spans="1:15" s="5" customFormat="1" ht="26.1" customHeight="1" x14ac:dyDescent="0.2">
      <c r="A17" s="118">
        <v>14</v>
      </c>
      <c r="B17" s="88" t="s">
        <v>484</v>
      </c>
      <c r="C17" s="88" t="s">
        <v>483</v>
      </c>
      <c r="D17" s="88" t="s">
        <v>503</v>
      </c>
      <c r="E17" s="92">
        <v>16655.36</v>
      </c>
      <c r="F17" s="92">
        <v>3242</v>
      </c>
      <c r="G17" s="48">
        <v>8</v>
      </c>
      <c r="H17" s="96" t="s">
        <v>456</v>
      </c>
      <c r="I17" s="16" t="s">
        <v>36</v>
      </c>
      <c r="J17" s="11"/>
      <c r="K17" s="11"/>
      <c r="M17" s="20"/>
    </row>
    <row r="18" spans="1:15" s="5" customFormat="1" ht="26.1" customHeight="1" x14ac:dyDescent="0.2">
      <c r="A18" s="118">
        <v>15</v>
      </c>
      <c r="B18" s="88" t="s">
        <v>608</v>
      </c>
      <c r="C18" s="88" t="s">
        <v>607</v>
      </c>
      <c r="D18" s="13" t="s">
        <v>45</v>
      </c>
      <c r="E18" s="92">
        <v>16428.650000000001</v>
      </c>
      <c r="F18" s="92">
        <v>4003</v>
      </c>
      <c r="G18" s="96" t="s">
        <v>532</v>
      </c>
      <c r="H18" s="96" t="s">
        <v>616</v>
      </c>
      <c r="I18" s="18" t="s">
        <v>29</v>
      </c>
      <c r="J18" s="11"/>
      <c r="K18" s="11"/>
      <c r="M18" s="20"/>
    </row>
    <row r="19" spans="1:15" s="5" customFormat="1" ht="26.1" customHeight="1" x14ac:dyDescent="0.2">
      <c r="A19" s="118">
        <v>16</v>
      </c>
      <c r="B19" s="88" t="s">
        <v>609</v>
      </c>
      <c r="C19" s="88" t="s">
        <v>609</v>
      </c>
      <c r="D19" s="13" t="s">
        <v>617</v>
      </c>
      <c r="E19" s="92">
        <v>15332.5</v>
      </c>
      <c r="F19" s="92">
        <v>2653</v>
      </c>
      <c r="G19" s="96" t="s">
        <v>530</v>
      </c>
      <c r="H19" s="96" t="s">
        <v>618</v>
      </c>
      <c r="I19" s="18" t="s">
        <v>29</v>
      </c>
    </row>
    <row r="20" spans="1:15" s="5" customFormat="1" ht="26.1" customHeight="1" x14ac:dyDescent="0.2">
      <c r="A20" s="118">
        <v>17</v>
      </c>
      <c r="B20" s="13" t="s">
        <v>624</v>
      </c>
      <c r="C20" s="13" t="s">
        <v>625</v>
      </c>
      <c r="D20" s="13" t="s">
        <v>120</v>
      </c>
      <c r="E20" s="14">
        <v>12784.87</v>
      </c>
      <c r="F20" s="14">
        <v>2226</v>
      </c>
      <c r="G20" s="14">
        <v>15</v>
      </c>
      <c r="H20" s="15" t="s">
        <v>618</v>
      </c>
      <c r="I20" s="51" t="s">
        <v>39</v>
      </c>
    </row>
    <row r="21" spans="1:15" s="5" customFormat="1" ht="26.1" customHeight="1" x14ac:dyDescent="0.2">
      <c r="A21" s="118">
        <v>18</v>
      </c>
      <c r="B21" s="44" t="s">
        <v>598</v>
      </c>
      <c r="C21" s="44" t="s">
        <v>599</v>
      </c>
      <c r="D21" s="44" t="s">
        <v>157</v>
      </c>
      <c r="E21" s="46">
        <v>8408.33</v>
      </c>
      <c r="F21" s="46">
        <v>2331</v>
      </c>
      <c r="G21" s="48">
        <v>6</v>
      </c>
      <c r="H21" s="49" t="s">
        <v>459</v>
      </c>
      <c r="I21" s="77" t="s">
        <v>101</v>
      </c>
    </row>
    <row r="22" spans="1:15" s="5" customFormat="1" ht="26.1" customHeight="1" x14ac:dyDescent="0.2">
      <c r="A22" s="118">
        <v>19</v>
      </c>
      <c r="B22" s="13" t="s">
        <v>630</v>
      </c>
      <c r="C22" s="13" t="s">
        <v>631</v>
      </c>
      <c r="D22" s="13" t="s">
        <v>69</v>
      </c>
      <c r="E22" s="14">
        <v>6838.29</v>
      </c>
      <c r="F22" s="14">
        <v>1206</v>
      </c>
      <c r="G22" s="14">
        <v>7</v>
      </c>
      <c r="H22" s="75" t="s">
        <v>618</v>
      </c>
      <c r="I22" s="18" t="s">
        <v>237</v>
      </c>
    </row>
    <row r="23" spans="1:15" s="5" customFormat="1" ht="26.1" customHeight="1" x14ac:dyDescent="0.2">
      <c r="A23" s="118">
        <v>20</v>
      </c>
      <c r="B23" s="98" t="s">
        <v>698</v>
      </c>
      <c r="C23" s="98" t="s">
        <v>698</v>
      </c>
      <c r="D23" s="13" t="s">
        <v>696</v>
      </c>
      <c r="E23" s="99">
        <v>6672.77</v>
      </c>
      <c r="F23" s="99">
        <v>1495</v>
      </c>
      <c r="G23" s="99">
        <v>22</v>
      </c>
      <c r="H23" s="100" t="s">
        <v>471</v>
      </c>
      <c r="I23" s="101" t="s">
        <v>697</v>
      </c>
    </row>
    <row r="24" spans="1:15" s="43" customFormat="1" ht="26.1" customHeight="1" x14ac:dyDescent="0.2">
      <c r="A24" s="118">
        <v>21</v>
      </c>
      <c r="B24" s="45" t="s">
        <v>703</v>
      </c>
      <c r="C24" s="45" t="s">
        <v>701</v>
      </c>
      <c r="D24" s="45" t="s">
        <v>705</v>
      </c>
      <c r="E24" s="47">
        <v>5961.44</v>
      </c>
      <c r="F24" s="47">
        <v>1089</v>
      </c>
      <c r="G24" s="47">
        <v>10</v>
      </c>
      <c r="H24" s="50" t="s">
        <v>473</v>
      </c>
      <c r="I24" s="53" t="s">
        <v>77</v>
      </c>
      <c r="J24" s="5"/>
      <c r="K24" s="5"/>
      <c r="L24" s="5"/>
      <c r="M24" s="5"/>
      <c r="N24" s="5"/>
      <c r="O24" s="5"/>
    </row>
    <row r="25" spans="1:15" s="5" customFormat="1" ht="26.1" customHeight="1" x14ac:dyDescent="0.2">
      <c r="A25" s="118">
        <v>22</v>
      </c>
      <c r="B25" s="13" t="s">
        <v>508</v>
      </c>
      <c r="C25" s="13" t="s">
        <v>509</v>
      </c>
      <c r="D25" s="13" t="s">
        <v>15</v>
      </c>
      <c r="E25" s="14">
        <v>5662</v>
      </c>
      <c r="F25" s="14">
        <v>986</v>
      </c>
      <c r="G25" s="14">
        <v>6</v>
      </c>
      <c r="H25" s="75" t="s">
        <v>459</v>
      </c>
      <c r="I25" s="18" t="s">
        <v>56</v>
      </c>
    </row>
    <row r="26" spans="1:15" s="5" customFormat="1" ht="26.1" customHeight="1" x14ac:dyDescent="0.2">
      <c r="A26" s="118">
        <v>23</v>
      </c>
      <c r="B26" s="13" t="s">
        <v>357</v>
      </c>
      <c r="C26" s="24" t="s">
        <v>356</v>
      </c>
      <c r="D26" s="13" t="s">
        <v>15</v>
      </c>
      <c r="E26" s="14">
        <v>5565.94</v>
      </c>
      <c r="F26" s="14">
        <v>914</v>
      </c>
      <c r="G26" s="23">
        <v>4</v>
      </c>
      <c r="H26" s="76" t="s">
        <v>354</v>
      </c>
      <c r="I26" s="78" t="s">
        <v>17</v>
      </c>
      <c r="K26" s="26"/>
      <c r="L26" s="17"/>
    </row>
    <row r="27" spans="1:15" s="5" customFormat="1" ht="26.1" customHeight="1" x14ac:dyDescent="0.2">
      <c r="A27" s="118">
        <v>24</v>
      </c>
      <c r="B27" s="13" t="s">
        <v>419</v>
      </c>
      <c r="C27" s="24" t="s">
        <v>419</v>
      </c>
      <c r="D27" s="13" t="s">
        <v>10</v>
      </c>
      <c r="E27" s="14">
        <v>3778</v>
      </c>
      <c r="F27" s="14">
        <v>787</v>
      </c>
      <c r="G27" s="23">
        <v>3</v>
      </c>
      <c r="H27" s="71" t="s">
        <v>353</v>
      </c>
      <c r="I27" s="72" t="s">
        <v>368</v>
      </c>
      <c r="K27" s="26"/>
      <c r="L27" s="17"/>
    </row>
    <row r="28" spans="1:15" s="5" customFormat="1" ht="26.1" customHeight="1" x14ac:dyDescent="0.2">
      <c r="A28" s="118">
        <v>25</v>
      </c>
      <c r="B28" s="13" t="s">
        <v>699</v>
      </c>
      <c r="C28" s="24" t="s">
        <v>699</v>
      </c>
      <c r="D28" s="13" t="s">
        <v>700</v>
      </c>
      <c r="E28" s="14">
        <v>3701.01</v>
      </c>
      <c r="F28" s="14">
        <v>760</v>
      </c>
      <c r="G28" s="23">
        <v>14</v>
      </c>
      <c r="H28" s="76" t="s">
        <v>627</v>
      </c>
      <c r="I28" s="79" t="s">
        <v>77</v>
      </c>
      <c r="K28" s="26"/>
      <c r="L28" s="17"/>
    </row>
    <row r="29" spans="1:15" s="5" customFormat="1" ht="26.1" customHeight="1" x14ac:dyDescent="0.2">
      <c r="A29" s="118">
        <v>26</v>
      </c>
      <c r="B29" s="13" t="s">
        <v>341</v>
      </c>
      <c r="C29" s="22" t="s">
        <v>341</v>
      </c>
      <c r="D29" s="13" t="s">
        <v>10</v>
      </c>
      <c r="E29" s="14">
        <v>2604.25</v>
      </c>
      <c r="F29" s="14">
        <v>812</v>
      </c>
      <c r="G29" s="23">
        <v>2</v>
      </c>
      <c r="H29" s="76" t="s">
        <v>351</v>
      </c>
      <c r="I29" s="78" t="s">
        <v>29</v>
      </c>
      <c r="K29" s="26"/>
      <c r="L29" s="17"/>
    </row>
    <row r="30" spans="1:15" s="5" customFormat="1" ht="26.1" customHeight="1" x14ac:dyDescent="0.2">
      <c r="A30" s="118">
        <v>27</v>
      </c>
      <c r="B30" s="44" t="s">
        <v>639</v>
      </c>
      <c r="C30" s="90" t="s">
        <v>640</v>
      </c>
      <c r="D30" s="44" t="s">
        <v>45</v>
      </c>
      <c r="E30" s="46">
        <v>2549</v>
      </c>
      <c r="F30" s="46">
        <v>439</v>
      </c>
      <c r="G30" s="94">
        <v>4</v>
      </c>
      <c r="H30" s="104" t="s">
        <v>618</v>
      </c>
      <c r="I30" s="79" t="s">
        <v>94</v>
      </c>
      <c r="K30" s="26"/>
      <c r="L30" s="17"/>
    </row>
    <row r="31" spans="1:15" s="5" customFormat="1" ht="26.1" customHeight="1" x14ac:dyDescent="0.25">
      <c r="A31" s="118">
        <v>28</v>
      </c>
      <c r="B31" s="44" t="s">
        <v>648</v>
      </c>
      <c r="C31" s="90" t="s">
        <v>649</v>
      </c>
      <c r="D31" s="44" t="s">
        <v>650</v>
      </c>
      <c r="E31" s="46">
        <v>2249</v>
      </c>
      <c r="F31" s="46">
        <v>668</v>
      </c>
      <c r="G31" s="94">
        <v>1</v>
      </c>
      <c r="H31" s="104" t="s">
        <v>651</v>
      </c>
      <c r="I31" s="113" t="s">
        <v>647</v>
      </c>
      <c r="J31"/>
      <c r="K31"/>
      <c r="L31"/>
      <c r="M31"/>
      <c r="N31"/>
      <c r="O31"/>
    </row>
    <row r="32" spans="1:15" s="5" customFormat="1" ht="26.1" customHeight="1" x14ac:dyDescent="0.2">
      <c r="A32" s="118">
        <v>29</v>
      </c>
      <c r="B32" s="13" t="s">
        <v>725</v>
      </c>
      <c r="C32" s="24" t="s">
        <v>726</v>
      </c>
      <c r="D32" s="44" t="s">
        <v>15</v>
      </c>
      <c r="E32" s="14">
        <v>2194</v>
      </c>
      <c r="F32" s="14">
        <v>418</v>
      </c>
      <c r="G32" s="23">
        <v>8</v>
      </c>
      <c r="H32" s="71" t="s">
        <v>459</v>
      </c>
      <c r="I32" s="18" t="s">
        <v>49</v>
      </c>
    </row>
    <row r="33" spans="1:16" s="5" customFormat="1" ht="26.1" customHeight="1" x14ac:dyDescent="0.2">
      <c r="A33" s="118">
        <v>30</v>
      </c>
      <c r="B33" s="88" t="s">
        <v>611</v>
      </c>
      <c r="C33" s="120" t="s">
        <v>610</v>
      </c>
      <c r="D33" s="13" t="s">
        <v>15</v>
      </c>
      <c r="E33" s="92">
        <v>2174.39</v>
      </c>
      <c r="F33" s="92">
        <v>473</v>
      </c>
      <c r="G33" s="125" t="s">
        <v>523</v>
      </c>
      <c r="H33" s="129" t="s">
        <v>619</v>
      </c>
      <c r="I33" s="78" t="s">
        <v>29</v>
      </c>
      <c r="J33" s="43"/>
      <c r="K33" s="43"/>
      <c r="L33" s="43"/>
      <c r="M33" s="43"/>
      <c r="N33" s="43"/>
      <c r="O33" s="43"/>
    </row>
    <row r="34" spans="1:16" s="5" customFormat="1" ht="26.1" customHeight="1" x14ac:dyDescent="0.2">
      <c r="A34" s="118">
        <v>31</v>
      </c>
      <c r="B34" s="13" t="s">
        <v>490</v>
      </c>
      <c r="C34" s="22" t="s">
        <v>489</v>
      </c>
      <c r="D34" s="13" t="s">
        <v>15</v>
      </c>
      <c r="E34" s="14">
        <v>1870.56</v>
      </c>
      <c r="F34" s="14">
        <v>315</v>
      </c>
      <c r="G34" s="23">
        <v>7</v>
      </c>
      <c r="H34" s="76" t="s">
        <v>450</v>
      </c>
      <c r="I34" s="79" t="s">
        <v>26</v>
      </c>
      <c r="J34" s="43"/>
      <c r="K34" s="43"/>
      <c r="L34" s="43"/>
      <c r="M34" s="43"/>
      <c r="N34" s="43"/>
      <c r="O34" s="43"/>
    </row>
    <row r="35" spans="1:16" s="5" customFormat="1" ht="26.1" customHeight="1" x14ac:dyDescent="0.2">
      <c r="A35" s="118">
        <v>32</v>
      </c>
      <c r="B35" s="98" t="s">
        <v>637</v>
      </c>
      <c r="C35" s="98" t="s">
        <v>638</v>
      </c>
      <c r="D35" s="98" t="s">
        <v>69</v>
      </c>
      <c r="E35" s="99">
        <v>1830.69</v>
      </c>
      <c r="F35" s="99">
        <v>380</v>
      </c>
      <c r="G35" s="99">
        <v>9</v>
      </c>
      <c r="H35" s="100" t="s">
        <v>618</v>
      </c>
      <c r="I35" s="101" t="s">
        <v>636</v>
      </c>
      <c r="K35" s="40"/>
      <c r="M35" s="20"/>
      <c r="N35" s="41"/>
    </row>
    <row r="36" spans="1:16" ht="26.1" customHeight="1" x14ac:dyDescent="0.25">
      <c r="A36" s="118">
        <v>33</v>
      </c>
      <c r="B36" s="13" t="s">
        <v>350</v>
      </c>
      <c r="C36" s="19" t="s">
        <v>349</v>
      </c>
      <c r="D36" s="13" t="s">
        <v>352</v>
      </c>
      <c r="E36" s="14">
        <v>1586.18</v>
      </c>
      <c r="F36" s="14">
        <v>391</v>
      </c>
      <c r="G36" s="14">
        <v>5</v>
      </c>
      <c r="H36" s="15" t="s">
        <v>355</v>
      </c>
      <c r="I36" s="18" t="s">
        <v>29</v>
      </c>
    </row>
    <row r="37" spans="1:16" s="5" customFormat="1" ht="26.1" customHeight="1" x14ac:dyDescent="0.2">
      <c r="A37" s="118">
        <v>34</v>
      </c>
      <c r="B37" s="13" t="s">
        <v>278</v>
      </c>
      <c r="C37" s="13" t="s">
        <v>279</v>
      </c>
      <c r="D37" s="13" t="s">
        <v>15</v>
      </c>
      <c r="E37" s="14">
        <v>1282.3599999999999</v>
      </c>
      <c r="F37" s="14">
        <v>387</v>
      </c>
      <c r="G37" s="14">
        <v>8</v>
      </c>
      <c r="H37" s="15" t="s">
        <v>273</v>
      </c>
      <c r="I37" s="18" t="s">
        <v>39</v>
      </c>
      <c r="J37" s="17"/>
      <c r="K37" s="11"/>
      <c r="M37" s="11"/>
      <c r="N37" s="20"/>
      <c r="O37" s="20"/>
      <c r="P37" s="11"/>
    </row>
    <row r="38" spans="1:16" s="5" customFormat="1" ht="26.1" customHeight="1" x14ac:dyDescent="0.2">
      <c r="A38" s="118">
        <v>35</v>
      </c>
      <c r="B38" s="88" t="s">
        <v>613</v>
      </c>
      <c r="C38" s="120" t="s">
        <v>612</v>
      </c>
      <c r="D38" s="13" t="s">
        <v>15</v>
      </c>
      <c r="E38" s="92">
        <v>1203</v>
      </c>
      <c r="F38" s="92">
        <v>746</v>
      </c>
      <c r="G38" s="125" t="s">
        <v>521</v>
      </c>
      <c r="H38" s="129" t="s">
        <v>620</v>
      </c>
      <c r="I38" s="79" t="s">
        <v>26</v>
      </c>
      <c r="J38" s="43"/>
      <c r="K38" s="43"/>
      <c r="L38" s="43"/>
      <c r="M38" s="43"/>
      <c r="N38" s="43"/>
      <c r="O38" s="43"/>
    </row>
    <row r="39" spans="1:16" s="5" customFormat="1" ht="26.1" customHeight="1" x14ac:dyDescent="0.2">
      <c r="A39" s="118">
        <v>36</v>
      </c>
      <c r="B39" s="44" t="s">
        <v>670</v>
      </c>
      <c r="C39" s="90" t="s">
        <v>671</v>
      </c>
      <c r="D39" s="44" t="s">
        <v>653</v>
      </c>
      <c r="E39" s="46">
        <v>1092</v>
      </c>
      <c r="F39" s="46">
        <v>316</v>
      </c>
      <c r="G39" s="94">
        <v>1</v>
      </c>
      <c r="H39" s="104">
        <v>42654</v>
      </c>
      <c r="I39" s="113" t="s">
        <v>647</v>
      </c>
      <c r="J39" s="43"/>
      <c r="K39" s="43"/>
      <c r="L39" s="43"/>
      <c r="M39" s="43"/>
      <c r="N39" s="43"/>
      <c r="O39" s="43"/>
    </row>
    <row r="40" spans="1:16" s="5" customFormat="1" ht="26.1" customHeight="1" x14ac:dyDescent="0.2">
      <c r="A40" s="118">
        <v>37</v>
      </c>
      <c r="B40" s="44" t="s">
        <v>656</v>
      </c>
      <c r="C40" s="90" t="s">
        <v>657</v>
      </c>
      <c r="D40" s="44" t="s">
        <v>658</v>
      </c>
      <c r="E40" s="46">
        <v>1078</v>
      </c>
      <c r="F40" s="46">
        <v>279</v>
      </c>
      <c r="G40" s="94">
        <v>1</v>
      </c>
      <c r="H40" s="104" t="s">
        <v>659</v>
      </c>
      <c r="I40" s="113" t="s">
        <v>647</v>
      </c>
      <c r="J40" s="43"/>
      <c r="K40" s="43"/>
      <c r="L40" s="43"/>
      <c r="M40" s="43"/>
      <c r="N40" s="43"/>
      <c r="O40" s="43"/>
    </row>
    <row r="41" spans="1:16" s="43" customFormat="1" ht="26.1" customHeight="1" x14ac:dyDescent="0.2">
      <c r="A41" s="118">
        <v>38</v>
      </c>
      <c r="B41" s="45" t="s">
        <v>13</v>
      </c>
      <c r="C41" s="45" t="s">
        <v>14</v>
      </c>
      <c r="D41" s="45" t="s">
        <v>15</v>
      </c>
      <c r="E41" s="47">
        <v>1013</v>
      </c>
      <c r="F41" s="47">
        <v>609</v>
      </c>
      <c r="G41" s="47">
        <v>4</v>
      </c>
      <c r="H41" s="50" t="s">
        <v>16</v>
      </c>
      <c r="I41" s="52" t="s">
        <v>17</v>
      </c>
      <c r="J41" s="42"/>
    </row>
    <row r="42" spans="1:16" s="43" customFormat="1" ht="26.1" customHeight="1" x14ac:dyDescent="0.2">
      <c r="A42" s="118">
        <v>39</v>
      </c>
      <c r="B42" s="45" t="s">
        <v>652</v>
      </c>
      <c r="C42" s="45" t="s">
        <v>654</v>
      </c>
      <c r="D42" s="45" t="s">
        <v>653</v>
      </c>
      <c r="E42" s="47">
        <v>940</v>
      </c>
      <c r="F42" s="47">
        <v>188</v>
      </c>
      <c r="G42" s="47">
        <v>1</v>
      </c>
      <c r="H42" s="50" t="s">
        <v>655</v>
      </c>
      <c r="I42" s="52" t="s">
        <v>647</v>
      </c>
      <c r="N42" s="56"/>
      <c r="O42" s="56"/>
    </row>
    <row r="43" spans="1:16" s="43" customFormat="1" ht="26.1" customHeight="1" x14ac:dyDescent="0.2">
      <c r="A43" s="118">
        <v>40</v>
      </c>
      <c r="B43" s="45" t="s">
        <v>511</v>
      </c>
      <c r="C43" s="45" t="s">
        <v>510</v>
      </c>
      <c r="D43" s="45" t="s">
        <v>69</v>
      </c>
      <c r="E43" s="47">
        <v>908.9</v>
      </c>
      <c r="F43" s="47">
        <v>150</v>
      </c>
      <c r="G43" s="47">
        <v>1</v>
      </c>
      <c r="H43" s="50" t="s">
        <v>355</v>
      </c>
      <c r="I43" s="52" t="s">
        <v>237</v>
      </c>
    </row>
    <row r="44" spans="1:16" s="43" customFormat="1" ht="26.1" customHeight="1" x14ac:dyDescent="0.2">
      <c r="A44" s="118">
        <v>41</v>
      </c>
      <c r="B44" s="45" t="s">
        <v>468</v>
      </c>
      <c r="C44" s="45" t="s">
        <v>469</v>
      </c>
      <c r="D44" s="45" t="s">
        <v>15</v>
      </c>
      <c r="E44" s="47">
        <v>874.25</v>
      </c>
      <c r="F44" s="47">
        <v>152</v>
      </c>
      <c r="G44" s="47">
        <v>2</v>
      </c>
      <c r="H44" s="50" t="s">
        <v>355</v>
      </c>
      <c r="I44" s="52" t="s">
        <v>476</v>
      </c>
    </row>
    <row r="45" spans="1:16" s="5" customFormat="1" ht="26.1" customHeight="1" x14ac:dyDescent="0.2">
      <c r="A45" s="118">
        <v>42</v>
      </c>
      <c r="B45" s="44" t="s">
        <v>692</v>
      </c>
      <c r="C45" s="90" t="s">
        <v>695</v>
      </c>
      <c r="D45" s="44" t="s">
        <v>107</v>
      </c>
      <c r="E45" s="46">
        <v>800.2</v>
      </c>
      <c r="F45" s="46">
        <v>238</v>
      </c>
      <c r="G45" s="128">
        <v>7</v>
      </c>
      <c r="H45" s="126" t="s">
        <v>694</v>
      </c>
      <c r="I45" s="72" t="s">
        <v>368</v>
      </c>
      <c r="J45" s="43"/>
      <c r="K45" s="43"/>
      <c r="L45" s="43"/>
      <c r="M45" s="42"/>
      <c r="N45" s="43"/>
      <c r="O45" s="43"/>
    </row>
    <row r="46" spans="1:16" s="103" customFormat="1" ht="26.1" customHeight="1" x14ac:dyDescent="0.2">
      <c r="A46" s="118">
        <v>43</v>
      </c>
      <c r="B46" s="13" t="s">
        <v>52</v>
      </c>
      <c r="C46" s="13" t="s">
        <v>53</v>
      </c>
      <c r="D46" s="13" t="s">
        <v>54</v>
      </c>
      <c r="E46" s="14">
        <v>727.8</v>
      </c>
      <c r="F46" s="14">
        <v>169</v>
      </c>
      <c r="G46" s="14">
        <v>2</v>
      </c>
      <c r="H46" s="15">
        <v>43385</v>
      </c>
      <c r="I46" s="18" t="s">
        <v>29</v>
      </c>
      <c r="J46" s="42" t="s">
        <v>482</v>
      </c>
      <c r="K46" s="43"/>
      <c r="L46" s="43"/>
      <c r="M46" s="43"/>
      <c r="N46" s="43"/>
      <c r="O46" s="43"/>
    </row>
    <row r="47" spans="1:16" s="43" customFormat="1" ht="26.1" customHeight="1" x14ac:dyDescent="0.2">
      <c r="A47" s="118">
        <v>44</v>
      </c>
      <c r="B47" s="60" t="s">
        <v>687</v>
      </c>
      <c r="C47" s="60" t="s">
        <v>688</v>
      </c>
      <c r="D47" s="60" t="s">
        <v>689</v>
      </c>
      <c r="E47" s="61">
        <v>674.5</v>
      </c>
      <c r="F47" s="61">
        <v>271</v>
      </c>
      <c r="G47" s="62">
        <v>3</v>
      </c>
      <c r="H47" s="63">
        <v>43189</v>
      </c>
      <c r="I47" s="64" t="s">
        <v>368</v>
      </c>
      <c r="J47" s="42"/>
      <c r="K47" s="56"/>
    </row>
    <row r="48" spans="1:16" s="43" customFormat="1" ht="26.1" customHeight="1" x14ac:dyDescent="0.2">
      <c r="A48" s="118">
        <v>45</v>
      </c>
      <c r="B48" s="119" t="s">
        <v>488</v>
      </c>
      <c r="C48" s="119" t="s">
        <v>487</v>
      </c>
      <c r="D48" s="45" t="s">
        <v>15</v>
      </c>
      <c r="E48" s="122">
        <v>645.29999999999995</v>
      </c>
      <c r="F48" s="122">
        <v>160</v>
      </c>
      <c r="G48" s="47">
        <v>1</v>
      </c>
      <c r="H48" s="124" t="s">
        <v>355</v>
      </c>
      <c r="I48" s="52" t="s">
        <v>29</v>
      </c>
    </row>
    <row r="49" spans="1:15" s="43" customFormat="1" ht="26.1" customHeight="1" x14ac:dyDescent="0.2">
      <c r="A49" s="118">
        <v>46</v>
      </c>
      <c r="B49" s="45" t="s">
        <v>293</v>
      </c>
      <c r="C49" s="57" t="s">
        <v>292</v>
      </c>
      <c r="D49" s="45" t="s">
        <v>315</v>
      </c>
      <c r="E49" s="47">
        <v>634.6</v>
      </c>
      <c r="F49" s="47">
        <v>189</v>
      </c>
      <c r="G49" s="47">
        <v>3</v>
      </c>
      <c r="H49" s="50" t="s">
        <v>297</v>
      </c>
      <c r="I49" s="52" t="s">
        <v>29</v>
      </c>
    </row>
    <row r="50" spans="1:15" s="43" customFormat="1" ht="26.1" customHeight="1" x14ac:dyDescent="0.2">
      <c r="A50" s="118">
        <v>47</v>
      </c>
      <c r="B50" s="45" t="s">
        <v>84</v>
      </c>
      <c r="C50" s="45" t="s">
        <v>85</v>
      </c>
      <c r="D50" s="45" t="s">
        <v>15</v>
      </c>
      <c r="E50" s="47">
        <v>475.5</v>
      </c>
      <c r="F50" s="47">
        <v>272</v>
      </c>
      <c r="G50" s="47">
        <v>1</v>
      </c>
      <c r="H50" s="50">
        <v>43448</v>
      </c>
      <c r="I50" s="52" t="s">
        <v>26</v>
      </c>
    </row>
    <row r="51" spans="1:15" s="5" customFormat="1" ht="26.1" customHeight="1" x14ac:dyDescent="0.2">
      <c r="A51" s="118">
        <v>48</v>
      </c>
      <c r="B51" s="13" t="s">
        <v>408</v>
      </c>
      <c r="C51" s="13" t="s">
        <v>369</v>
      </c>
      <c r="D51" s="13" t="s">
        <v>409</v>
      </c>
      <c r="E51" s="14">
        <v>466.45</v>
      </c>
      <c r="F51" s="14">
        <v>116</v>
      </c>
      <c r="G51" s="14">
        <v>1</v>
      </c>
      <c r="H51" s="75" t="s">
        <v>297</v>
      </c>
      <c r="I51" s="77" t="s">
        <v>368</v>
      </c>
    </row>
    <row r="52" spans="1:15" s="43" customFormat="1" ht="26.1" customHeight="1" x14ac:dyDescent="0.2">
      <c r="A52" s="118">
        <v>49</v>
      </c>
      <c r="B52" s="60" t="s">
        <v>674</v>
      </c>
      <c r="C52" s="60" t="s">
        <v>675</v>
      </c>
      <c r="D52" s="60" t="s">
        <v>676</v>
      </c>
      <c r="E52" s="61">
        <v>461</v>
      </c>
      <c r="F52" s="61">
        <v>199</v>
      </c>
      <c r="G52" s="62">
        <v>1</v>
      </c>
      <c r="H52" s="63">
        <v>42030</v>
      </c>
      <c r="I52" s="64" t="s">
        <v>647</v>
      </c>
      <c r="N52" s="56"/>
    </row>
    <row r="53" spans="1:15" s="43" customFormat="1" ht="26.1" customHeight="1" x14ac:dyDescent="0.2">
      <c r="A53" s="118">
        <v>50</v>
      </c>
      <c r="B53" s="60" t="s">
        <v>643</v>
      </c>
      <c r="C53" s="60" t="s">
        <v>644</v>
      </c>
      <c r="D53" s="60" t="s">
        <v>645</v>
      </c>
      <c r="E53" s="61">
        <v>428</v>
      </c>
      <c r="F53" s="61">
        <v>189</v>
      </c>
      <c r="G53" s="62">
        <v>1</v>
      </c>
      <c r="H53" s="63" t="s">
        <v>646</v>
      </c>
      <c r="I53" s="64" t="s">
        <v>647</v>
      </c>
    </row>
    <row r="54" spans="1:15" s="5" customFormat="1" ht="26.1" customHeight="1" x14ac:dyDescent="0.2">
      <c r="A54" s="118">
        <v>51</v>
      </c>
      <c r="B54" s="98" t="s">
        <v>632</v>
      </c>
      <c r="C54" s="98" t="s">
        <v>633</v>
      </c>
      <c r="D54" s="98" t="s">
        <v>634</v>
      </c>
      <c r="E54" s="99">
        <v>468.14</v>
      </c>
      <c r="F54" s="99">
        <v>182</v>
      </c>
      <c r="G54" s="99">
        <v>10</v>
      </c>
      <c r="H54" s="100" t="s">
        <v>635</v>
      </c>
      <c r="I54" s="101" t="s">
        <v>636</v>
      </c>
      <c r="J54" s="43"/>
      <c r="K54" s="43"/>
      <c r="L54" s="43"/>
      <c r="M54" s="43"/>
      <c r="N54" s="43"/>
      <c r="O54" s="43"/>
    </row>
    <row r="55" spans="1:15" s="5" customFormat="1" ht="26.1" customHeight="1" x14ac:dyDescent="0.2">
      <c r="A55" s="118">
        <v>52</v>
      </c>
      <c r="B55" s="44" t="s">
        <v>667</v>
      </c>
      <c r="C55" s="44" t="s">
        <v>668</v>
      </c>
      <c r="D55" s="44" t="s">
        <v>69</v>
      </c>
      <c r="E55" s="46">
        <v>390</v>
      </c>
      <c r="F55" s="46">
        <v>78</v>
      </c>
      <c r="G55" s="48">
        <v>1</v>
      </c>
      <c r="H55" s="49" t="s">
        <v>669</v>
      </c>
      <c r="I55" s="51" t="s">
        <v>647</v>
      </c>
      <c r="J55" s="43"/>
      <c r="K55" s="43"/>
      <c r="L55" s="43"/>
      <c r="M55" s="43"/>
      <c r="N55" s="43"/>
      <c r="O55" s="43"/>
    </row>
    <row r="56" spans="1:15" s="5" customFormat="1" ht="26.1" customHeight="1" x14ac:dyDescent="0.2">
      <c r="A56" s="118">
        <v>53</v>
      </c>
      <c r="B56" s="13" t="s">
        <v>405</v>
      </c>
      <c r="C56" s="13" t="s">
        <v>372</v>
      </c>
      <c r="D56" s="13" t="s">
        <v>45</v>
      </c>
      <c r="E56" s="14">
        <v>361.5</v>
      </c>
      <c r="F56" s="14">
        <v>107</v>
      </c>
      <c r="G56" s="14">
        <v>1</v>
      </c>
      <c r="H56" s="80" t="s">
        <v>297</v>
      </c>
      <c r="I56" s="81" t="s">
        <v>368</v>
      </c>
      <c r="J56" s="43"/>
      <c r="K56" s="43"/>
      <c r="L56" s="43"/>
      <c r="M56" s="43"/>
      <c r="N56" s="43"/>
      <c r="O56" s="43"/>
    </row>
    <row r="57" spans="1:15" s="5" customFormat="1" ht="26.1" customHeight="1" x14ac:dyDescent="0.25">
      <c r="A57" s="118">
        <v>54</v>
      </c>
      <c r="B57" s="13" t="s">
        <v>403</v>
      </c>
      <c r="C57" s="13" t="s">
        <v>374</v>
      </c>
      <c r="D57" s="13" t="s">
        <v>412</v>
      </c>
      <c r="E57" s="14">
        <v>323.55</v>
      </c>
      <c r="F57" s="14">
        <v>91</v>
      </c>
      <c r="G57" s="14">
        <v>1</v>
      </c>
      <c r="H57" s="80" t="s">
        <v>297</v>
      </c>
      <c r="I57" s="81" t="s">
        <v>368</v>
      </c>
      <c r="J57"/>
      <c r="K57" s="70"/>
      <c r="L57"/>
      <c r="M57"/>
      <c r="N57" s="54"/>
      <c r="O57" s="43"/>
    </row>
    <row r="58" spans="1:15" ht="26.1" customHeight="1" x14ac:dyDescent="0.25">
      <c r="A58" s="118">
        <v>55</v>
      </c>
      <c r="B58" s="44" t="s">
        <v>496</v>
      </c>
      <c r="C58" s="44" t="s">
        <v>495</v>
      </c>
      <c r="D58" s="44" t="s">
        <v>15</v>
      </c>
      <c r="E58" s="46">
        <v>315.5</v>
      </c>
      <c r="F58" s="46">
        <v>191</v>
      </c>
      <c r="G58" s="48">
        <v>1</v>
      </c>
      <c r="H58" s="58" t="s">
        <v>504</v>
      </c>
      <c r="I58" s="59" t="s">
        <v>26</v>
      </c>
      <c r="K58" s="70"/>
      <c r="N58" s="54"/>
      <c r="O58" s="43"/>
    </row>
    <row r="59" spans="1:15" ht="26.1" customHeight="1" x14ac:dyDescent="0.25">
      <c r="A59" s="118">
        <v>56</v>
      </c>
      <c r="B59" s="44" t="s">
        <v>37</v>
      </c>
      <c r="C59" s="44" t="s">
        <v>38</v>
      </c>
      <c r="D59" s="44" t="s">
        <v>15</v>
      </c>
      <c r="E59" s="46">
        <v>308.5</v>
      </c>
      <c r="F59" s="46">
        <v>173</v>
      </c>
      <c r="G59" s="48">
        <v>1</v>
      </c>
      <c r="H59" s="58">
        <v>43434</v>
      </c>
      <c r="I59" s="59" t="s">
        <v>39</v>
      </c>
      <c r="K59" s="70"/>
      <c r="N59" s="54"/>
      <c r="O59" s="43"/>
    </row>
    <row r="60" spans="1:15" s="43" customFormat="1" ht="24.75" customHeight="1" x14ac:dyDescent="0.2">
      <c r="A60" s="118">
        <v>57</v>
      </c>
      <c r="B60" s="45" t="s">
        <v>407</v>
      </c>
      <c r="C60" s="45" t="s">
        <v>370</v>
      </c>
      <c r="D60" s="45" t="s">
        <v>410</v>
      </c>
      <c r="E60" s="47">
        <v>304.97000000000003</v>
      </c>
      <c r="F60" s="47">
        <v>106</v>
      </c>
      <c r="G60" s="47">
        <v>1</v>
      </c>
      <c r="H60" s="74" t="s">
        <v>297</v>
      </c>
      <c r="I60" s="77" t="s">
        <v>368</v>
      </c>
    </row>
    <row r="61" spans="1:15" s="5" customFormat="1" ht="26.1" customHeight="1" x14ac:dyDescent="0.2">
      <c r="A61" s="118">
        <v>58</v>
      </c>
      <c r="B61" s="13" t="s">
        <v>722</v>
      </c>
      <c r="C61" s="24" t="s">
        <v>723</v>
      </c>
      <c r="D61" s="13" t="s">
        <v>160</v>
      </c>
      <c r="E61" s="14">
        <v>289</v>
      </c>
      <c r="F61" s="14">
        <v>56</v>
      </c>
      <c r="G61" s="23">
        <v>1</v>
      </c>
      <c r="H61" s="76" t="s">
        <v>351</v>
      </c>
      <c r="I61" s="78" t="s">
        <v>49</v>
      </c>
    </row>
    <row r="62" spans="1:15" s="43" customFormat="1" ht="24.75" customHeight="1" x14ac:dyDescent="0.2">
      <c r="A62" s="118">
        <v>59</v>
      </c>
      <c r="B62" s="60" t="s">
        <v>690</v>
      </c>
      <c r="C62" s="60" t="s">
        <v>691</v>
      </c>
      <c r="D62" s="60" t="s">
        <v>107</v>
      </c>
      <c r="E62" s="61">
        <v>286.5</v>
      </c>
      <c r="F62" s="61">
        <v>92</v>
      </c>
      <c r="G62" s="62">
        <v>4</v>
      </c>
      <c r="H62" s="117" t="s">
        <v>693</v>
      </c>
      <c r="I62" s="67" t="s">
        <v>368</v>
      </c>
    </row>
    <row r="63" spans="1:15" s="43" customFormat="1" ht="24.75" customHeight="1" x14ac:dyDescent="0.2">
      <c r="A63" s="118">
        <v>60</v>
      </c>
      <c r="B63" s="45" t="s">
        <v>445</v>
      </c>
      <c r="C63" s="45" t="s">
        <v>445</v>
      </c>
      <c r="D63" s="45" t="s">
        <v>120</v>
      </c>
      <c r="E63" s="47">
        <v>216.46</v>
      </c>
      <c r="F63" s="47">
        <v>77</v>
      </c>
      <c r="G63" s="47">
        <v>1</v>
      </c>
      <c r="H63" s="50">
        <v>43581</v>
      </c>
      <c r="I63" s="52" t="s">
        <v>237</v>
      </c>
    </row>
    <row r="64" spans="1:15" s="43" customFormat="1" ht="24.75" customHeight="1" x14ac:dyDescent="0.2">
      <c r="A64" s="118">
        <v>61</v>
      </c>
      <c r="B64" s="45" t="s">
        <v>454</v>
      </c>
      <c r="C64" s="45" t="s">
        <v>455</v>
      </c>
      <c r="D64" s="45" t="s">
        <v>15</v>
      </c>
      <c r="E64" s="47">
        <v>207.53</v>
      </c>
      <c r="F64" s="47">
        <v>35</v>
      </c>
      <c r="G64" s="47">
        <v>1</v>
      </c>
      <c r="H64" s="50" t="s">
        <v>456</v>
      </c>
      <c r="I64" s="53" t="s">
        <v>77</v>
      </c>
    </row>
    <row r="65" spans="1:17" s="43" customFormat="1" ht="24.75" customHeight="1" x14ac:dyDescent="0.2">
      <c r="A65" s="118">
        <v>62</v>
      </c>
      <c r="B65" s="45" t="s">
        <v>441</v>
      </c>
      <c r="C65" s="45" t="s">
        <v>442</v>
      </c>
      <c r="D65" s="45" t="s">
        <v>15</v>
      </c>
      <c r="E65" s="47">
        <v>196.8</v>
      </c>
      <c r="F65" s="47">
        <v>51</v>
      </c>
      <c r="G65" s="47">
        <v>1</v>
      </c>
      <c r="H65" s="76" t="s">
        <v>351</v>
      </c>
      <c r="I65" s="31" t="s">
        <v>440</v>
      </c>
    </row>
    <row r="66" spans="1:17" s="43" customFormat="1" ht="26.1" customHeight="1" x14ac:dyDescent="0.2">
      <c r="A66" s="118">
        <v>63</v>
      </c>
      <c r="B66" s="45" t="s">
        <v>444</v>
      </c>
      <c r="C66" s="45" t="s">
        <v>443</v>
      </c>
      <c r="D66" s="45" t="s">
        <v>446</v>
      </c>
      <c r="E66" s="47">
        <v>192.5</v>
      </c>
      <c r="F66" s="47">
        <v>32</v>
      </c>
      <c r="G66" s="47">
        <v>1</v>
      </c>
      <c r="H66" s="50">
        <v>43574</v>
      </c>
      <c r="I66" s="52" t="s">
        <v>237</v>
      </c>
    </row>
    <row r="67" spans="1:17" s="43" customFormat="1" ht="26.1" customHeight="1" x14ac:dyDescent="0.2">
      <c r="A67" s="118">
        <v>64</v>
      </c>
      <c r="B67" s="45" t="s">
        <v>27</v>
      </c>
      <c r="C67" s="57" t="s">
        <v>27</v>
      </c>
      <c r="D67" s="45" t="s">
        <v>10</v>
      </c>
      <c r="E67" s="47">
        <v>186</v>
      </c>
      <c r="F67" s="47">
        <v>41</v>
      </c>
      <c r="G67" s="47">
        <v>1</v>
      </c>
      <c r="H67" s="50" t="s">
        <v>28</v>
      </c>
      <c r="I67" s="52" t="s">
        <v>29</v>
      </c>
    </row>
    <row r="68" spans="1:17" s="43" customFormat="1" ht="24.75" customHeight="1" x14ac:dyDescent="0.2">
      <c r="A68" s="118">
        <v>65</v>
      </c>
      <c r="B68" s="60" t="s">
        <v>460</v>
      </c>
      <c r="C68" s="60" t="s">
        <v>461</v>
      </c>
      <c r="D68" s="60" t="s">
        <v>15</v>
      </c>
      <c r="E68" s="61">
        <v>178.5</v>
      </c>
      <c r="F68" s="61">
        <v>109</v>
      </c>
      <c r="G68" s="62">
        <v>3</v>
      </c>
      <c r="H68" s="63">
        <v>43315</v>
      </c>
      <c r="I68" s="77" t="s">
        <v>17</v>
      </c>
    </row>
    <row r="69" spans="1:17" s="43" customFormat="1" ht="24.75" customHeight="1" x14ac:dyDescent="0.2">
      <c r="A69" s="118">
        <v>66</v>
      </c>
      <c r="B69" s="45" t="s">
        <v>396</v>
      </c>
      <c r="C69" s="45" t="s">
        <v>381</v>
      </c>
      <c r="D69" s="45" t="s">
        <v>410</v>
      </c>
      <c r="E69" s="47">
        <v>143</v>
      </c>
      <c r="F69" s="47">
        <v>36</v>
      </c>
      <c r="G69" s="47">
        <v>1</v>
      </c>
      <c r="H69" s="74" t="s">
        <v>297</v>
      </c>
      <c r="I69" s="67" t="s">
        <v>368</v>
      </c>
    </row>
    <row r="70" spans="1:17" s="43" customFormat="1" ht="24.75" customHeight="1" x14ac:dyDescent="0.25">
      <c r="A70" s="118">
        <v>67</v>
      </c>
      <c r="B70" s="45" t="s">
        <v>406</v>
      </c>
      <c r="C70" s="45" t="s">
        <v>371</v>
      </c>
      <c r="D70" s="45" t="s">
        <v>411</v>
      </c>
      <c r="E70" s="47">
        <v>137.09</v>
      </c>
      <c r="F70" s="47">
        <v>27</v>
      </c>
      <c r="G70" s="47">
        <v>1</v>
      </c>
      <c r="H70" s="74" t="s">
        <v>297</v>
      </c>
      <c r="I70" s="131" t="s">
        <v>368</v>
      </c>
      <c r="J70"/>
      <c r="K70"/>
      <c r="L70"/>
      <c r="M70" s="70"/>
      <c r="N70" s="35"/>
      <c r="O70" s="41"/>
    </row>
    <row r="71" spans="1:17" s="43" customFormat="1" ht="24.75" customHeight="1" x14ac:dyDescent="0.25">
      <c r="A71" s="118">
        <v>68</v>
      </c>
      <c r="B71" s="45" t="s">
        <v>400</v>
      </c>
      <c r="C71" s="45" t="s">
        <v>377</v>
      </c>
      <c r="D71" s="45" t="s">
        <v>69</v>
      </c>
      <c r="E71" s="47">
        <v>130.1</v>
      </c>
      <c r="F71" s="47">
        <v>28</v>
      </c>
      <c r="G71" s="47">
        <v>1</v>
      </c>
      <c r="H71" s="74" t="s">
        <v>297</v>
      </c>
      <c r="I71" s="67" t="s">
        <v>368</v>
      </c>
      <c r="J71" s="20"/>
      <c r="K71" s="27"/>
      <c r="L71" s="28"/>
      <c r="M71" s="17"/>
      <c r="N71" s="54"/>
      <c r="O71" s="35"/>
      <c r="P71" s="69"/>
      <c r="Q71" s="69"/>
    </row>
    <row r="72" spans="1:17" s="5" customFormat="1" ht="26.1" customHeight="1" x14ac:dyDescent="0.2">
      <c r="A72" s="118">
        <v>69</v>
      </c>
      <c r="B72" s="13" t="s">
        <v>46</v>
      </c>
      <c r="C72" s="24" t="s">
        <v>47</v>
      </c>
      <c r="D72" s="45" t="s">
        <v>48</v>
      </c>
      <c r="E72" s="14">
        <v>114</v>
      </c>
      <c r="F72" s="14">
        <v>29</v>
      </c>
      <c r="G72" s="23">
        <v>2</v>
      </c>
      <c r="H72" s="76" t="s">
        <v>25</v>
      </c>
      <c r="I72" s="78" t="s">
        <v>49</v>
      </c>
    </row>
    <row r="73" spans="1:17" s="43" customFormat="1" ht="24.75" customHeight="1" x14ac:dyDescent="0.25">
      <c r="A73" s="118">
        <v>70</v>
      </c>
      <c r="B73" s="105" t="s">
        <v>426</v>
      </c>
      <c r="C73" s="105" t="s">
        <v>427</v>
      </c>
      <c r="D73" s="105" t="s">
        <v>10</v>
      </c>
      <c r="E73" s="108">
        <v>115.5</v>
      </c>
      <c r="F73" s="108">
        <v>40</v>
      </c>
      <c r="G73" s="108">
        <v>1</v>
      </c>
      <c r="H73" s="110" t="s">
        <v>297</v>
      </c>
      <c r="I73" s="111" t="s">
        <v>428</v>
      </c>
      <c r="J73" s="20"/>
      <c r="K73" s="27"/>
      <c r="L73" s="28"/>
      <c r="M73" s="17"/>
      <c r="N73" s="54"/>
      <c r="O73" s="35"/>
      <c r="P73" s="69"/>
      <c r="Q73" s="69"/>
    </row>
    <row r="74" spans="1:17" s="5" customFormat="1" ht="26.1" customHeight="1" x14ac:dyDescent="0.2">
      <c r="A74" s="118">
        <v>71</v>
      </c>
      <c r="B74" s="13" t="s">
        <v>300</v>
      </c>
      <c r="C74" s="13" t="s">
        <v>304</v>
      </c>
      <c r="D74" s="13" t="s">
        <v>305</v>
      </c>
      <c r="E74" s="14">
        <v>103</v>
      </c>
      <c r="F74" s="14">
        <v>29</v>
      </c>
      <c r="G74" s="14">
        <v>1</v>
      </c>
      <c r="H74" s="15">
        <v>43525</v>
      </c>
      <c r="I74" s="18" t="s">
        <v>49</v>
      </c>
      <c r="J74" s="17"/>
      <c r="L74" s="11"/>
      <c r="O74" s="11"/>
    </row>
    <row r="75" spans="1:17" s="43" customFormat="1" ht="24.75" customHeight="1" x14ac:dyDescent="0.25">
      <c r="A75" s="118">
        <v>72</v>
      </c>
      <c r="B75" s="45" t="s">
        <v>390</v>
      </c>
      <c r="C75" s="45" t="s">
        <v>387</v>
      </c>
      <c r="D75" s="45" t="s">
        <v>418</v>
      </c>
      <c r="E75" s="47">
        <v>94.5</v>
      </c>
      <c r="F75" s="47">
        <v>47</v>
      </c>
      <c r="G75" s="47">
        <v>1</v>
      </c>
      <c r="H75" s="74" t="s">
        <v>297</v>
      </c>
      <c r="I75" s="67" t="s">
        <v>368</v>
      </c>
      <c r="J75" s="20"/>
      <c r="K75" s="27"/>
      <c r="L75" s="28"/>
      <c r="M75" s="17"/>
      <c r="N75" s="54"/>
      <c r="O75" s="35"/>
      <c r="P75" s="69"/>
      <c r="Q75" s="69"/>
    </row>
    <row r="76" spans="1:17" s="43" customFormat="1" ht="24.75" customHeight="1" x14ac:dyDescent="0.25">
      <c r="A76" s="118">
        <v>73</v>
      </c>
      <c r="B76" s="45" t="s">
        <v>393</v>
      </c>
      <c r="C76" s="45" t="s">
        <v>385</v>
      </c>
      <c r="D76" s="13" t="s">
        <v>69</v>
      </c>
      <c r="E76" s="47">
        <v>88</v>
      </c>
      <c r="F76" s="47">
        <v>24</v>
      </c>
      <c r="G76" s="47">
        <v>1</v>
      </c>
      <c r="H76" s="74" t="s">
        <v>297</v>
      </c>
      <c r="I76" s="131" t="s">
        <v>368</v>
      </c>
      <c r="J76" s="20"/>
      <c r="K76" s="20"/>
      <c r="L76" s="11"/>
      <c r="M76" s="40"/>
      <c r="N76" s="41"/>
      <c r="O76" s="20"/>
      <c r="P76" s="54"/>
      <c r="Q76" s="69"/>
    </row>
    <row r="77" spans="1:17" s="43" customFormat="1" ht="24.75" customHeight="1" x14ac:dyDescent="0.25">
      <c r="A77" s="118">
        <v>74</v>
      </c>
      <c r="B77" s="45" t="s">
        <v>392</v>
      </c>
      <c r="C77" s="45" t="s">
        <v>384</v>
      </c>
      <c r="D77" s="82" t="s">
        <v>416</v>
      </c>
      <c r="E77" s="47">
        <v>87.5</v>
      </c>
      <c r="F77" s="47">
        <v>15</v>
      </c>
      <c r="G77" s="47">
        <v>1</v>
      </c>
      <c r="H77" s="74" t="s">
        <v>297</v>
      </c>
      <c r="I77" s="67" t="s">
        <v>368</v>
      </c>
      <c r="J77" s="20"/>
      <c r="K77" s="20"/>
      <c r="L77" s="11"/>
      <c r="M77" s="40"/>
      <c r="N77" s="41"/>
      <c r="O77" s="20"/>
      <c r="P77" s="54"/>
      <c r="Q77" s="69"/>
    </row>
    <row r="78" spans="1:17" s="43" customFormat="1" ht="24.75" customHeight="1" x14ac:dyDescent="0.25">
      <c r="A78" s="118">
        <v>75</v>
      </c>
      <c r="B78" s="45" t="s">
        <v>402</v>
      </c>
      <c r="C78" s="45" t="s">
        <v>375</v>
      </c>
      <c r="D78" s="45" t="s">
        <v>15</v>
      </c>
      <c r="E78" s="47">
        <v>71.900000000000006</v>
      </c>
      <c r="F78" s="47">
        <v>15</v>
      </c>
      <c r="G78" s="47">
        <v>1</v>
      </c>
      <c r="H78" s="74" t="s">
        <v>297</v>
      </c>
      <c r="I78" s="67" t="s">
        <v>368</v>
      </c>
      <c r="J78" s="20"/>
      <c r="K78" s="20"/>
      <c r="L78" s="11"/>
      <c r="M78" s="40"/>
      <c r="N78" s="41"/>
      <c r="O78" s="20"/>
      <c r="P78" s="54"/>
      <c r="Q78" s="69"/>
    </row>
    <row r="79" spans="1:17" s="43" customFormat="1" ht="24.75" customHeight="1" x14ac:dyDescent="0.25">
      <c r="A79" s="118">
        <v>76</v>
      </c>
      <c r="B79" s="60" t="s">
        <v>498</v>
      </c>
      <c r="C79" s="60" t="s">
        <v>497</v>
      </c>
      <c r="D79" s="60" t="s">
        <v>45</v>
      </c>
      <c r="E79" s="61">
        <v>66</v>
      </c>
      <c r="F79" s="61">
        <v>34</v>
      </c>
      <c r="G79" s="62">
        <v>1</v>
      </c>
      <c r="H79" s="63">
        <v>43357</v>
      </c>
      <c r="I79" s="64" t="s">
        <v>29</v>
      </c>
      <c r="J79" s="20"/>
      <c r="K79" s="20"/>
      <c r="L79" s="11"/>
      <c r="M79" s="40"/>
      <c r="N79" s="41"/>
      <c r="O79" s="20"/>
      <c r="P79" s="54"/>
      <c r="Q79" s="69"/>
    </row>
    <row r="80" spans="1:17" s="43" customFormat="1" ht="24.75" customHeight="1" x14ac:dyDescent="0.25">
      <c r="A80" s="118">
        <v>77</v>
      </c>
      <c r="B80" s="45" t="s">
        <v>615</v>
      </c>
      <c r="C80" s="57" t="s">
        <v>614</v>
      </c>
      <c r="D80" s="45" t="s">
        <v>15</v>
      </c>
      <c r="E80" s="47">
        <v>64</v>
      </c>
      <c r="F80" s="47">
        <v>32</v>
      </c>
      <c r="G80" s="47">
        <v>1</v>
      </c>
      <c r="H80" s="50" t="s">
        <v>621</v>
      </c>
      <c r="I80" s="52" t="s">
        <v>29</v>
      </c>
      <c r="J80"/>
      <c r="K80"/>
      <c r="L80"/>
      <c r="M80"/>
      <c r="N80"/>
      <c r="O80"/>
    </row>
    <row r="81" spans="1:15" ht="26.1" customHeight="1" x14ac:dyDescent="0.25">
      <c r="A81" s="118">
        <v>78</v>
      </c>
      <c r="B81" s="44" t="s">
        <v>462</v>
      </c>
      <c r="C81" s="44" t="s">
        <v>463</v>
      </c>
      <c r="D81" s="44" t="s">
        <v>15</v>
      </c>
      <c r="E81" s="46">
        <v>62.5</v>
      </c>
      <c r="F81" s="46">
        <v>36</v>
      </c>
      <c r="G81" s="48">
        <v>1</v>
      </c>
      <c r="H81" s="58">
        <v>43084</v>
      </c>
      <c r="I81" s="67" t="s">
        <v>21</v>
      </c>
    </row>
    <row r="82" spans="1:15" s="5" customFormat="1" ht="26.1" customHeight="1" x14ac:dyDescent="0.25">
      <c r="A82" s="118">
        <v>79</v>
      </c>
      <c r="B82" s="13" t="s">
        <v>398</v>
      </c>
      <c r="C82" s="13" t="s">
        <v>379</v>
      </c>
      <c r="D82" s="13" t="s">
        <v>414</v>
      </c>
      <c r="E82" s="14">
        <v>60</v>
      </c>
      <c r="F82" s="14">
        <v>10</v>
      </c>
      <c r="G82" s="14">
        <v>1</v>
      </c>
      <c r="H82" s="75" t="s">
        <v>297</v>
      </c>
      <c r="I82" s="77" t="s">
        <v>368</v>
      </c>
      <c r="J82"/>
      <c r="K82"/>
      <c r="L82"/>
      <c r="M82"/>
      <c r="N82"/>
      <c r="O82"/>
    </row>
    <row r="83" spans="1:15" s="43" customFormat="1" ht="26.1" customHeight="1" x14ac:dyDescent="0.25">
      <c r="A83" s="118">
        <v>80</v>
      </c>
      <c r="B83" s="45" t="s">
        <v>399</v>
      </c>
      <c r="C83" s="45" t="s">
        <v>378</v>
      </c>
      <c r="D83" s="45" t="s">
        <v>69</v>
      </c>
      <c r="E83" s="47">
        <v>56.7</v>
      </c>
      <c r="F83" s="47">
        <v>12</v>
      </c>
      <c r="G83" s="47">
        <v>1</v>
      </c>
      <c r="H83" s="74" t="s">
        <v>297</v>
      </c>
      <c r="I83" s="67" t="s">
        <v>368</v>
      </c>
      <c r="J83"/>
      <c r="K83"/>
      <c r="L83"/>
      <c r="M83"/>
      <c r="N83"/>
      <c r="O83"/>
    </row>
    <row r="84" spans="1:15" s="43" customFormat="1" ht="26.1" customHeight="1" x14ac:dyDescent="0.25">
      <c r="A84" s="118">
        <v>81</v>
      </c>
      <c r="B84" s="60" t="s">
        <v>480</v>
      </c>
      <c r="C84" s="60" t="s">
        <v>481</v>
      </c>
      <c r="D84" s="60" t="s">
        <v>15</v>
      </c>
      <c r="E84" s="61">
        <v>50</v>
      </c>
      <c r="F84" s="61">
        <v>31</v>
      </c>
      <c r="G84" s="62">
        <v>1</v>
      </c>
      <c r="H84" s="63">
        <v>42916</v>
      </c>
      <c r="I84" s="64" t="s">
        <v>39</v>
      </c>
      <c r="J84"/>
      <c r="K84"/>
      <c r="L84"/>
      <c r="M84"/>
      <c r="N84"/>
      <c r="O84"/>
    </row>
    <row r="85" spans="1:15" s="43" customFormat="1" ht="26.1" customHeight="1" x14ac:dyDescent="0.25">
      <c r="A85" s="118">
        <v>82</v>
      </c>
      <c r="B85" s="45" t="s">
        <v>150</v>
      </c>
      <c r="C85" s="45" t="s">
        <v>150</v>
      </c>
      <c r="D85" s="45" t="s">
        <v>10</v>
      </c>
      <c r="E85" s="47">
        <v>49</v>
      </c>
      <c r="F85" s="47">
        <v>98</v>
      </c>
      <c r="G85" s="47">
        <v>2</v>
      </c>
      <c r="H85" s="50">
        <v>43189</v>
      </c>
      <c r="I85" s="53" t="s">
        <v>151</v>
      </c>
      <c r="J85"/>
      <c r="K85"/>
      <c r="L85"/>
      <c r="M85"/>
      <c r="N85"/>
      <c r="O85"/>
    </row>
    <row r="86" spans="1:15" s="43" customFormat="1" ht="26.1" customHeight="1" x14ac:dyDescent="0.25">
      <c r="A86" s="118">
        <v>83</v>
      </c>
      <c r="B86" s="121" t="s">
        <v>394</v>
      </c>
      <c r="C86" s="121" t="s">
        <v>383</v>
      </c>
      <c r="D86" s="121" t="s">
        <v>15</v>
      </c>
      <c r="E86" s="123">
        <v>46</v>
      </c>
      <c r="F86" s="123">
        <v>12</v>
      </c>
      <c r="G86" s="123">
        <v>1</v>
      </c>
      <c r="H86" s="130" t="s">
        <v>297</v>
      </c>
      <c r="I86" s="112" t="s">
        <v>368</v>
      </c>
      <c r="J86"/>
      <c r="K86"/>
      <c r="L86"/>
      <c r="M86"/>
      <c r="N86"/>
      <c r="O86"/>
    </row>
    <row r="87" spans="1:15" s="43" customFormat="1" ht="26.1" customHeight="1" x14ac:dyDescent="0.25">
      <c r="A87" s="118">
        <v>84</v>
      </c>
      <c r="B87" s="45" t="s">
        <v>285</v>
      </c>
      <c r="C87" s="45" t="s">
        <v>284</v>
      </c>
      <c r="D87" s="45" t="s">
        <v>295</v>
      </c>
      <c r="E87" s="47">
        <v>44</v>
      </c>
      <c r="F87" s="47">
        <v>11</v>
      </c>
      <c r="G87" s="47">
        <v>1</v>
      </c>
      <c r="H87" s="50" t="s">
        <v>275</v>
      </c>
      <c r="I87" s="52" t="s">
        <v>29</v>
      </c>
      <c r="J87"/>
      <c r="K87"/>
      <c r="L87"/>
      <c r="M87"/>
      <c r="N87"/>
      <c r="O87"/>
    </row>
    <row r="88" spans="1:15" s="5" customFormat="1" ht="26.1" customHeight="1" x14ac:dyDescent="0.25">
      <c r="A88" s="118">
        <v>85</v>
      </c>
      <c r="B88" s="45" t="s">
        <v>420</v>
      </c>
      <c r="C88" s="45" t="s">
        <v>421</v>
      </c>
      <c r="D88" s="45" t="s">
        <v>69</v>
      </c>
      <c r="E88" s="47">
        <v>31.5</v>
      </c>
      <c r="F88" s="47">
        <v>9</v>
      </c>
      <c r="G88" s="47">
        <v>1</v>
      </c>
      <c r="H88" s="74" t="s">
        <v>297</v>
      </c>
      <c r="I88" s="67" t="s">
        <v>368</v>
      </c>
      <c r="J88"/>
      <c r="K88"/>
      <c r="L88"/>
      <c r="M88"/>
      <c r="N88"/>
      <c r="O88"/>
    </row>
    <row r="89" spans="1:15" s="5" customFormat="1" ht="26.1" customHeight="1" x14ac:dyDescent="0.25">
      <c r="A89" s="118">
        <v>86</v>
      </c>
      <c r="B89" s="145" t="s">
        <v>492</v>
      </c>
      <c r="C89" s="22" t="s">
        <v>491</v>
      </c>
      <c r="D89" s="24" t="s">
        <v>15</v>
      </c>
      <c r="E89" s="23">
        <v>9</v>
      </c>
      <c r="F89" s="23">
        <v>5</v>
      </c>
      <c r="G89" s="23">
        <v>1</v>
      </c>
      <c r="H89" s="21" t="s">
        <v>459</v>
      </c>
      <c r="I89" s="29" t="s">
        <v>36</v>
      </c>
      <c r="J89"/>
      <c r="K89"/>
      <c r="L89"/>
      <c r="M89"/>
      <c r="N89"/>
      <c r="O89"/>
    </row>
    <row r="90" spans="1:15" s="5" customFormat="1" ht="26.1" customHeight="1" x14ac:dyDescent="0.25">
      <c r="B90" s="32"/>
      <c r="C90" s="32"/>
      <c r="D90" s="32"/>
      <c r="E90" s="33"/>
      <c r="F90" s="33"/>
      <c r="G90" s="34"/>
      <c r="J90"/>
      <c r="K90"/>
      <c r="L90"/>
      <c r="M90"/>
      <c r="N90"/>
      <c r="O90"/>
    </row>
    <row r="91" spans="1:15" s="5" customFormat="1" ht="26.1" customHeight="1" thickBot="1" x14ac:dyDescent="0.3">
      <c r="B91" s="32"/>
      <c r="C91" s="32"/>
      <c r="D91" s="32"/>
      <c r="E91" s="36">
        <f>SUM(E4:E90)</f>
        <v>1072944.3699999999</v>
      </c>
      <c r="F91" s="36">
        <f>SUM(F4:F90)</f>
        <v>212341</v>
      </c>
      <c r="H91" s="20"/>
      <c r="J91"/>
      <c r="K91"/>
      <c r="L91"/>
      <c r="M91"/>
      <c r="N91"/>
      <c r="O91"/>
    </row>
  </sheetData>
  <sortState xmlns:xlrd2="http://schemas.microsoft.com/office/spreadsheetml/2017/richdata2" ref="B4:I89">
    <sortCondition descending="1" ref="E4:E89"/>
  </sortState>
  <phoneticPr fontId="1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86851-DD23-4437-AB69-F4E5D764C725}">
  <dimension ref="A1:R77"/>
  <sheetViews>
    <sheetView workbookViewId="0">
      <selection activeCell="N12" sqref="N12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8.7109375" customWidth="1"/>
    <col min="12" max="12" width="13.5703125" bestFit="1" customWidth="1"/>
    <col min="13" max="13" width="11.5703125" bestFit="1" customWidth="1"/>
    <col min="14" max="14" width="11.140625" bestFit="1" customWidth="1"/>
    <col min="15" max="15" width="10.42578125" bestFit="1" customWidth="1"/>
    <col min="16" max="16" width="12.28515625" bestFit="1" customWidth="1"/>
    <col min="18" max="18" width="12.28515625" bestFit="1" customWidth="1"/>
  </cols>
  <sheetData>
    <row r="1" spans="1:17" s="5" customFormat="1" ht="18" x14ac:dyDescent="0.25">
      <c r="A1" s="1" t="s">
        <v>729</v>
      </c>
      <c r="B1" s="2"/>
      <c r="C1" s="2"/>
      <c r="D1" s="2"/>
      <c r="E1" s="3"/>
      <c r="F1" s="3"/>
      <c r="G1" s="4"/>
      <c r="H1" s="4"/>
      <c r="I1" s="4"/>
    </row>
    <row r="2" spans="1:17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7" s="5" customFormat="1" ht="26.1" customHeight="1" x14ac:dyDescent="0.2">
      <c r="A4" s="118">
        <v>1</v>
      </c>
      <c r="B4" s="87" t="s">
        <v>758</v>
      </c>
      <c r="C4" s="87" t="s">
        <v>757</v>
      </c>
      <c r="D4" s="87" t="s">
        <v>15</v>
      </c>
      <c r="E4" s="91">
        <v>456265.1</v>
      </c>
      <c r="F4" s="91">
        <v>83818</v>
      </c>
      <c r="G4" s="91">
        <v>31</v>
      </c>
      <c r="H4" s="95" t="s">
        <v>743</v>
      </c>
      <c r="I4" s="18" t="s">
        <v>17</v>
      </c>
    </row>
    <row r="5" spans="1:17" s="5" customFormat="1" ht="26.1" customHeight="1" x14ac:dyDescent="0.2">
      <c r="A5" s="118">
        <v>2</v>
      </c>
      <c r="B5" s="85" t="s">
        <v>731</v>
      </c>
      <c r="C5" s="85" t="s">
        <v>730</v>
      </c>
      <c r="D5" s="87" t="s">
        <v>15</v>
      </c>
      <c r="E5" s="86">
        <v>302000.93</v>
      </c>
      <c r="F5" s="86">
        <v>49978</v>
      </c>
      <c r="G5" s="84" t="s">
        <v>529</v>
      </c>
      <c r="H5" s="84" t="s">
        <v>619</v>
      </c>
      <c r="I5" s="16" t="s">
        <v>26</v>
      </c>
    </row>
    <row r="6" spans="1:17" s="5" customFormat="1" ht="26.1" customHeight="1" x14ac:dyDescent="0.2">
      <c r="A6" s="118">
        <v>3</v>
      </c>
      <c r="B6" s="85" t="s">
        <v>733</v>
      </c>
      <c r="C6" s="85" t="s">
        <v>732</v>
      </c>
      <c r="D6" s="87" t="s">
        <v>15</v>
      </c>
      <c r="E6" s="86">
        <v>203249.7</v>
      </c>
      <c r="F6" s="86">
        <v>33346</v>
      </c>
      <c r="G6" s="84" t="s">
        <v>528</v>
      </c>
      <c r="H6" s="84" t="s">
        <v>742</v>
      </c>
      <c r="I6" s="16" t="s">
        <v>36</v>
      </c>
    </row>
    <row r="7" spans="1:17" s="5" customFormat="1" ht="26.1" customHeight="1" x14ac:dyDescent="0.2">
      <c r="A7" s="118">
        <v>4</v>
      </c>
      <c r="B7" s="87" t="s">
        <v>474</v>
      </c>
      <c r="C7" s="87" t="s">
        <v>475</v>
      </c>
      <c r="D7" s="87" t="s">
        <v>15</v>
      </c>
      <c r="E7" s="91">
        <v>144223.60999999999</v>
      </c>
      <c r="F7" s="91">
        <v>30838</v>
      </c>
      <c r="G7" s="91">
        <v>10</v>
      </c>
      <c r="H7" s="95" t="s">
        <v>471</v>
      </c>
      <c r="I7" s="18" t="s">
        <v>39</v>
      </c>
    </row>
    <row r="8" spans="1:17" s="5" customFormat="1" ht="26.1" customHeight="1" x14ac:dyDescent="0.2">
      <c r="A8" s="118">
        <v>5</v>
      </c>
      <c r="B8" s="85" t="s">
        <v>611</v>
      </c>
      <c r="C8" s="85" t="s">
        <v>610</v>
      </c>
      <c r="D8" s="87" t="s">
        <v>15</v>
      </c>
      <c r="E8" s="86">
        <v>109266.15</v>
      </c>
      <c r="F8" s="86">
        <v>25793</v>
      </c>
      <c r="G8" s="84" t="s">
        <v>528</v>
      </c>
      <c r="H8" s="84" t="s">
        <v>619</v>
      </c>
      <c r="I8" s="18" t="s">
        <v>29</v>
      </c>
    </row>
    <row r="9" spans="1:17" s="5" customFormat="1" ht="26.1" customHeight="1" x14ac:dyDescent="0.2">
      <c r="A9" s="118">
        <v>6</v>
      </c>
      <c r="B9" s="87" t="s">
        <v>622</v>
      </c>
      <c r="C9" s="87" t="s">
        <v>623</v>
      </c>
      <c r="D9" s="87" t="s">
        <v>15</v>
      </c>
      <c r="E9" s="91">
        <v>73639.41</v>
      </c>
      <c r="F9" s="91">
        <v>12281</v>
      </c>
      <c r="G9" s="91">
        <v>8</v>
      </c>
      <c r="H9" s="95" t="s">
        <v>616</v>
      </c>
      <c r="I9" s="51" t="s">
        <v>39</v>
      </c>
    </row>
    <row r="10" spans="1:17" s="5" customFormat="1" ht="26.1" customHeight="1" x14ac:dyDescent="0.2">
      <c r="A10" s="118">
        <v>7</v>
      </c>
      <c r="B10" s="159" t="s">
        <v>753</v>
      </c>
      <c r="C10" s="159" t="s">
        <v>752</v>
      </c>
      <c r="D10" s="87" t="s">
        <v>755</v>
      </c>
      <c r="E10" s="160">
        <v>50311</v>
      </c>
      <c r="F10" s="160">
        <v>8835</v>
      </c>
      <c r="G10" s="160">
        <v>16</v>
      </c>
      <c r="H10" s="161" t="s">
        <v>619</v>
      </c>
      <c r="I10" s="16" t="s">
        <v>94</v>
      </c>
    </row>
    <row r="11" spans="1:17" s="5" customFormat="1" ht="26.1" customHeight="1" x14ac:dyDescent="0.2">
      <c r="A11" s="118">
        <v>8</v>
      </c>
      <c r="B11" s="85" t="s">
        <v>604</v>
      </c>
      <c r="C11" s="85" t="s">
        <v>603</v>
      </c>
      <c r="D11" s="87" t="s">
        <v>15</v>
      </c>
      <c r="E11" s="86">
        <v>47630.66</v>
      </c>
      <c r="F11" s="86">
        <v>8120</v>
      </c>
      <c r="G11" s="84" t="s">
        <v>528</v>
      </c>
      <c r="H11" s="84" t="s">
        <v>616</v>
      </c>
      <c r="I11" s="16" t="s">
        <v>26</v>
      </c>
    </row>
    <row r="12" spans="1:17" s="5" customFormat="1" ht="26.1" customHeight="1" x14ac:dyDescent="0.2">
      <c r="A12" s="118">
        <v>9</v>
      </c>
      <c r="B12" s="85" t="s">
        <v>609</v>
      </c>
      <c r="C12" s="85" t="s">
        <v>609</v>
      </c>
      <c r="D12" s="87" t="s">
        <v>617</v>
      </c>
      <c r="E12" s="86">
        <v>45198.080000000002</v>
      </c>
      <c r="F12" s="86">
        <v>7774</v>
      </c>
      <c r="G12" s="84" t="s">
        <v>530</v>
      </c>
      <c r="H12" s="84" t="s">
        <v>618</v>
      </c>
      <c r="I12" s="18" t="s">
        <v>29</v>
      </c>
    </row>
    <row r="13" spans="1:17" s="5" customFormat="1" ht="26.1" customHeight="1" x14ac:dyDescent="0.2">
      <c r="A13" s="118">
        <v>10</v>
      </c>
      <c r="B13" s="87" t="s">
        <v>472</v>
      </c>
      <c r="C13" s="87" t="s">
        <v>472</v>
      </c>
      <c r="D13" s="87" t="s">
        <v>120</v>
      </c>
      <c r="E13" s="91">
        <v>32052.080000000002</v>
      </c>
      <c r="F13" s="91">
        <v>5541</v>
      </c>
      <c r="G13" s="91">
        <v>8</v>
      </c>
      <c r="H13" s="95" t="s">
        <v>473</v>
      </c>
      <c r="I13" s="18" t="s">
        <v>440</v>
      </c>
    </row>
    <row r="14" spans="1:17" s="43" customFormat="1" ht="24.75" customHeight="1" x14ac:dyDescent="0.2">
      <c r="A14" s="118">
        <v>11</v>
      </c>
      <c r="B14" s="45" t="s">
        <v>624</v>
      </c>
      <c r="C14" s="45" t="s">
        <v>625</v>
      </c>
      <c r="D14" s="45" t="s">
        <v>120</v>
      </c>
      <c r="E14" s="47">
        <v>32033.98</v>
      </c>
      <c r="F14" s="47">
        <v>5916</v>
      </c>
      <c r="G14" s="47">
        <v>15</v>
      </c>
      <c r="H14" s="50" t="s">
        <v>618</v>
      </c>
      <c r="I14" s="64" t="s">
        <v>39</v>
      </c>
      <c r="J14" s="42"/>
      <c r="N14" s="68"/>
      <c r="O14" s="56"/>
      <c r="P14" s="56"/>
      <c r="Q14" s="69"/>
    </row>
    <row r="15" spans="1:17" s="5" customFormat="1" ht="26.1" customHeight="1" x14ac:dyDescent="0.2">
      <c r="A15" s="118">
        <v>12</v>
      </c>
      <c r="B15" s="13" t="s">
        <v>626</v>
      </c>
      <c r="C15" s="13" t="s">
        <v>628</v>
      </c>
      <c r="D15" s="13" t="s">
        <v>629</v>
      </c>
      <c r="E15" s="14">
        <v>31452</v>
      </c>
      <c r="F15" s="14">
        <v>7909</v>
      </c>
      <c r="G15" s="14">
        <v>7</v>
      </c>
      <c r="H15" s="75" t="s">
        <v>627</v>
      </c>
      <c r="I15" s="18" t="s">
        <v>56</v>
      </c>
      <c r="J15" s="43"/>
      <c r="K15" s="43"/>
      <c r="L15" s="43"/>
      <c r="M15" s="42"/>
      <c r="N15" s="43"/>
    </row>
    <row r="16" spans="1:17" s="5" customFormat="1" ht="26.1" customHeight="1" x14ac:dyDescent="0.2">
      <c r="A16" s="118">
        <v>13</v>
      </c>
      <c r="B16" s="13" t="s">
        <v>759</v>
      </c>
      <c r="C16" s="13" t="s">
        <v>760</v>
      </c>
      <c r="D16" s="13" t="s">
        <v>15</v>
      </c>
      <c r="E16" s="14">
        <v>25562.27</v>
      </c>
      <c r="F16" s="14">
        <v>4576</v>
      </c>
      <c r="G16" s="14">
        <v>15</v>
      </c>
      <c r="H16" s="15" t="s">
        <v>742</v>
      </c>
      <c r="I16" s="18" t="s">
        <v>453</v>
      </c>
      <c r="K16" s="11"/>
    </row>
    <row r="17" spans="1:16" s="5" customFormat="1" ht="26.1" customHeight="1" x14ac:dyDescent="0.2">
      <c r="A17" s="118">
        <v>14</v>
      </c>
      <c r="B17" s="88" t="s">
        <v>735</v>
      </c>
      <c r="C17" s="88" t="s">
        <v>734</v>
      </c>
      <c r="D17" s="13" t="s">
        <v>15</v>
      </c>
      <c r="E17" s="92">
        <v>19491.98</v>
      </c>
      <c r="F17" s="92">
        <v>3462</v>
      </c>
      <c r="G17" s="96" t="s">
        <v>529</v>
      </c>
      <c r="H17" s="96" t="s">
        <v>743</v>
      </c>
      <c r="I17" s="18" t="s">
        <v>29</v>
      </c>
      <c r="J17" s="11"/>
      <c r="K17" s="11"/>
      <c r="L17" s="20"/>
    </row>
    <row r="18" spans="1:16" s="5" customFormat="1" ht="26.1" customHeight="1" x14ac:dyDescent="0.2">
      <c r="A18" s="118">
        <v>15</v>
      </c>
      <c r="B18" s="44" t="s">
        <v>748</v>
      </c>
      <c r="C18" s="44" t="s">
        <v>747</v>
      </c>
      <c r="D18" s="13" t="s">
        <v>15</v>
      </c>
      <c r="E18" s="46">
        <v>15477.74</v>
      </c>
      <c r="F18" s="46">
        <v>2435</v>
      </c>
      <c r="G18" s="48">
        <v>14</v>
      </c>
      <c r="H18" s="49" t="s">
        <v>749</v>
      </c>
      <c r="I18" s="51" t="s">
        <v>39</v>
      </c>
      <c r="J18" s="11"/>
      <c r="K18" s="11"/>
      <c r="L18" s="20"/>
    </row>
    <row r="19" spans="1:16" s="43" customFormat="1" ht="26.1" customHeight="1" x14ac:dyDescent="0.2">
      <c r="A19" s="118">
        <v>16</v>
      </c>
      <c r="B19" s="119" t="s">
        <v>606</v>
      </c>
      <c r="C19" s="119" t="s">
        <v>605</v>
      </c>
      <c r="D19" s="45" t="s">
        <v>15</v>
      </c>
      <c r="E19" s="122">
        <v>15193.54</v>
      </c>
      <c r="F19" s="122">
        <v>2581</v>
      </c>
      <c r="G19" s="124" t="s">
        <v>527</v>
      </c>
      <c r="H19" s="124" t="s">
        <v>627</v>
      </c>
      <c r="I19" s="52" t="s">
        <v>29</v>
      </c>
      <c r="K19" s="66"/>
      <c r="P19" s="56"/>
    </row>
    <row r="20" spans="1:16" s="5" customFormat="1" ht="26.1" customHeight="1" x14ac:dyDescent="0.2">
      <c r="A20" s="118">
        <v>17</v>
      </c>
      <c r="B20" s="13" t="s">
        <v>763</v>
      </c>
      <c r="C20" s="24" t="s">
        <v>764</v>
      </c>
      <c r="D20" s="13" t="s">
        <v>69</v>
      </c>
      <c r="E20" s="14">
        <v>14267.34</v>
      </c>
      <c r="F20" s="14">
        <v>2518</v>
      </c>
      <c r="G20" s="23">
        <v>13</v>
      </c>
      <c r="H20" s="71" t="s">
        <v>754</v>
      </c>
      <c r="I20" s="78" t="s">
        <v>91</v>
      </c>
    </row>
    <row r="21" spans="1:16" s="5" customFormat="1" ht="26.1" customHeight="1" x14ac:dyDescent="0.2">
      <c r="A21" s="118">
        <v>18</v>
      </c>
      <c r="B21" s="13" t="s">
        <v>357</v>
      </c>
      <c r="C21" s="13" t="s">
        <v>356</v>
      </c>
      <c r="D21" s="13" t="s">
        <v>15</v>
      </c>
      <c r="E21" s="14">
        <v>13569.96</v>
      </c>
      <c r="F21" s="14">
        <v>2307</v>
      </c>
      <c r="G21" s="14">
        <v>11</v>
      </c>
      <c r="H21" s="15" t="s">
        <v>354</v>
      </c>
      <c r="I21" s="18" t="s">
        <v>17</v>
      </c>
    </row>
    <row r="22" spans="1:16" s="5" customFormat="1" ht="26.1" customHeight="1" x14ac:dyDescent="0.2">
      <c r="A22" s="118">
        <v>19</v>
      </c>
      <c r="B22" s="88" t="s">
        <v>737</v>
      </c>
      <c r="C22" s="88" t="s">
        <v>736</v>
      </c>
      <c r="D22" s="13" t="s">
        <v>744</v>
      </c>
      <c r="E22" s="92">
        <v>12512.37</v>
      </c>
      <c r="F22" s="92">
        <v>2175</v>
      </c>
      <c r="G22" s="96" t="s">
        <v>527</v>
      </c>
      <c r="H22" s="96" t="s">
        <v>742</v>
      </c>
      <c r="I22" s="18" t="s">
        <v>29</v>
      </c>
    </row>
    <row r="23" spans="1:16" s="5" customFormat="1" ht="26.1" customHeight="1" x14ac:dyDescent="0.2">
      <c r="A23" s="118">
        <v>20</v>
      </c>
      <c r="B23" s="13" t="s">
        <v>630</v>
      </c>
      <c r="C23" s="13" t="s">
        <v>631</v>
      </c>
      <c r="D23" s="13" t="s">
        <v>69</v>
      </c>
      <c r="E23" s="14">
        <v>10689.29</v>
      </c>
      <c r="F23" s="14">
        <v>1897</v>
      </c>
      <c r="G23" s="14">
        <v>5</v>
      </c>
      <c r="H23" s="75" t="s">
        <v>618</v>
      </c>
      <c r="I23" s="18" t="s">
        <v>237</v>
      </c>
    </row>
    <row r="24" spans="1:16" s="5" customFormat="1" ht="26.1" customHeight="1" x14ac:dyDescent="0.25">
      <c r="A24" s="118">
        <v>21</v>
      </c>
      <c r="B24" s="13" t="s">
        <v>641</v>
      </c>
      <c r="C24" s="13" t="s">
        <v>642</v>
      </c>
      <c r="D24" s="44" t="s">
        <v>232</v>
      </c>
      <c r="E24" s="14">
        <v>8295</v>
      </c>
      <c r="F24" s="14">
        <v>1427</v>
      </c>
      <c r="G24" s="14">
        <v>6</v>
      </c>
      <c r="H24" s="15" t="s">
        <v>616</v>
      </c>
      <c r="I24" s="16" t="s">
        <v>94</v>
      </c>
      <c r="J24"/>
      <c r="K24"/>
    </row>
    <row r="25" spans="1:16" s="5" customFormat="1" ht="26.1" customHeight="1" x14ac:dyDescent="0.2">
      <c r="A25" s="118">
        <v>22</v>
      </c>
      <c r="B25" s="98" t="s">
        <v>751</v>
      </c>
      <c r="C25" s="98" t="s">
        <v>750</v>
      </c>
      <c r="D25" s="13" t="s">
        <v>120</v>
      </c>
      <c r="E25" s="99">
        <v>8184</v>
      </c>
      <c r="F25" s="99">
        <v>1671</v>
      </c>
      <c r="G25" s="99">
        <v>14</v>
      </c>
      <c r="H25" s="100" t="s">
        <v>754</v>
      </c>
      <c r="I25" s="16" t="s">
        <v>94</v>
      </c>
    </row>
    <row r="26" spans="1:16" s="5" customFormat="1" ht="26.1" customHeight="1" x14ac:dyDescent="0.2">
      <c r="A26" s="118">
        <v>23</v>
      </c>
      <c r="B26" s="13" t="s">
        <v>762</v>
      </c>
      <c r="C26" s="13" t="s">
        <v>761</v>
      </c>
      <c r="D26" s="13" t="s">
        <v>157</v>
      </c>
      <c r="E26" s="14">
        <v>7612</v>
      </c>
      <c r="F26" s="14">
        <v>1473</v>
      </c>
      <c r="G26" s="14">
        <v>6</v>
      </c>
      <c r="H26" s="75" t="s">
        <v>742</v>
      </c>
      <c r="I26" s="18" t="s">
        <v>91</v>
      </c>
    </row>
    <row r="27" spans="1:16" s="5" customFormat="1" ht="26.1" customHeight="1" x14ac:dyDescent="0.2">
      <c r="A27" s="118">
        <v>24</v>
      </c>
      <c r="B27" s="88" t="s">
        <v>486</v>
      </c>
      <c r="C27" s="120" t="s">
        <v>485</v>
      </c>
      <c r="D27" s="13" t="s">
        <v>15</v>
      </c>
      <c r="E27" s="92">
        <v>5074.42</v>
      </c>
      <c r="F27" s="92">
        <v>830</v>
      </c>
      <c r="G27" s="125" t="s">
        <v>520</v>
      </c>
      <c r="H27" s="129" t="s">
        <v>459</v>
      </c>
      <c r="I27" s="78" t="s">
        <v>29</v>
      </c>
      <c r="K27" s="26"/>
    </row>
    <row r="28" spans="1:16" s="5" customFormat="1" ht="26.1" customHeight="1" x14ac:dyDescent="0.2">
      <c r="A28" s="118">
        <v>25</v>
      </c>
      <c r="B28" s="44" t="s">
        <v>639</v>
      </c>
      <c r="C28" s="90" t="s">
        <v>640</v>
      </c>
      <c r="D28" s="44" t="s">
        <v>45</v>
      </c>
      <c r="E28" s="46">
        <v>3887</v>
      </c>
      <c r="F28" s="46">
        <v>663</v>
      </c>
      <c r="G28" s="94">
        <v>4</v>
      </c>
      <c r="H28" s="49" t="s">
        <v>618</v>
      </c>
      <c r="I28" s="16" t="s">
        <v>94</v>
      </c>
      <c r="M28" s="11"/>
      <c r="O28" s="11"/>
    </row>
    <row r="29" spans="1:16" s="5" customFormat="1" ht="26.1" customHeight="1" x14ac:dyDescent="0.2">
      <c r="A29" s="118">
        <v>26</v>
      </c>
      <c r="B29" s="13" t="s">
        <v>449</v>
      </c>
      <c r="C29" s="24" t="s">
        <v>448</v>
      </c>
      <c r="D29" s="13" t="s">
        <v>15</v>
      </c>
      <c r="E29" s="14">
        <v>3312.58</v>
      </c>
      <c r="F29" s="14">
        <v>692</v>
      </c>
      <c r="G29" s="23">
        <v>1</v>
      </c>
      <c r="H29" s="76" t="s">
        <v>450</v>
      </c>
      <c r="I29" s="78" t="s">
        <v>17</v>
      </c>
      <c r="J29" s="43"/>
      <c r="K29" s="43"/>
      <c r="L29" s="43"/>
      <c r="M29" s="43"/>
      <c r="N29" s="43"/>
    </row>
    <row r="30" spans="1:16" s="5" customFormat="1" ht="26.1" customHeight="1" x14ac:dyDescent="0.2">
      <c r="A30" s="118">
        <v>27</v>
      </c>
      <c r="B30" s="13" t="s">
        <v>494</v>
      </c>
      <c r="C30" s="22" t="s">
        <v>493</v>
      </c>
      <c r="D30" s="13" t="s">
        <v>479</v>
      </c>
      <c r="E30" s="14">
        <v>1952.19</v>
      </c>
      <c r="F30" s="14">
        <v>390</v>
      </c>
      <c r="G30" s="23">
        <v>3</v>
      </c>
      <c r="H30" s="15" t="s">
        <v>471</v>
      </c>
      <c r="I30" s="16" t="s">
        <v>36</v>
      </c>
      <c r="M30" s="11"/>
      <c r="N30" s="20"/>
      <c r="O30" s="11"/>
    </row>
    <row r="31" spans="1:16" s="5" customFormat="1" ht="26.1" customHeight="1" x14ac:dyDescent="0.2">
      <c r="A31" s="118">
        <v>28</v>
      </c>
      <c r="B31" s="88" t="s">
        <v>608</v>
      </c>
      <c r="C31" s="120" t="s">
        <v>607</v>
      </c>
      <c r="D31" s="13" t="s">
        <v>45</v>
      </c>
      <c r="E31" s="92">
        <v>1925.96</v>
      </c>
      <c r="F31" s="92">
        <v>527</v>
      </c>
      <c r="G31" s="125" t="s">
        <v>526</v>
      </c>
      <c r="H31" s="129" t="s">
        <v>616</v>
      </c>
      <c r="I31" s="78" t="s">
        <v>29</v>
      </c>
      <c r="J31" s="43"/>
      <c r="K31" s="43"/>
      <c r="L31" s="43"/>
      <c r="M31" s="43"/>
      <c r="N31" s="43"/>
    </row>
    <row r="32" spans="1:16" s="5" customFormat="1" ht="26.1" customHeight="1" x14ac:dyDescent="0.2">
      <c r="A32" s="118">
        <v>29</v>
      </c>
      <c r="B32" s="13" t="s">
        <v>704</v>
      </c>
      <c r="C32" s="13" t="s">
        <v>702</v>
      </c>
      <c r="D32" s="13" t="s">
        <v>15</v>
      </c>
      <c r="E32" s="14">
        <v>1707</v>
      </c>
      <c r="F32" s="14">
        <v>310</v>
      </c>
      <c r="G32" s="14">
        <v>2</v>
      </c>
      <c r="H32" s="15" t="s">
        <v>473</v>
      </c>
      <c r="I32" s="18" t="s">
        <v>453</v>
      </c>
      <c r="K32" s="40"/>
      <c r="L32" s="20"/>
      <c r="M32" s="41"/>
    </row>
    <row r="33" spans="1:15" ht="26.1" customHeight="1" x14ac:dyDescent="0.25">
      <c r="A33" s="118">
        <v>30</v>
      </c>
      <c r="B33" s="44" t="s">
        <v>595</v>
      </c>
      <c r="C33" s="44" t="s">
        <v>596</v>
      </c>
      <c r="D33" s="44" t="s">
        <v>597</v>
      </c>
      <c r="E33" s="46">
        <v>1562.8</v>
      </c>
      <c r="F33" s="46">
        <v>286</v>
      </c>
      <c r="G33" s="48">
        <v>2</v>
      </c>
      <c r="H33" s="49" t="s">
        <v>456</v>
      </c>
      <c r="I33" s="77" t="s">
        <v>101</v>
      </c>
    </row>
    <row r="34" spans="1:15" s="5" customFormat="1" ht="26.1" customHeight="1" x14ac:dyDescent="0.2">
      <c r="A34" s="118">
        <v>31</v>
      </c>
      <c r="B34" s="98" t="s">
        <v>637</v>
      </c>
      <c r="C34" s="154" t="s">
        <v>638</v>
      </c>
      <c r="D34" s="98" t="s">
        <v>69</v>
      </c>
      <c r="E34" s="99">
        <v>1562.74</v>
      </c>
      <c r="F34" s="99">
        <v>301</v>
      </c>
      <c r="G34" s="155">
        <v>9</v>
      </c>
      <c r="H34" s="157" t="s">
        <v>618</v>
      </c>
      <c r="I34" s="158" t="s">
        <v>636</v>
      </c>
      <c r="J34" s="43"/>
      <c r="K34" s="43"/>
      <c r="L34" s="43"/>
      <c r="M34" s="43"/>
      <c r="N34" s="43"/>
    </row>
    <row r="35" spans="1:15" s="5" customFormat="1" ht="26.1" customHeight="1" x14ac:dyDescent="0.2">
      <c r="A35" s="118">
        <v>32</v>
      </c>
      <c r="B35" s="44" t="s">
        <v>756</v>
      </c>
      <c r="C35" s="90" t="s">
        <v>756</v>
      </c>
      <c r="D35" s="44" t="s">
        <v>10</v>
      </c>
      <c r="E35" s="46">
        <v>907.2</v>
      </c>
      <c r="F35" s="46">
        <v>406</v>
      </c>
      <c r="G35" s="94">
        <v>7</v>
      </c>
      <c r="H35" s="104" t="s">
        <v>260</v>
      </c>
      <c r="I35" s="158" t="s">
        <v>697</v>
      </c>
      <c r="J35" s="43"/>
      <c r="K35" s="43"/>
      <c r="L35" s="43"/>
      <c r="M35" s="43"/>
      <c r="N35" s="43"/>
    </row>
    <row r="36" spans="1:15" s="43" customFormat="1" ht="26.1" customHeight="1" x14ac:dyDescent="0.2">
      <c r="A36" s="118">
        <v>33</v>
      </c>
      <c r="B36" s="45" t="s">
        <v>341</v>
      </c>
      <c r="C36" s="57" t="s">
        <v>341</v>
      </c>
      <c r="D36" s="45" t="s">
        <v>10</v>
      </c>
      <c r="E36" s="47">
        <v>783.1</v>
      </c>
      <c r="F36" s="47">
        <v>285</v>
      </c>
      <c r="G36" s="47">
        <v>2</v>
      </c>
      <c r="H36" s="50" t="s">
        <v>351</v>
      </c>
      <c r="I36" s="52" t="s">
        <v>29</v>
      </c>
      <c r="M36" s="56"/>
      <c r="N36" s="56"/>
    </row>
    <row r="37" spans="1:15" s="43" customFormat="1" ht="26.1" customHeight="1" x14ac:dyDescent="0.2">
      <c r="A37" s="118">
        <v>34</v>
      </c>
      <c r="B37" s="45" t="s">
        <v>67</v>
      </c>
      <c r="C37" s="57" t="s">
        <v>68</v>
      </c>
      <c r="D37" s="45" t="s">
        <v>69</v>
      </c>
      <c r="E37" s="47">
        <v>687.6</v>
      </c>
      <c r="F37" s="47">
        <v>382</v>
      </c>
      <c r="G37" s="47">
        <v>1</v>
      </c>
      <c r="H37" s="50" t="s">
        <v>25</v>
      </c>
      <c r="I37" s="52" t="s">
        <v>29</v>
      </c>
    </row>
    <row r="38" spans="1:15" s="5" customFormat="1" ht="26.1" customHeight="1" x14ac:dyDescent="0.2">
      <c r="A38" s="118">
        <v>35</v>
      </c>
      <c r="B38" s="88" t="s">
        <v>613</v>
      </c>
      <c r="C38" s="120" t="s">
        <v>612</v>
      </c>
      <c r="D38" s="13" t="s">
        <v>15</v>
      </c>
      <c r="E38" s="92">
        <v>601</v>
      </c>
      <c r="F38" s="92">
        <v>325</v>
      </c>
      <c r="G38" s="135" t="s">
        <v>518</v>
      </c>
      <c r="H38" s="129" t="s">
        <v>620</v>
      </c>
      <c r="I38" s="79" t="s">
        <v>26</v>
      </c>
      <c r="J38" s="43"/>
      <c r="K38" s="43"/>
      <c r="L38" s="42"/>
      <c r="M38" s="43"/>
      <c r="N38" s="43"/>
    </row>
    <row r="39" spans="1:15" s="103" customFormat="1" ht="26.1" customHeight="1" x14ac:dyDescent="0.2">
      <c r="A39" s="118">
        <v>36</v>
      </c>
      <c r="B39" s="88" t="s">
        <v>739</v>
      </c>
      <c r="C39" s="88" t="s">
        <v>738</v>
      </c>
      <c r="D39" s="13" t="s">
        <v>15</v>
      </c>
      <c r="E39" s="92">
        <v>572.5</v>
      </c>
      <c r="F39" s="92">
        <v>304</v>
      </c>
      <c r="G39" s="96" t="s">
        <v>518</v>
      </c>
      <c r="H39" s="96" t="s">
        <v>745</v>
      </c>
      <c r="I39" s="16" t="s">
        <v>36</v>
      </c>
      <c r="J39" s="42" t="s">
        <v>482</v>
      </c>
      <c r="K39" s="43"/>
      <c r="L39" s="43"/>
      <c r="M39" s="43"/>
      <c r="N39" s="43"/>
    </row>
    <row r="40" spans="1:15" s="43" customFormat="1" ht="26.1" customHeight="1" x14ac:dyDescent="0.2">
      <c r="A40" s="118">
        <v>37</v>
      </c>
      <c r="B40" s="60" t="s">
        <v>462</v>
      </c>
      <c r="C40" s="60" t="s">
        <v>463</v>
      </c>
      <c r="D40" s="60" t="s">
        <v>15</v>
      </c>
      <c r="E40" s="61">
        <v>467</v>
      </c>
      <c r="F40" s="61">
        <v>249</v>
      </c>
      <c r="G40" s="62">
        <v>2</v>
      </c>
      <c r="H40" s="63">
        <v>43084</v>
      </c>
      <c r="I40" s="67" t="s">
        <v>21</v>
      </c>
      <c r="J40" s="42"/>
      <c r="K40" s="56"/>
    </row>
    <row r="41" spans="1:15" s="43" customFormat="1" ht="26.1" customHeight="1" x14ac:dyDescent="0.2">
      <c r="A41" s="118">
        <v>38</v>
      </c>
      <c r="B41" s="45" t="s">
        <v>18</v>
      </c>
      <c r="C41" s="45" t="s">
        <v>19</v>
      </c>
      <c r="D41" s="45" t="s">
        <v>20</v>
      </c>
      <c r="E41" s="47">
        <v>435</v>
      </c>
      <c r="F41" s="47">
        <v>212</v>
      </c>
      <c r="G41" s="47">
        <v>1</v>
      </c>
      <c r="H41" s="50">
        <v>43406</v>
      </c>
      <c r="I41" s="52" t="s">
        <v>21</v>
      </c>
    </row>
    <row r="42" spans="1:15" s="5" customFormat="1" ht="26.1" customHeight="1" x14ac:dyDescent="0.2">
      <c r="A42" s="118">
        <v>39</v>
      </c>
      <c r="B42" s="44" t="s">
        <v>598</v>
      </c>
      <c r="C42" s="44" t="s">
        <v>599</v>
      </c>
      <c r="D42" s="44" t="s">
        <v>157</v>
      </c>
      <c r="E42" s="46">
        <v>434.83</v>
      </c>
      <c r="F42" s="46">
        <v>150</v>
      </c>
      <c r="G42" s="48">
        <v>3</v>
      </c>
      <c r="H42" s="49" t="s">
        <v>459</v>
      </c>
      <c r="I42" s="77" t="s">
        <v>101</v>
      </c>
      <c r="J42" s="17"/>
      <c r="L42" s="11"/>
      <c r="M42" s="11"/>
      <c r="O42" s="20"/>
    </row>
    <row r="43" spans="1:15" s="5" customFormat="1" ht="26.1" customHeight="1" x14ac:dyDescent="0.2">
      <c r="A43" s="118">
        <v>40</v>
      </c>
      <c r="B43" s="13" t="s">
        <v>407</v>
      </c>
      <c r="C43" s="13" t="s">
        <v>370</v>
      </c>
      <c r="D43" s="13" t="s">
        <v>410</v>
      </c>
      <c r="E43" s="14">
        <v>393.97</v>
      </c>
      <c r="F43" s="14">
        <v>84</v>
      </c>
      <c r="G43" s="14">
        <v>1</v>
      </c>
      <c r="H43" s="75" t="s">
        <v>297</v>
      </c>
      <c r="I43" s="77" t="s">
        <v>368</v>
      </c>
    </row>
    <row r="44" spans="1:15" s="43" customFormat="1" ht="26.1" customHeight="1" x14ac:dyDescent="0.2">
      <c r="A44" s="118">
        <v>41</v>
      </c>
      <c r="B44" s="60" t="s">
        <v>496</v>
      </c>
      <c r="C44" s="60" t="s">
        <v>495</v>
      </c>
      <c r="D44" s="60" t="s">
        <v>15</v>
      </c>
      <c r="E44" s="61">
        <v>368.5</v>
      </c>
      <c r="F44" s="61">
        <v>187</v>
      </c>
      <c r="G44" s="62">
        <v>1</v>
      </c>
      <c r="H44" s="63" t="s">
        <v>504</v>
      </c>
      <c r="I44" s="64" t="s">
        <v>26</v>
      </c>
      <c r="M44" s="56"/>
    </row>
    <row r="45" spans="1:15" s="43" customFormat="1" ht="26.1" customHeight="1" x14ac:dyDescent="0.2">
      <c r="A45" s="118">
        <v>42</v>
      </c>
      <c r="B45" s="45" t="s">
        <v>406</v>
      </c>
      <c r="C45" s="45" t="s">
        <v>371</v>
      </c>
      <c r="D45" s="45" t="s">
        <v>411</v>
      </c>
      <c r="E45" s="47">
        <v>338.09</v>
      </c>
      <c r="F45" s="47">
        <v>69</v>
      </c>
      <c r="G45" s="47">
        <v>1</v>
      </c>
      <c r="H45" s="74" t="s">
        <v>297</v>
      </c>
      <c r="I45" s="67" t="s">
        <v>368</v>
      </c>
    </row>
    <row r="46" spans="1:15" s="43" customFormat="1" ht="26.1" customHeight="1" x14ac:dyDescent="0.2">
      <c r="A46" s="118">
        <v>43</v>
      </c>
      <c r="B46" s="45" t="s">
        <v>13</v>
      </c>
      <c r="C46" s="45" t="s">
        <v>14</v>
      </c>
      <c r="D46" s="45" t="s">
        <v>15</v>
      </c>
      <c r="E46" s="47">
        <v>313.5</v>
      </c>
      <c r="F46" s="47">
        <v>180</v>
      </c>
      <c r="G46" s="47">
        <v>1</v>
      </c>
      <c r="H46" s="76" t="s">
        <v>16</v>
      </c>
      <c r="I46" s="78" t="s">
        <v>17</v>
      </c>
    </row>
    <row r="47" spans="1:15" s="43" customFormat="1" ht="26.1" customHeight="1" x14ac:dyDescent="0.2">
      <c r="A47" s="118">
        <v>44</v>
      </c>
      <c r="B47" s="45" t="s">
        <v>396</v>
      </c>
      <c r="C47" s="45" t="s">
        <v>381</v>
      </c>
      <c r="D47" s="45" t="s">
        <v>410</v>
      </c>
      <c r="E47" s="47">
        <v>311</v>
      </c>
      <c r="F47" s="47">
        <v>83</v>
      </c>
      <c r="G47" s="47">
        <v>1</v>
      </c>
      <c r="H47" s="71" t="s">
        <v>297</v>
      </c>
      <c r="I47" s="72" t="s">
        <v>368</v>
      </c>
    </row>
    <row r="48" spans="1:15" s="5" customFormat="1" ht="26.1" customHeight="1" x14ac:dyDescent="0.2">
      <c r="A48" s="118">
        <v>45</v>
      </c>
      <c r="B48" s="24" t="s">
        <v>224</v>
      </c>
      <c r="C48" s="24" t="s">
        <v>225</v>
      </c>
      <c r="D48" s="24" t="s">
        <v>133</v>
      </c>
      <c r="E48" s="23">
        <v>287</v>
      </c>
      <c r="F48" s="23">
        <v>148</v>
      </c>
      <c r="G48" s="73">
        <v>1</v>
      </c>
      <c r="H48" s="76" t="s">
        <v>209</v>
      </c>
      <c r="I48" s="78" t="s">
        <v>56</v>
      </c>
      <c r="J48" s="43"/>
      <c r="K48" s="43"/>
      <c r="L48" s="43"/>
      <c r="M48" s="42"/>
      <c r="N48" s="43"/>
      <c r="O48" s="43"/>
    </row>
    <row r="49" spans="1:18" s="5" customFormat="1" ht="26.1" customHeight="1" x14ac:dyDescent="0.25">
      <c r="A49" s="118">
        <v>46</v>
      </c>
      <c r="B49" s="44" t="s">
        <v>498</v>
      </c>
      <c r="C49" s="44" t="s">
        <v>497</v>
      </c>
      <c r="D49" s="44" t="s">
        <v>45</v>
      </c>
      <c r="E49" s="46">
        <v>279.5</v>
      </c>
      <c r="F49" s="46">
        <v>174</v>
      </c>
      <c r="G49" s="48">
        <v>1</v>
      </c>
      <c r="H49" s="49">
        <v>43357</v>
      </c>
      <c r="I49" s="51" t="s">
        <v>29</v>
      </c>
      <c r="J49"/>
      <c r="K49"/>
    </row>
    <row r="50" spans="1:18" s="5" customFormat="1" ht="26.1" customHeight="1" x14ac:dyDescent="0.25">
      <c r="A50" s="118">
        <v>47</v>
      </c>
      <c r="B50" s="13" t="s">
        <v>136</v>
      </c>
      <c r="C50" s="13" t="s">
        <v>137</v>
      </c>
      <c r="D50" s="13" t="s">
        <v>15</v>
      </c>
      <c r="E50" s="14">
        <v>269</v>
      </c>
      <c r="F50" s="14">
        <v>133</v>
      </c>
      <c r="G50" s="14">
        <v>1</v>
      </c>
      <c r="H50" s="21">
        <v>43378</v>
      </c>
      <c r="I50" s="16" t="s">
        <v>36</v>
      </c>
      <c r="J50"/>
      <c r="K50"/>
    </row>
    <row r="51" spans="1:18" ht="26.1" customHeight="1" x14ac:dyDescent="0.25">
      <c r="A51" s="118">
        <v>48</v>
      </c>
      <c r="B51" s="13" t="s">
        <v>27</v>
      </c>
      <c r="C51" s="19" t="s">
        <v>27</v>
      </c>
      <c r="D51" s="13" t="s">
        <v>10</v>
      </c>
      <c r="E51" s="14">
        <v>240.7</v>
      </c>
      <c r="F51" s="14">
        <v>83</v>
      </c>
      <c r="G51" s="14">
        <v>1</v>
      </c>
      <c r="H51" s="21" t="s">
        <v>28</v>
      </c>
      <c r="I51" s="31" t="s">
        <v>29</v>
      </c>
      <c r="K51" s="70"/>
      <c r="M51" s="54"/>
      <c r="N51" s="43"/>
    </row>
    <row r="52" spans="1:18" s="43" customFormat="1" ht="24.75" customHeight="1" x14ac:dyDescent="0.2">
      <c r="A52" s="118">
        <v>49</v>
      </c>
      <c r="B52" s="60" t="s">
        <v>37</v>
      </c>
      <c r="C52" s="60" t="s">
        <v>38</v>
      </c>
      <c r="D52" s="60" t="s">
        <v>15</v>
      </c>
      <c r="E52" s="61">
        <v>240</v>
      </c>
      <c r="F52" s="61">
        <v>118</v>
      </c>
      <c r="G52" s="62">
        <v>1</v>
      </c>
      <c r="H52" s="63">
        <v>43434</v>
      </c>
      <c r="I52" s="51" t="s">
        <v>39</v>
      </c>
    </row>
    <row r="53" spans="1:18" s="5" customFormat="1" ht="26.1" customHeight="1" x14ac:dyDescent="0.2">
      <c r="A53" s="118">
        <v>50</v>
      </c>
      <c r="B53" s="13" t="s">
        <v>344</v>
      </c>
      <c r="C53" s="22" t="s">
        <v>343</v>
      </c>
      <c r="D53" s="13" t="s">
        <v>15</v>
      </c>
      <c r="E53" s="14">
        <v>231.76</v>
      </c>
      <c r="F53" s="14">
        <v>37</v>
      </c>
      <c r="G53" s="23">
        <v>1</v>
      </c>
      <c r="H53" s="76" t="s">
        <v>353</v>
      </c>
      <c r="I53" s="79" t="s">
        <v>36</v>
      </c>
    </row>
    <row r="54" spans="1:18" s="43" customFormat="1" ht="24.75" customHeight="1" x14ac:dyDescent="0.2">
      <c r="A54" s="118">
        <v>51</v>
      </c>
      <c r="B54" s="119" t="s">
        <v>741</v>
      </c>
      <c r="C54" s="119" t="s">
        <v>740</v>
      </c>
      <c r="D54" s="45" t="s">
        <v>15</v>
      </c>
      <c r="E54" s="122">
        <v>200</v>
      </c>
      <c r="F54" s="122">
        <v>108</v>
      </c>
      <c r="G54" s="124" t="s">
        <v>518</v>
      </c>
      <c r="H54" s="124" t="s">
        <v>746</v>
      </c>
      <c r="I54" s="52" t="s">
        <v>26</v>
      </c>
    </row>
    <row r="55" spans="1:18" s="43" customFormat="1" ht="24.75" customHeight="1" x14ac:dyDescent="0.2">
      <c r="A55" s="118">
        <v>52</v>
      </c>
      <c r="B55" s="45" t="s">
        <v>419</v>
      </c>
      <c r="C55" s="45" t="s">
        <v>419</v>
      </c>
      <c r="D55" s="45" t="s">
        <v>10</v>
      </c>
      <c r="E55" s="47">
        <v>197.19</v>
      </c>
      <c r="F55" s="47">
        <v>149</v>
      </c>
      <c r="G55" s="47">
        <v>3</v>
      </c>
      <c r="H55" s="74" t="s">
        <v>353</v>
      </c>
      <c r="I55" s="67" t="s">
        <v>368</v>
      </c>
    </row>
    <row r="56" spans="1:18" s="43" customFormat="1" ht="24.75" customHeight="1" x14ac:dyDescent="0.2">
      <c r="A56" s="118">
        <v>53</v>
      </c>
      <c r="B56" s="60" t="s">
        <v>500</v>
      </c>
      <c r="C56" s="60" t="s">
        <v>499</v>
      </c>
      <c r="D56" s="60" t="s">
        <v>15</v>
      </c>
      <c r="E56" s="61">
        <v>192.5</v>
      </c>
      <c r="F56" s="61">
        <v>107</v>
      </c>
      <c r="G56" s="61">
        <v>1</v>
      </c>
      <c r="H56" s="104">
        <v>43330</v>
      </c>
      <c r="I56" s="59" t="s">
        <v>26</v>
      </c>
    </row>
    <row r="57" spans="1:18" s="43" customFormat="1" ht="24.75" customHeight="1" x14ac:dyDescent="0.25">
      <c r="A57" s="118">
        <v>54</v>
      </c>
      <c r="B57" s="45" t="s">
        <v>403</v>
      </c>
      <c r="C57" s="45" t="s">
        <v>374</v>
      </c>
      <c r="D57" s="13" t="s">
        <v>412</v>
      </c>
      <c r="E57" s="47">
        <v>165.55</v>
      </c>
      <c r="F57" s="47">
        <v>37</v>
      </c>
      <c r="G57" s="47">
        <v>1</v>
      </c>
      <c r="H57" s="74" t="s">
        <v>297</v>
      </c>
      <c r="I57" s="131" t="s">
        <v>368</v>
      </c>
      <c r="J57" s="20"/>
      <c r="K57" s="20"/>
      <c r="L57" s="40"/>
      <c r="M57" s="41"/>
      <c r="N57" s="20"/>
      <c r="O57" s="54"/>
      <c r="P57" s="69"/>
      <c r="Q57" s="56"/>
      <c r="R57" s="69"/>
    </row>
    <row r="58" spans="1:18" s="43" customFormat="1" ht="24.75" customHeight="1" x14ac:dyDescent="0.25">
      <c r="A58" s="118">
        <v>55</v>
      </c>
      <c r="B58" s="45" t="s">
        <v>408</v>
      </c>
      <c r="C58" s="45" t="s">
        <v>369</v>
      </c>
      <c r="D58" s="45" t="s">
        <v>409</v>
      </c>
      <c r="E58" s="47">
        <v>163.95</v>
      </c>
      <c r="F58" s="47">
        <v>36</v>
      </c>
      <c r="G58" s="47">
        <v>1</v>
      </c>
      <c r="H58" s="74" t="s">
        <v>297</v>
      </c>
      <c r="I58" s="67" t="s">
        <v>368</v>
      </c>
      <c r="J58" s="20"/>
      <c r="K58" s="20"/>
      <c r="L58" s="40"/>
      <c r="M58" s="41"/>
      <c r="N58" s="20"/>
      <c r="O58" s="54"/>
      <c r="P58" s="69"/>
      <c r="Q58" s="56"/>
      <c r="R58" s="69"/>
    </row>
    <row r="59" spans="1:18" s="43" customFormat="1" ht="24.75" customHeight="1" x14ac:dyDescent="0.25">
      <c r="A59" s="118">
        <v>56</v>
      </c>
      <c r="B59" s="45" t="s">
        <v>404</v>
      </c>
      <c r="C59" s="45" t="s">
        <v>373</v>
      </c>
      <c r="D59" s="45" t="s">
        <v>107</v>
      </c>
      <c r="E59" s="47">
        <v>159.9</v>
      </c>
      <c r="F59" s="47">
        <v>34</v>
      </c>
      <c r="G59" s="47">
        <v>1</v>
      </c>
      <c r="H59" s="74" t="s">
        <v>297</v>
      </c>
      <c r="I59" s="67" t="s">
        <v>368</v>
      </c>
      <c r="J59" s="20"/>
      <c r="K59" s="20"/>
      <c r="L59" s="40"/>
      <c r="M59" s="41"/>
      <c r="N59" s="20"/>
      <c r="O59" s="54"/>
      <c r="P59" s="69"/>
      <c r="Q59" s="56"/>
      <c r="R59" s="69"/>
    </row>
    <row r="60" spans="1:18" s="5" customFormat="1" ht="26.1" customHeight="1" x14ac:dyDescent="0.2">
      <c r="A60" s="118">
        <v>57</v>
      </c>
      <c r="B60" s="44" t="s">
        <v>477</v>
      </c>
      <c r="C60" s="90" t="s">
        <v>478</v>
      </c>
      <c r="D60" s="90" t="s">
        <v>479</v>
      </c>
      <c r="E60" s="46">
        <v>105.5</v>
      </c>
      <c r="F60" s="46">
        <v>62</v>
      </c>
      <c r="G60" s="94">
        <v>1</v>
      </c>
      <c r="H60" s="104">
        <v>42587</v>
      </c>
      <c r="I60" s="113" t="s">
        <v>39</v>
      </c>
    </row>
    <row r="61" spans="1:18" s="43" customFormat="1" ht="24.75" customHeight="1" x14ac:dyDescent="0.25">
      <c r="A61" s="118">
        <v>58</v>
      </c>
      <c r="B61" s="45" t="s">
        <v>699</v>
      </c>
      <c r="C61" s="45" t="s">
        <v>699</v>
      </c>
      <c r="D61" s="45" t="s">
        <v>700</v>
      </c>
      <c r="E61" s="47">
        <v>105.5</v>
      </c>
      <c r="F61" s="47">
        <v>30</v>
      </c>
      <c r="G61" s="47">
        <v>1</v>
      </c>
      <c r="H61" s="50" t="s">
        <v>627</v>
      </c>
      <c r="I61" s="53" t="s">
        <v>77</v>
      </c>
      <c r="J61" s="20"/>
      <c r="K61" s="20"/>
      <c r="L61" s="40"/>
      <c r="M61" s="41"/>
      <c r="N61" s="20"/>
      <c r="O61" s="54"/>
      <c r="P61" s="69"/>
      <c r="Q61" s="56"/>
      <c r="R61" s="69"/>
    </row>
    <row r="62" spans="1:18" s="5" customFormat="1" ht="26.1" customHeight="1" x14ac:dyDescent="0.2">
      <c r="A62" s="118">
        <v>59</v>
      </c>
      <c r="B62" s="13" t="s">
        <v>405</v>
      </c>
      <c r="C62" s="24" t="s">
        <v>372</v>
      </c>
      <c r="D62" s="13" t="s">
        <v>45</v>
      </c>
      <c r="E62" s="14">
        <v>84.5</v>
      </c>
      <c r="F62" s="137">
        <v>19</v>
      </c>
      <c r="G62" s="47">
        <v>1</v>
      </c>
      <c r="H62" s="74" t="s">
        <v>297</v>
      </c>
      <c r="I62" s="162" t="s">
        <v>368</v>
      </c>
      <c r="K62" s="26"/>
      <c r="L62" s="17"/>
    </row>
    <row r="63" spans="1:18" s="43" customFormat="1" ht="24.75" customHeight="1" x14ac:dyDescent="0.25">
      <c r="A63" s="118">
        <v>60</v>
      </c>
      <c r="B63" s="45" t="s">
        <v>362</v>
      </c>
      <c r="C63" s="45" t="s">
        <v>360</v>
      </c>
      <c r="D63" s="45" t="s">
        <v>365</v>
      </c>
      <c r="E63" s="47">
        <v>83.5</v>
      </c>
      <c r="F63" s="47">
        <v>28</v>
      </c>
      <c r="G63" s="47">
        <v>1</v>
      </c>
      <c r="H63" s="50" t="s">
        <v>354</v>
      </c>
      <c r="I63" s="53" t="s">
        <v>77</v>
      </c>
      <c r="J63" s="20"/>
      <c r="K63" s="20"/>
      <c r="L63" s="40"/>
      <c r="M63" s="41"/>
      <c r="N63" s="20"/>
      <c r="O63" s="54"/>
      <c r="P63" s="69"/>
      <c r="Q63" s="56"/>
      <c r="R63" s="69"/>
    </row>
    <row r="64" spans="1:18" ht="26.1" customHeight="1" x14ac:dyDescent="0.25">
      <c r="A64" s="118">
        <v>61</v>
      </c>
      <c r="B64" s="60" t="s">
        <v>460</v>
      </c>
      <c r="C64" s="60" t="s">
        <v>461</v>
      </c>
      <c r="D64" s="60" t="s">
        <v>15</v>
      </c>
      <c r="E64" s="61">
        <v>68</v>
      </c>
      <c r="F64" s="61">
        <v>40</v>
      </c>
      <c r="G64" s="62">
        <v>1</v>
      </c>
      <c r="H64" s="63">
        <v>43315</v>
      </c>
      <c r="I64" s="67" t="s">
        <v>17</v>
      </c>
      <c r="K64" s="65"/>
      <c r="P64" s="35"/>
    </row>
    <row r="65" spans="1:18" s="43" customFormat="1" ht="24.75" customHeight="1" x14ac:dyDescent="0.25">
      <c r="A65" s="118">
        <v>62</v>
      </c>
      <c r="B65" s="60" t="s">
        <v>464</v>
      </c>
      <c r="C65" s="60" t="s">
        <v>465</v>
      </c>
      <c r="D65" s="60" t="s">
        <v>15</v>
      </c>
      <c r="E65" s="61">
        <v>66</v>
      </c>
      <c r="F65" s="61">
        <v>33</v>
      </c>
      <c r="G65" s="62">
        <v>1</v>
      </c>
      <c r="H65" s="63">
        <v>43105</v>
      </c>
      <c r="I65" s="67" t="s">
        <v>17</v>
      </c>
      <c r="J65"/>
      <c r="K65"/>
      <c r="L65"/>
      <c r="M65"/>
      <c r="N65"/>
      <c r="P65" s="68"/>
      <c r="Q65" s="56"/>
      <c r="R65" s="69"/>
    </row>
    <row r="66" spans="1:18" ht="26.1" customHeight="1" x14ac:dyDescent="0.25">
      <c r="A66" s="118">
        <v>63</v>
      </c>
      <c r="B66" s="13" t="s">
        <v>393</v>
      </c>
      <c r="C66" s="13" t="s">
        <v>385</v>
      </c>
      <c r="D66" s="13" t="s">
        <v>69</v>
      </c>
      <c r="E66" s="14">
        <v>63</v>
      </c>
      <c r="F66" s="14">
        <v>17</v>
      </c>
      <c r="G66" s="14">
        <v>1</v>
      </c>
      <c r="H66" s="80" t="s">
        <v>297</v>
      </c>
      <c r="I66" s="67" t="s">
        <v>368</v>
      </c>
      <c r="P66" s="70"/>
      <c r="R66" s="54"/>
    </row>
    <row r="67" spans="1:18" s="5" customFormat="1" ht="26.1" customHeight="1" x14ac:dyDescent="0.25">
      <c r="A67" s="118">
        <v>64</v>
      </c>
      <c r="B67" s="13" t="s">
        <v>401</v>
      </c>
      <c r="C67" s="13" t="s">
        <v>376</v>
      </c>
      <c r="D67" s="13" t="s">
        <v>413</v>
      </c>
      <c r="E67" s="14">
        <v>61.05</v>
      </c>
      <c r="F67" s="14">
        <v>14</v>
      </c>
      <c r="G67" s="14">
        <v>1</v>
      </c>
      <c r="H67" s="75" t="s">
        <v>297</v>
      </c>
      <c r="I67" s="77" t="s">
        <v>368</v>
      </c>
      <c r="J67"/>
      <c r="K67"/>
      <c r="L67"/>
      <c r="M67"/>
      <c r="N67"/>
      <c r="P67" s="40"/>
      <c r="Q67" s="20"/>
      <c r="R67" s="41"/>
    </row>
    <row r="68" spans="1:18" s="43" customFormat="1" ht="26.1" customHeight="1" x14ac:dyDescent="0.25">
      <c r="A68" s="118">
        <v>65</v>
      </c>
      <c r="B68" s="45" t="s">
        <v>438</v>
      </c>
      <c r="C68" s="45" t="s">
        <v>439</v>
      </c>
      <c r="D68" s="45" t="s">
        <v>15</v>
      </c>
      <c r="E68" s="47">
        <v>54.84</v>
      </c>
      <c r="F68" s="47">
        <v>9</v>
      </c>
      <c r="G68" s="47">
        <v>1</v>
      </c>
      <c r="H68" s="50" t="s">
        <v>297</v>
      </c>
      <c r="I68" s="52" t="s">
        <v>440</v>
      </c>
      <c r="J68"/>
      <c r="K68"/>
      <c r="L68"/>
      <c r="M68"/>
      <c r="N68"/>
      <c r="P68" s="68"/>
      <c r="Q68" s="56"/>
      <c r="R68" s="69"/>
    </row>
    <row r="69" spans="1:18" s="43" customFormat="1" ht="26.1" customHeight="1" x14ac:dyDescent="0.25">
      <c r="A69" s="118">
        <v>66</v>
      </c>
      <c r="B69" s="45" t="s">
        <v>490</v>
      </c>
      <c r="C69" s="57" t="s">
        <v>489</v>
      </c>
      <c r="D69" s="45" t="s">
        <v>15</v>
      </c>
      <c r="E69" s="47">
        <v>52.26</v>
      </c>
      <c r="F69" s="47">
        <v>8</v>
      </c>
      <c r="G69" s="47">
        <v>1</v>
      </c>
      <c r="H69" s="50" t="s">
        <v>450</v>
      </c>
      <c r="I69" s="53" t="s">
        <v>26</v>
      </c>
      <c r="J69"/>
      <c r="K69"/>
      <c r="L69"/>
      <c r="M69"/>
      <c r="N69"/>
      <c r="P69" s="68"/>
      <c r="Q69" s="56"/>
      <c r="R69" s="69"/>
    </row>
    <row r="70" spans="1:18" s="43" customFormat="1" ht="26.1" customHeight="1" x14ac:dyDescent="0.25">
      <c r="A70" s="118">
        <v>67</v>
      </c>
      <c r="B70" s="45" t="s">
        <v>398</v>
      </c>
      <c r="C70" s="45" t="s">
        <v>379</v>
      </c>
      <c r="D70" s="45" t="s">
        <v>414</v>
      </c>
      <c r="E70" s="47">
        <v>51</v>
      </c>
      <c r="F70" s="47">
        <v>13</v>
      </c>
      <c r="G70" s="47">
        <v>1</v>
      </c>
      <c r="H70" s="74" t="s">
        <v>297</v>
      </c>
      <c r="I70" s="67" t="s">
        <v>368</v>
      </c>
      <c r="J70"/>
      <c r="K70"/>
      <c r="L70"/>
      <c r="M70"/>
      <c r="N70"/>
      <c r="O70" s="56"/>
      <c r="P70" s="68"/>
      <c r="Q70" s="56"/>
      <c r="R70" s="69"/>
    </row>
    <row r="71" spans="1:18" s="43" customFormat="1" ht="26.1" customHeight="1" x14ac:dyDescent="0.25">
      <c r="A71" s="118">
        <v>68</v>
      </c>
      <c r="B71" s="121" t="s">
        <v>394</v>
      </c>
      <c r="C71" s="121" t="s">
        <v>383</v>
      </c>
      <c r="D71" s="121" t="s">
        <v>15</v>
      </c>
      <c r="E71" s="123">
        <v>48</v>
      </c>
      <c r="F71" s="123">
        <v>6</v>
      </c>
      <c r="G71" s="123">
        <v>1</v>
      </c>
      <c r="H71" s="130" t="s">
        <v>297</v>
      </c>
      <c r="I71" s="112" t="s">
        <v>368</v>
      </c>
      <c r="J71"/>
      <c r="K71"/>
      <c r="L71"/>
      <c r="M71"/>
      <c r="N71"/>
      <c r="P71" s="68"/>
      <c r="Q71" s="56"/>
      <c r="R71" s="69"/>
    </row>
    <row r="72" spans="1:18" s="43" customFormat="1" ht="26.1" customHeight="1" x14ac:dyDescent="0.25">
      <c r="A72" s="118">
        <v>69</v>
      </c>
      <c r="B72" s="121" t="s">
        <v>470</v>
      </c>
      <c r="C72" s="121" t="s">
        <v>470</v>
      </c>
      <c r="D72" s="121" t="s">
        <v>15</v>
      </c>
      <c r="E72" s="123">
        <v>38.86</v>
      </c>
      <c r="F72" s="123">
        <v>6</v>
      </c>
      <c r="G72" s="123">
        <v>1</v>
      </c>
      <c r="H72" s="156" t="s">
        <v>471</v>
      </c>
      <c r="I72" s="52" t="s">
        <v>39</v>
      </c>
      <c r="J72"/>
      <c r="K72"/>
      <c r="L72"/>
      <c r="M72"/>
      <c r="N72"/>
    </row>
    <row r="73" spans="1:18" s="43" customFormat="1" ht="26.1" customHeight="1" x14ac:dyDescent="0.25">
      <c r="A73" s="118">
        <v>70</v>
      </c>
      <c r="B73" s="146" t="s">
        <v>632</v>
      </c>
      <c r="C73" s="146" t="s">
        <v>633</v>
      </c>
      <c r="D73" s="146" t="s">
        <v>634</v>
      </c>
      <c r="E73" s="147">
        <v>31.64</v>
      </c>
      <c r="F73" s="147">
        <v>9</v>
      </c>
      <c r="G73" s="147">
        <v>2</v>
      </c>
      <c r="H73" s="148" t="s">
        <v>635</v>
      </c>
      <c r="I73" s="111" t="s">
        <v>636</v>
      </c>
      <c r="J73"/>
      <c r="K73"/>
      <c r="L73"/>
      <c r="M73"/>
      <c r="N73"/>
    </row>
    <row r="74" spans="1:18" s="43" customFormat="1" ht="26.1" customHeight="1" x14ac:dyDescent="0.25">
      <c r="A74" s="118">
        <v>71</v>
      </c>
      <c r="B74" s="45" t="s">
        <v>402</v>
      </c>
      <c r="C74" s="45" t="s">
        <v>375</v>
      </c>
      <c r="D74" s="45" t="s">
        <v>15</v>
      </c>
      <c r="E74" s="47">
        <v>30.9</v>
      </c>
      <c r="F74" s="47">
        <v>7</v>
      </c>
      <c r="G74" s="47">
        <v>1</v>
      </c>
      <c r="H74" s="74" t="s">
        <v>297</v>
      </c>
      <c r="I74" s="67" t="s">
        <v>368</v>
      </c>
      <c r="J74"/>
      <c r="K74"/>
      <c r="L74"/>
      <c r="M74"/>
      <c r="N74"/>
    </row>
    <row r="75" spans="1:18" s="5" customFormat="1" ht="26.1" customHeight="1" x14ac:dyDescent="0.25">
      <c r="A75" s="165">
        <v>72</v>
      </c>
      <c r="B75" s="45" t="s">
        <v>399</v>
      </c>
      <c r="C75" s="45" t="s">
        <v>378</v>
      </c>
      <c r="D75" s="45" t="s">
        <v>69</v>
      </c>
      <c r="E75" s="47">
        <v>3.7</v>
      </c>
      <c r="F75" s="47">
        <v>1</v>
      </c>
      <c r="G75" s="47">
        <v>1</v>
      </c>
      <c r="H75" s="74" t="s">
        <v>297</v>
      </c>
      <c r="I75" s="67" t="s">
        <v>368</v>
      </c>
      <c r="J75"/>
      <c r="K75"/>
      <c r="L75"/>
      <c r="M75"/>
      <c r="N75"/>
    </row>
    <row r="76" spans="1:18" s="5" customFormat="1" ht="26.1" customHeight="1" x14ac:dyDescent="0.25">
      <c r="B76" s="32"/>
      <c r="C76" s="32"/>
      <c r="D76" s="32"/>
      <c r="E76" s="33"/>
      <c r="F76" s="33"/>
      <c r="G76" s="34"/>
      <c r="J76"/>
      <c r="K76"/>
      <c r="L76"/>
      <c r="M76"/>
      <c r="N76"/>
    </row>
    <row r="77" spans="1:18" s="5" customFormat="1" ht="26.1" customHeight="1" thickBot="1" x14ac:dyDescent="0.3">
      <c r="B77" s="32"/>
      <c r="C77" s="32"/>
      <c r="D77" s="32"/>
      <c r="E77" s="36">
        <f>SUM(E4:E76)</f>
        <v>1709351.47</v>
      </c>
      <c r="F77" s="36">
        <f>SUM(F4:F76)</f>
        <v>315052</v>
      </c>
      <c r="H77" s="20"/>
      <c r="J77"/>
      <c r="K77"/>
      <c r="L77"/>
      <c r="M77"/>
      <c r="N77"/>
    </row>
  </sheetData>
  <sortState xmlns:xlrd2="http://schemas.microsoft.com/office/spreadsheetml/2017/richdata2" ref="B4:I75">
    <sortCondition descending="1" ref="E4:E75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A2A7-E68A-455F-9E20-A82855132C23}">
  <dimension ref="A1:R80"/>
  <sheetViews>
    <sheetView topLeftCell="A12" workbookViewId="0">
      <selection activeCell="L25" sqref="L25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10.42578125" bestFit="1" customWidth="1"/>
    <col min="12" max="12" width="13.5703125" bestFit="1" customWidth="1"/>
    <col min="13" max="13" width="11.5703125" bestFit="1" customWidth="1"/>
    <col min="14" max="14" width="11.140625" bestFit="1" customWidth="1"/>
    <col min="15" max="15" width="10.42578125" bestFit="1" customWidth="1"/>
    <col min="16" max="16" width="13.5703125" bestFit="1" customWidth="1"/>
    <col min="18" max="18" width="12.28515625" bestFit="1" customWidth="1"/>
  </cols>
  <sheetData>
    <row r="1" spans="1:17" s="5" customFormat="1" ht="18" x14ac:dyDescent="0.25">
      <c r="A1" s="1" t="s">
        <v>766</v>
      </c>
      <c r="B1" s="2"/>
      <c r="C1" s="2"/>
      <c r="D1" s="2"/>
      <c r="E1" s="3"/>
      <c r="F1" s="3"/>
      <c r="G1" s="4"/>
      <c r="H1" s="4"/>
      <c r="I1" s="4"/>
    </row>
    <row r="2" spans="1:17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7" s="5" customFormat="1" ht="26.1" customHeight="1" x14ac:dyDescent="0.2">
      <c r="A4" s="118">
        <v>1</v>
      </c>
      <c r="B4" s="171" t="s">
        <v>748</v>
      </c>
      <c r="C4" s="171" t="s">
        <v>747</v>
      </c>
      <c r="D4" s="87" t="s">
        <v>15</v>
      </c>
      <c r="E4" s="172">
        <v>368939</v>
      </c>
      <c r="F4" s="172">
        <v>60429</v>
      </c>
      <c r="G4" s="97">
        <v>14</v>
      </c>
      <c r="H4" s="175" t="s">
        <v>749</v>
      </c>
      <c r="I4" s="51" t="s">
        <v>39</v>
      </c>
    </row>
    <row r="5" spans="1:17" s="5" customFormat="1" ht="26.1" customHeight="1" x14ac:dyDescent="0.2">
      <c r="A5" s="118">
        <v>2</v>
      </c>
      <c r="B5" s="87" t="s">
        <v>758</v>
      </c>
      <c r="C5" s="87" t="s">
        <v>757</v>
      </c>
      <c r="D5" s="87" t="s">
        <v>15</v>
      </c>
      <c r="E5" s="91">
        <v>321488.68</v>
      </c>
      <c r="F5" s="91">
        <v>62850</v>
      </c>
      <c r="G5" s="91">
        <v>30</v>
      </c>
      <c r="H5" s="95" t="s">
        <v>743</v>
      </c>
      <c r="I5" s="18" t="s">
        <v>17</v>
      </c>
    </row>
    <row r="6" spans="1:17" s="5" customFormat="1" ht="26.1" customHeight="1" x14ac:dyDescent="0.2">
      <c r="A6" s="118">
        <v>3</v>
      </c>
      <c r="B6" s="85" t="s">
        <v>767</v>
      </c>
      <c r="C6" s="85" t="s">
        <v>772</v>
      </c>
      <c r="D6" s="87" t="s">
        <v>773</v>
      </c>
      <c r="E6" s="86">
        <v>311887.77</v>
      </c>
      <c r="F6" s="86">
        <v>52172</v>
      </c>
      <c r="G6" s="84" t="s">
        <v>534</v>
      </c>
      <c r="H6" s="84" t="s">
        <v>774</v>
      </c>
      <c r="I6" s="16" t="s">
        <v>26</v>
      </c>
    </row>
    <row r="7" spans="1:17" s="5" customFormat="1" ht="26.1" customHeight="1" x14ac:dyDescent="0.2">
      <c r="A7" s="118">
        <v>4</v>
      </c>
      <c r="B7" s="87" t="s">
        <v>789</v>
      </c>
      <c r="C7" s="87" t="s">
        <v>788</v>
      </c>
      <c r="D7" s="87" t="s">
        <v>15</v>
      </c>
      <c r="E7" s="91">
        <v>219050.86</v>
      </c>
      <c r="F7" s="91">
        <v>46197</v>
      </c>
      <c r="G7" s="91">
        <v>31</v>
      </c>
      <c r="H7" s="95" t="s">
        <v>779</v>
      </c>
      <c r="I7" s="77" t="s">
        <v>17</v>
      </c>
    </row>
    <row r="8" spans="1:17" s="5" customFormat="1" ht="26.1" customHeight="1" x14ac:dyDescent="0.2">
      <c r="A8" s="118">
        <v>5</v>
      </c>
      <c r="B8" s="87" t="s">
        <v>809</v>
      </c>
      <c r="C8" s="87" t="s">
        <v>809</v>
      </c>
      <c r="D8" s="87" t="s">
        <v>10</v>
      </c>
      <c r="E8" s="91">
        <v>138323</v>
      </c>
      <c r="F8" s="91">
        <v>26118</v>
      </c>
      <c r="G8" s="91">
        <v>15</v>
      </c>
      <c r="H8" s="95" t="s">
        <v>779</v>
      </c>
      <c r="I8" s="18" t="s">
        <v>114</v>
      </c>
    </row>
    <row r="9" spans="1:17" s="5" customFormat="1" ht="26.1" customHeight="1" x14ac:dyDescent="0.2">
      <c r="A9" s="118">
        <v>6</v>
      </c>
      <c r="B9" s="85" t="s">
        <v>768</v>
      </c>
      <c r="C9" s="85" t="s">
        <v>775</v>
      </c>
      <c r="D9" s="87" t="s">
        <v>777</v>
      </c>
      <c r="E9" s="86">
        <v>124780.06</v>
      </c>
      <c r="F9" s="86">
        <v>27414</v>
      </c>
      <c r="G9" s="84" t="s">
        <v>534</v>
      </c>
      <c r="H9" s="84" t="s">
        <v>776</v>
      </c>
      <c r="I9" s="16" t="s">
        <v>26</v>
      </c>
    </row>
    <row r="10" spans="1:17" s="5" customFormat="1" ht="26.1" customHeight="1" x14ac:dyDescent="0.2">
      <c r="A10" s="118">
        <v>7</v>
      </c>
      <c r="B10" s="87" t="s">
        <v>810</v>
      </c>
      <c r="C10" s="87" t="s">
        <v>810</v>
      </c>
      <c r="D10" s="87" t="s">
        <v>10</v>
      </c>
      <c r="E10" s="91">
        <v>78712.27</v>
      </c>
      <c r="F10" s="91">
        <v>14529</v>
      </c>
      <c r="G10" s="91">
        <v>15</v>
      </c>
      <c r="H10" s="95" t="s">
        <v>774</v>
      </c>
      <c r="I10" s="18" t="s">
        <v>811</v>
      </c>
    </row>
    <row r="11" spans="1:17" s="5" customFormat="1" ht="26.1" customHeight="1" x14ac:dyDescent="0.2">
      <c r="A11" s="118">
        <v>8</v>
      </c>
      <c r="B11" s="85" t="s">
        <v>769</v>
      </c>
      <c r="C11" s="85" t="s">
        <v>778</v>
      </c>
      <c r="D11" s="87" t="s">
        <v>15</v>
      </c>
      <c r="E11" s="86">
        <v>76597.8</v>
      </c>
      <c r="F11" s="86">
        <v>13268</v>
      </c>
      <c r="G11" s="84" t="s">
        <v>532</v>
      </c>
      <c r="H11" s="84" t="s">
        <v>749</v>
      </c>
      <c r="I11" s="18" t="s">
        <v>29</v>
      </c>
    </row>
    <row r="12" spans="1:17" s="5" customFormat="1" ht="26.1" customHeight="1" x14ac:dyDescent="0.2">
      <c r="A12" s="118">
        <v>9</v>
      </c>
      <c r="B12" s="85" t="s">
        <v>770</v>
      </c>
      <c r="C12" s="85" t="s">
        <v>780</v>
      </c>
      <c r="D12" s="87" t="s">
        <v>274</v>
      </c>
      <c r="E12" s="86">
        <v>65643.25</v>
      </c>
      <c r="F12" s="86">
        <v>11351</v>
      </c>
      <c r="G12" s="84" t="s">
        <v>531</v>
      </c>
      <c r="H12" s="84" t="s">
        <v>779</v>
      </c>
      <c r="I12" s="18" t="s">
        <v>29</v>
      </c>
      <c r="O12" s="20"/>
      <c r="P12" s="11"/>
    </row>
    <row r="13" spans="1:17" s="5" customFormat="1" ht="26.1" customHeight="1" x14ac:dyDescent="0.2">
      <c r="A13" s="118">
        <v>10</v>
      </c>
      <c r="B13" s="87" t="s">
        <v>783</v>
      </c>
      <c r="C13" s="87" t="s">
        <v>784</v>
      </c>
      <c r="D13" s="87" t="s">
        <v>15</v>
      </c>
      <c r="E13" s="91">
        <v>50755.4</v>
      </c>
      <c r="F13" s="91">
        <v>10135</v>
      </c>
      <c r="G13" s="91">
        <v>14</v>
      </c>
      <c r="H13" s="95" t="s">
        <v>776</v>
      </c>
      <c r="I13" s="18" t="s">
        <v>453</v>
      </c>
      <c r="O13" s="20"/>
      <c r="P13" s="11"/>
    </row>
    <row r="14" spans="1:17" s="43" customFormat="1" ht="24.75" customHeight="1" x14ac:dyDescent="0.2">
      <c r="A14" s="118">
        <v>11</v>
      </c>
      <c r="B14" s="119" t="s">
        <v>733</v>
      </c>
      <c r="C14" s="119" t="s">
        <v>732</v>
      </c>
      <c r="D14" s="45" t="s">
        <v>15</v>
      </c>
      <c r="E14" s="122">
        <v>47713.93</v>
      </c>
      <c r="F14" s="122">
        <v>7674</v>
      </c>
      <c r="G14" s="124" t="s">
        <v>524</v>
      </c>
      <c r="H14" s="124" t="s">
        <v>742</v>
      </c>
      <c r="I14" s="53" t="s">
        <v>36</v>
      </c>
      <c r="J14" s="42"/>
      <c r="N14" s="68"/>
      <c r="O14" s="56"/>
      <c r="P14" s="56"/>
      <c r="Q14" s="69"/>
    </row>
    <row r="15" spans="1:17" s="5" customFormat="1" ht="26.1" customHeight="1" x14ac:dyDescent="0.2">
      <c r="A15" s="118">
        <v>12</v>
      </c>
      <c r="B15" s="13" t="s">
        <v>474</v>
      </c>
      <c r="C15" s="13" t="s">
        <v>475</v>
      </c>
      <c r="D15" s="13" t="s">
        <v>15</v>
      </c>
      <c r="E15" s="14">
        <v>42597</v>
      </c>
      <c r="F15" s="14">
        <v>9190</v>
      </c>
      <c r="G15" s="14">
        <v>7</v>
      </c>
      <c r="H15" s="15" t="s">
        <v>471</v>
      </c>
      <c r="I15" s="18" t="s">
        <v>39</v>
      </c>
      <c r="J15" s="43"/>
      <c r="K15" s="43"/>
      <c r="L15" s="43"/>
      <c r="M15" s="42"/>
      <c r="N15" s="43"/>
      <c r="P15" s="11"/>
    </row>
    <row r="16" spans="1:17" s="5" customFormat="1" ht="26.1" customHeight="1" x14ac:dyDescent="0.2">
      <c r="A16" s="118">
        <v>13</v>
      </c>
      <c r="B16" s="44" t="s">
        <v>816</v>
      </c>
      <c r="C16" s="44" t="s">
        <v>815</v>
      </c>
      <c r="D16" s="44" t="s">
        <v>15</v>
      </c>
      <c r="E16" s="46">
        <v>36762</v>
      </c>
      <c r="F16" s="46">
        <v>7377</v>
      </c>
      <c r="G16" s="48">
        <v>14</v>
      </c>
      <c r="H16" s="49" t="s">
        <v>776</v>
      </c>
      <c r="I16" s="51" t="s">
        <v>39</v>
      </c>
      <c r="K16" s="11"/>
    </row>
    <row r="17" spans="1:15" s="5" customFormat="1" ht="26.1" customHeight="1" x14ac:dyDescent="0.2">
      <c r="A17" s="118">
        <v>14</v>
      </c>
      <c r="B17" s="88" t="s">
        <v>731</v>
      </c>
      <c r="C17" s="88" t="s">
        <v>730</v>
      </c>
      <c r="D17" s="13" t="s">
        <v>15</v>
      </c>
      <c r="E17" s="92">
        <v>16758.12</v>
      </c>
      <c r="F17" s="92">
        <v>2906</v>
      </c>
      <c r="G17" s="96" t="s">
        <v>523</v>
      </c>
      <c r="H17" s="96" t="s">
        <v>619</v>
      </c>
      <c r="I17" s="16" t="s">
        <v>26</v>
      </c>
      <c r="J17" s="11"/>
      <c r="K17" s="11"/>
      <c r="L17" s="20"/>
    </row>
    <row r="18" spans="1:15" s="5" customFormat="1" ht="26.1" customHeight="1" x14ac:dyDescent="0.2">
      <c r="A18" s="118">
        <v>15</v>
      </c>
      <c r="B18" s="44" t="s">
        <v>797</v>
      </c>
      <c r="C18" s="44" t="s">
        <v>798</v>
      </c>
      <c r="D18" s="44" t="s">
        <v>799</v>
      </c>
      <c r="E18" s="46">
        <v>15866</v>
      </c>
      <c r="F18" s="46">
        <v>2909</v>
      </c>
      <c r="G18" s="48">
        <v>6</v>
      </c>
      <c r="H18" s="49" t="s">
        <v>774</v>
      </c>
      <c r="I18" s="16" t="s">
        <v>94</v>
      </c>
      <c r="J18" s="11"/>
      <c r="K18" s="11"/>
      <c r="L18" s="20"/>
    </row>
    <row r="19" spans="1:15" s="5" customFormat="1" ht="26.1" customHeight="1" x14ac:dyDescent="0.2">
      <c r="A19" s="118">
        <v>16</v>
      </c>
      <c r="B19" s="13" t="s">
        <v>763</v>
      </c>
      <c r="C19" s="13" t="s">
        <v>764</v>
      </c>
      <c r="D19" s="13" t="s">
        <v>69</v>
      </c>
      <c r="E19" s="14">
        <v>15535.83</v>
      </c>
      <c r="F19" s="14">
        <v>2982</v>
      </c>
      <c r="G19" s="14">
        <v>13</v>
      </c>
      <c r="H19" s="75" t="s">
        <v>754</v>
      </c>
      <c r="I19" s="18" t="s">
        <v>91</v>
      </c>
      <c r="J19" s="17"/>
      <c r="L19" s="11"/>
      <c r="M19" s="11"/>
      <c r="O19" s="20"/>
    </row>
    <row r="20" spans="1:15" s="5" customFormat="1" ht="26.1" customHeight="1" x14ac:dyDescent="0.2">
      <c r="A20" s="118">
        <v>17</v>
      </c>
      <c r="B20" s="13" t="s">
        <v>791</v>
      </c>
      <c r="C20" s="13" t="s">
        <v>790</v>
      </c>
      <c r="D20" s="13" t="s">
        <v>15</v>
      </c>
      <c r="E20" s="14">
        <v>14175</v>
      </c>
      <c r="F20" s="14">
        <v>2418</v>
      </c>
      <c r="G20" s="14">
        <v>13</v>
      </c>
      <c r="H20" s="15" t="s">
        <v>781</v>
      </c>
      <c r="I20" s="18" t="s">
        <v>56</v>
      </c>
    </row>
    <row r="21" spans="1:15" s="5" customFormat="1" ht="26.1" customHeight="1" x14ac:dyDescent="0.2">
      <c r="A21" s="118">
        <v>18</v>
      </c>
      <c r="B21" s="88" t="s">
        <v>611</v>
      </c>
      <c r="C21" s="88" t="s">
        <v>610</v>
      </c>
      <c r="D21" s="13" t="s">
        <v>15</v>
      </c>
      <c r="E21" s="92">
        <v>13399.75</v>
      </c>
      <c r="F21" s="92">
        <v>3101</v>
      </c>
      <c r="G21" s="96" t="s">
        <v>519</v>
      </c>
      <c r="H21" s="96" t="s">
        <v>619</v>
      </c>
      <c r="I21" s="18" t="s">
        <v>29</v>
      </c>
      <c r="J21" s="17"/>
      <c r="L21" s="11"/>
      <c r="M21" s="11"/>
      <c r="O21" s="20"/>
    </row>
    <row r="22" spans="1:15" s="43" customFormat="1" ht="24.75" customHeight="1" x14ac:dyDescent="0.2">
      <c r="A22" s="118">
        <v>19</v>
      </c>
      <c r="B22" s="45" t="s">
        <v>792</v>
      </c>
      <c r="C22" s="45" t="s">
        <v>793</v>
      </c>
      <c r="D22" s="45" t="s">
        <v>794</v>
      </c>
      <c r="E22" s="47">
        <v>7186.67</v>
      </c>
      <c r="F22" s="47">
        <v>1293</v>
      </c>
      <c r="G22" s="47">
        <v>9</v>
      </c>
      <c r="H22" s="74" t="s">
        <v>749</v>
      </c>
      <c r="I22" s="52" t="s">
        <v>91</v>
      </c>
    </row>
    <row r="23" spans="1:15" s="5" customFormat="1" ht="26.1" customHeight="1" x14ac:dyDescent="0.2">
      <c r="A23" s="118">
        <v>20</v>
      </c>
      <c r="B23" s="44" t="s">
        <v>802</v>
      </c>
      <c r="C23" s="44" t="s">
        <v>802</v>
      </c>
      <c r="D23" s="44" t="s">
        <v>803</v>
      </c>
      <c r="E23" s="46">
        <v>1481.09</v>
      </c>
      <c r="F23" s="46">
        <v>513</v>
      </c>
      <c r="G23" s="48">
        <v>23</v>
      </c>
      <c r="H23" s="58" t="s">
        <v>776</v>
      </c>
      <c r="I23" s="177" t="s">
        <v>697</v>
      </c>
      <c r="J23" s="17"/>
    </row>
    <row r="24" spans="1:15" s="5" customFormat="1" ht="26.1" customHeight="1" x14ac:dyDescent="0.2">
      <c r="A24" s="118">
        <v>21</v>
      </c>
      <c r="B24" s="13" t="s">
        <v>622</v>
      </c>
      <c r="C24" s="13" t="s">
        <v>623</v>
      </c>
      <c r="D24" s="13" t="s">
        <v>15</v>
      </c>
      <c r="E24" s="14">
        <v>6551</v>
      </c>
      <c r="F24" s="14">
        <v>1040</v>
      </c>
      <c r="G24" s="14">
        <v>2</v>
      </c>
      <c r="H24" s="15" t="s">
        <v>616</v>
      </c>
      <c r="I24" s="51" t="s">
        <v>39</v>
      </c>
    </row>
    <row r="25" spans="1:15" s="5" customFormat="1" ht="26.1" customHeight="1" x14ac:dyDescent="0.2">
      <c r="A25" s="118">
        <v>22</v>
      </c>
      <c r="B25" s="44" t="s">
        <v>795</v>
      </c>
      <c r="C25" s="44" t="s">
        <v>796</v>
      </c>
      <c r="D25" s="44" t="s">
        <v>15</v>
      </c>
      <c r="E25" s="46">
        <v>6183.05</v>
      </c>
      <c r="F25" s="46">
        <v>1340</v>
      </c>
      <c r="G25" s="48">
        <v>9</v>
      </c>
      <c r="H25" s="49" t="s">
        <v>776</v>
      </c>
      <c r="I25" s="77" t="s">
        <v>101</v>
      </c>
    </row>
    <row r="26" spans="1:15" s="5" customFormat="1" ht="26.1" customHeight="1" x14ac:dyDescent="0.2">
      <c r="A26" s="118">
        <v>23</v>
      </c>
      <c r="B26" s="13" t="s">
        <v>357</v>
      </c>
      <c r="C26" s="24" t="s">
        <v>356</v>
      </c>
      <c r="D26" s="13" t="s">
        <v>15</v>
      </c>
      <c r="E26" s="14">
        <v>5465.02</v>
      </c>
      <c r="F26" s="14">
        <v>1018</v>
      </c>
      <c r="G26" s="23">
        <v>9</v>
      </c>
      <c r="H26" s="76" t="s">
        <v>354</v>
      </c>
      <c r="I26" s="78" t="s">
        <v>17</v>
      </c>
      <c r="K26" s="26"/>
    </row>
    <row r="27" spans="1:15" s="5" customFormat="1" ht="26.1" customHeight="1" x14ac:dyDescent="0.2">
      <c r="A27" s="118">
        <v>24</v>
      </c>
      <c r="B27" s="98" t="s">
        <v>751</v>
      </c>
      <c r="C27" s="154" t="s">
        <v>750</v>
      </c>
      <c r="D27" s="13" t="s">
        <v>120</v>
      </c>
      <c r="E27" s="99">
        <v>5401</v>
      </c>
      <c r="F27" s="99">
        <v>1220</v>
      </c>
      <c r="G27" s="155">
        <v>14</v>
      </c>
      <c r="H27" s="161" t="s">
        <v>754</v>
      </c>
      <c r="I27" s="178" t="s">
        <v>94</v>
      </c>
      <c r="M27" s="11"/>
      <c r="O27" s="11"/>
    </row>
    <row r="28" spans="1:15" s="5" customFormat="1" ht="26.1" customHeight="1" x14ac:dyDescent="0.2">
      <c r="A28" s="118">
        <v>25</v>
      </c>
      <c r="B28" s="13" t="s">
        <v>472</v>
      </c>
      <c r="C28" s="24" t="s">
        <v>472</v>
      </c>
      <c r="D28" s="13" t="s">
        <v>120</v>
      </c>
      <c r="E28" s="14">
        <v>4230</v>
      </c>
      <c r="F28" s="14">
        <v>700</v>
      </c>
      <c r="G28" s="73">
        <v>1</v>
      </c>
      <c r="H28" s="50" t="s">
        <v>473</v>
      </c>
      <c r="I28" s="170" t="s">
        <v>440</v>
      </c>
      <c r="M28" s="11"/>
      <c r="O28" s="11"/>
    </row>
    <row r="29" spans="1:15" s="5" customFormat="1" ht="26.1" customHeight="1" x14ac:dyDescent="0.2">
      <c r="A29" s="118">
        <v>26</v>
      </c>
      <c r="B29" s="88" t="s">
        <v>735</v>
      </c>
      <c r="C29" s="120" t="s">
        <v>734</v>
      </c>
      <c r="D29" s="13" t="s">
        <v>15</v>
      </c>
      <c r="E29" s="92">
        <v>2711.94</v>
      </c>
      <c r="F29" s="92">
        <v>454</v>
      </c>
      <c r="G29" s="135" t="s">
        <v>521</v>
      </c>
      <c r="H29" s="124" t="s">
        <v>743</v>
      </c>
      <c r="I29" s="52" t="s">
        <v>29</v>
      </c>
      <c r="J29" s="43"/>
      <c r="K29" s="43"/>
      <c r="L29" s="43"/>
      <c r="M29" s="43"/>
      <c r="N29" s="43"/>
    </row>
    <row r="30" spans="1:15" s="5" customFormat="1" ht="26.1" customHeight="1" x14ac:dyDescent="0.2">
      <c r="A30" s="118">
        <v>27</v>
      </c>
      <c r="B30" s="98" t="s">
        <v>812</v>
      </c>
      <c r="C30" s="154" t="s">
        <v>813</v>
      </c>
      <c r="D30" s="98" t="s">
        <v>45</v>
      </c>
      <c r="E30" s="99">
        <v>2676.53</v>
      </c>
      <c r="F30" s="99">
        <v>494</v>
      </c>
      <c r="G30" s="155">
        <v>4</v>
      </c>
      <c r="H30" s="176" t="s">
        <v>781</v>
      </c>
      <c r="I30" s="177" t="s">
        <v>814</v>
      </c>
      <c r="M30" s="11"/>
      <c r="N30" s="20"/>
      <c r="O30" s="11"/>
    </row>
    <row r="31" spans="1:15" s="5" customFormat="1" ht="26.1" customHeight="1" x14ac:dyDescent="0.2">
      <c r="A31" s="118">
        <v>28</v>
      </c>
      <c r="B31" s="98" t="s">
        <v>804</v>
      </c>
      <c r="C31" s="154" t="s">
        <v>805</v>
      </c>
      <c r="D31" s="98" t="s">
        <v>806</v>
      </c>
      <c r="E31" s="99">
        <v>2214.34</v>
      </c>
      <c r="F31" s="99">
        <v>447</v>
      </c>
      <c r="G31" s="155">
        <v>10</v>
      </c>
      <c r="H31" s="157" t="s">
        <v>781</v>
      </c>
      <c r="I31" s="158" t="s">
        <v>636</v>
      </c>
      <c r="J31" s="43"/>
      <c r="K31" s="43"/>
      <c r="L31" s="43"/>
      <c r="M31" s="43"/>
      <c r="N31" s="43"/>
    </row>
    <row r="32" spans="1:15" s="5" customFormat="1" ht="26.1" customHeight="1" x14ac:dyDescent="0.2">
      <c r="A32" s="118">
        <v>29</v>
      </c>
      <c r="B32" s="13" t="s">
        <v>641</v>
      </c>
      <c r="C32" s="13" t="s">
        <v>642</v>
      </c>
      <c r="D32" s="44" t="s">
        <v>232</v>
      </c>
      <c r="E32" s="14">
        <v>2213</v>
      </c>
      <c r="F32" s="14">
        <v>440</v>
      </c>
      <c r="G32" s="14">
        <v>3</v>
      </c>
      <c r="H32" s="15" t="s">
        <v>616</v>
      </c>
      <c r="I32" s="16" t="s">
        <v>94</v>
      </c>
      <c r="K32" s="40"/>
      <c r="L32" s="20"/>
      <c r="M32" s="41"/>
    </row>
    <row r="33" spans="1:15" s="5" customFormat="1" ht="26.1" customHeight="1" x14ac:dyDescent="0.2">
      <c r="A33" s="118">
        <v>30</v>
      </c>
      <c r="B33" s="88" t="s">
        <v>771</v>
      </c>
      <c r="C33" s="120" t="s">
        <v>782</v>
      </c>
      <c r="D33" s="13" t="s">
        <v>45</v>
      </c>
      <c r="E33" s="92">
        <v>1901.35</v>
      </c>
      <c r="F33" s="92">
        <v>346</v>
      </c>
      <c r="G33" s="125" t="s">
        <v>523</v>
      </c>
      <c r="H33" s="129" t="s">
        <v>781</v>
      </c>
      <c r="I33" s="78" t="s">
        <v>29</v>
      </c>
      <c r="J33" s="43"/>
      <c r="K33" s="43"/>
      <c r="L33" s="43"/>
      <c r="M33" s="43"/>
      <c r="N33" s="43"/>
    </row>
    <row r="34" spans="1:15" s="5" customFormat="1" ht="26.1" customHeight="1" x14ac:dyDescent="0.2">
      <c r="A34" s="118">
        <v>31</v>
      </c>
      <c r="B34" s="98" t="s">
        <v>800</v>
      </c>
      <c r="C34" s="154" t="s">
        <v>801</v>
      </c>
      <c r="D34" s="44" t="s">
        <v>15</v>
      </c>
      <c r="E34" s="99">
        <v>1771</v>
      </c>
      <c r="F34" s="99">
        <v>329</v>
      </c>
      <c r="G34" s="155">
        <v>5</v>
      </c>
      <c r="H34" s="157" t="s">
        <v>781</v>
      </c>
      <c r="I34" s="79" t="s">
        <v>94</v>
      </c>
      <c r="J34" s="43"/>
      <c r="K34" s="43"/>
      <c r="L34" s="43"/>
      <c r="M34" s="43"/>
      <c r="N34" s="43"/>
    </row>
    <row r="35" spans="1:15" s="43" customFormat="1" ht="26.1" customHeight="1" x14ac:dyDescent="0.2">
      <c r="A35" s="118">
        <v>32</v>
      </c>
      <c r="B35" s="45" t="s">
        <v>762</v>
      </c>
      <c r="C35" s="45" t="s">
        <v>761</v>
      </c>
      <c r="D35" s="45" t="s">
        <v>157</v>
      </c>
      <c r="E35" s="47">
        <v>1728</v>
      </c>
      <c r="F35" s="47">
        <v>326</v>
      </c>
      <c r="G35" s="47">
        <v>4</v>
      </c>
      <c r="H35" s="74" t="s">
        <v>742</v>
      </c>
      <c r="I35" s="52" t="s">
        <v>91</v>
      </c>
      <c r="M35" s="56"/>
      <c r="N35" s="56"/>
    </row>
    <row r="36" spans="1:15" s="5" customFormat="1" ht="26.1" customHeight="1" x14ac:dyDescent="0.2">
      <c r="A36" s="118">
        <v>33</v>
      </c>
      <c r="B36" s="13" t="s">
        <v>786</v>
      </c>
      <c r="C36" s="24" t="s">
        <v>785</v>
      </c>
      <c r="D36" s="13" t="s">
        <v>787</v>
      </c>
      <c r="E36" s="14">
        <v>1483.66</v>
      </c>
      <c r="F36" s="14">
        <v>280</v>
      </c>
      <c r="G36" s="73">
        <v>11</v>
      </c>
      <c r="H36" s="76" t="s">
        <v>781</v>
      </c>
      <c r="I36" s="79" t="s">
        <v>77</v>
      </c>
      <c r="J36" s="43"/>
      <c r="K36" s="43"/>
      <c r="L36" s="42"/>
      <c r="M36" s="43"/>
      <c r="N36" s="43"/>
    </row>
    <row r="37" spans="1:15" s="103" customFormat="1" ht="26.1" customHeight="1" x14ac:dyDescent="0.2">
      <c r="A37" s="118">
        <v>34</v>
      </c>
      <c r="B37" s="13" t="s">
        <v>18</v>
      </c>
      <c r="C37" s="13" t="s">
        <v>19</v>
      </c>
      <c r="D37" s="13" t="s">
        <v>20</v>
      </c>
      <c r="E37" s="14">
        <v>1292</v>
      </c>
      <c r="F37" s="14">
        <v>285</v>
      </c>
      <c r="G37" s="14">
        <v>2</v>
      </c>
      <c r="H37" s="15">
        <v>43406</v>
      </c>
      <c r="I37" s="18" t="s">
        <v>21</v>
      </c>
      <c r="J37" s="42" t="s">
        <v>482</v>
      </c>
      <c r="K37" s="43"/>
      <c r="L37" s="43"/>
      <c r="M37" s="43"/>
      <c r="N37" s="43"/>
    </row>
    <row r="38" spans="1:15" s="43" customFormat="1" ht="26.1" customHeight="1" x14ac:dyDescent="0.2">
      <c r="A38" s="118">
        <v>35</v>
      </c>
      <c r="B38" s="45" t="s">
        <v>419</v>
      </c>
      <c r="C38" s="45" t="s">
        <v>419</v>
      </c>
      <c r="D38" s="45" t="s">
        <v>10</v>
      </c>
      <c r="E38" s="47">
        <v>1246.1300000000001</v>
      </c>
      <c r="F38" s="47">
        <v>321</v>
      </c>
      <c r="G38" s="47">
        <v>6</v>
      </c>
      <c r="H38" s="74" t="s">
        <v>353</v>
      </c>
      <c r="I38" s="67" t="s">
        <v>368</v>
      </c>
      <c r="J38" s="42"/>
      <c r="K38" s="56"/>
    </row>
    <row r="39" spans="1:15" s="5" customFormat="1" ht="26.1" customHeight="1" x14ac:dyDescent="0.2">
      <c r="A39" s="118">
        <v>36</v>
      </c>
      <c r="B39" s="13" t="s">
        <v>626</v>
      </c>
      <c r="C39" s="13" t="s">
        <v>628</v>
      </c>
      <c r="D39" s="13" t="s">
        <v>629</v>
      </c>
      <c r="E39" s="14">
        <v>1150</v>
      </c>
      <c r="F39" s="14">
        <v>381</v>
      </c>
      <c r="G39" s="14">
        <v>3</v>
      </c>
      <c r="H39" s="75" t="s">
        <v>627</v>
      </c>
      <c r="I39" s="18" t="s">
        <v>56</v>
      </c>
      <c r="J39" s="17"/>
      <c r="L39" s="11"/>
      <c r="M39" s="11"/>
      <c r="O39" s="20"/>
    </row>
    <row r="40" spans="1:15" s="5" customFormat="1" ht="26.1" customHeight="1" x14ac:dyDescent="0.2">
      <c r="A40" s="118">
        <v>37</v>
      </c>
      <c r="B40" s="98" t="s">
        <v>808</v>
      </c>
      <c r="C40" s="98" t="s">
        <v>807</v>
      </c>
      <c r="D40" s="98" t="s">
        <v>69</v>
      </c>
      <c r="E40" s="99">
        <v>940.66</v>
      </c>
      <c r="F40" s="99">
        <v>210</v>
      </c>
      <c r="G40" s="99">
        <v>8</v>
      </c>
      <c r="H40" s="100" t="s">
        <v>781</v>
      </c>
      <c r="I40" s="101" t="s">
        <v>714</v>
      </c>
    </row>
    <row r="41" spans="1:15" s="43" customFormat="1" ht="26.1" customHeight="1" x14ac:dyDescent="0.2">
      <c r="A41" s="118">
        <v>38</v>
      </c>
      <c r="B41" s="60" t="s">
        <v>496</v>
      </c>
      <c r="C41" s="60" t="s">
        <v>495</v>
      </c>
      <c r="D41" s="60" t="s">
        <v>15</v>
      </c>
      <c r="E41" s="61">
        <v>926.2</v>
      </c>
      <c r="F41" s="61">
        <v>471</v>
      </c>
      <c r="G41" s="62">
        <v>1</v>
      </c>
      <c r="H41" s="63" t="s">
        <v>504</v>
      </c>
      <c r="I41" s="64" t="s">
        <v>26</v>
      </c>
      <c r="M41" s="56"/>
    </row>
    <row r="42" spans="1:15" s="43" customFormat="1" ht="26.1" customHeight="1" x14ac:dyDescent="0.2">
      <c r="A42" s="118">
        <v>39</v>
      </c>
      <c r="B42" s="45" t="s">
        <v>13</v>
      </c>
      <c r="C42" s="45" t="s">
        <v>14</v>
      </c>
      <c r="D42" s="45" t="s">
        <v>15</v>
      </c>
      <c r="E42" s="47">
        <v>785.3</v>
      </c>
      <c r="F42" s="47">
        <v>402</v>
      </c>
      <c r="G42" s="47">
        <v>3</v>
      </c>
      <c r="H42" s="50" t="s">
        <v>16</v>
      </c>
      <c r="I42" s="52" t="s">
        <v>17</v>
      </c>
    </row>
    <row r="43" spans="1:15" s="43" customFormat="1" ht="26.1" customHeight="1" x14ac:dyDescent="0.2">
      <c r="A43" s="118">
        <v>40</v>
      </c>
      <c r="B43" s="119" t="s">
        <v>604</v>
      </c>
      <c r="C43" s="119" t="s">
        <v>603</v>
      </c>
      <c r="D43" s="45" t="s">
        <v>15</v>
      </c>
      <c r="E43" s="122">
        <v>753.2</v>
      </c>
      <c r="F43" s="122">
        <v>127</v>
      </c>
      <c r="G43" s="124" t="s">
        <v>518</v>
      </c>
      <c r="H43" s="124" t="s">
        <v>616</v>
      </c>
      <c r="I43" s="79" t="s">
        <v>26</v>
      </c>
    </row>
    <row r="44" spans="1:15" s="43" customFormat="1" ht="26.1" customHeight="1" x14ac:dyDescent="0.2">
      <c r="A44" s="118">
        <v>41</v>
      </c>
      <c r="B44" s="119" t="s">
        <v>613</v>
      </c>
      <c r="C44" s="119" t="s">
        <v>612</v>
      </c>
      <c r="D44" s="45" t="s">
        <v>15</v>
      </c>
      <c r="E44" s="122">
        <v>535.5</v>
      </c>
      <c r="F44" s="122">
        <v>291</v>
      </c>
      <c r="G44" s="124" t="s">
        <v>518</v>
      </c>
      <c r="H44" s="124" t="s">
        <v>620</v>
      </c>
      <c r="I44" s="53" t="s">
        <v>26</v>
      </c>
    </row>
    <row r="45" spans="1:15" s="5" customFormat="1" ht="26.1" customHeight="1" x14ac:dyDescent="0.2">
      <c r="A45" s="118">
        <v>42</v>
      </c>
      <c r="B45" s="45" t="s">
        <v>366</v>
      </c>
      <c r="C45" s="45" t="s">
        <v>367</v>
      </c>
      <c r="D45" s="45" t="s">
        <v>157</v>
      </c>
      <c r="E45" s="47">
        <v>529.23</v>
      </c>
      <c r="F45" s="47">
        <v>150</v>
      </c>
      <c r="G45" s="47">
        <v>2</v>
      </c>
      <c r="H45" s="142" t="s">
        <v>353</v>
      </c>
      <c r="I45" s="143" t="s">
        <v>91</v>
      </c>
    </row>
    <row r="46" spans="1:15" s="5" customFormat="1" ht="26.1" customHeight="1" x14ac:dyDescent="0.2">
      <c r="A46" s="118">
        <v>43</v>
      </c>
      <c r="B46" s="60" t="s">
        <v>480</v>
      </c>
      <c r="C46" s="60" t="s">
        <v>481</v>
      </c>
      <c r="D46" s="60" t="s">
        <v>15</v>
      </c>
      <c r="E46" s="61">
        <v>331</v>
      </c>
      <c r="F46" s="61">
        <v>165</v>
      </c>
      <c r="G46" s="62">
        <v>1</v>
      </c>
      <c r="H46" s="104">
        <v>42916</v>
      </c>
      <c r="I46" s="113" t="s">
        <v>39</v>
      </c>
      <c r="J46" s="43"/>
      <c r="K46" s="43"/>
      <c r="L46" s="43"/>
      <c r="M46" s="42"/>
      <c r="N46" s="43"/>
      <c r="O46" s="43"/>
    </row>
    <row r="47" spans="1:15" s="5" customFormat="1" ht="26.1" customHeight="1" x14ac:dyDescent="0.2">
      <c r="A47" s="118">
        <v>44</v>
      </c>
      <c r="B47" s="90" t="s">
        <v>37</v>
      </c>
      <c r="C47" s="90" t="s">
        <v>38</v>
      </c>
      <c r="D47" s="90" t="s">
        <v>15</v>
      </c>
      <c r="E47" s="173">
        <v>324</v>
      </c>
      <c r="F47" s="173">
        <v>167</v>
      </c>
      <c r="G47" s="94">
        <v>1</v>
      </c>
      <c r="H47" s="49">
        <v>43434</v>
      </c>
      <c r="I47" s="51" t="s">
        <v>39</v>
      </c>
      <c r="J47" s="11"/>
    </row>
    <row r="48" spans="1:15" ht="26.1" customHeight="1" x14ac:dyDescent="0.25">
      <c r="A48" s="118">
        <v>45</v>
      </c>
      <c r="B48" s="44" t="s">
        <v>460</v>
      </c>
      <c r="C48" s="44" t="s">
        <v>461</v>
      </c>
      <c r="D48" s="44" t="s">
        <v>15</v>
      </c>
      <c r="E48" s="46">
        <v>300</v>
      </c>
      <c r="F48" s="46">
        <v>150</v>
      </c>
      <c r="G48" s="48">
        <v>4</v>
      </c>
      <c r="H48" s="58">
        <v>43315</v>
      </c>
      <c r="I48" s="81" t="s">
        <v>17</v>
      </c>
    </row>
    <row r="49" spans="1:18" s="5" customFormat="1" ht="26.1" customHeight="1" x14ac:dyDescent="0.25">
      <c r="A49" s="118">
        <v>46</v>
      </c>
      <c r="B49" s="13" t="s">
        <v>405</v>
      </c>
      <c r="C49" s="13" t="s">
        <v>372</v>
      </c>
      <c r="D49" s="13" t="s">
        <v>45</v>
      </c>
      <c r="E49" s="14">
        <v>253.5</v>
      </c>
      <c r="F49" s="14">
        <v>76</v>
      </c>
      <c r="G49" s="14">
        <v>4</v>
      </c>
      <c r="H49" s="80" t="s">
        <v>297</v>
      </c>
      <c r="I49" s="77" t="s">
        <v>368</v>
      </c>
      <c r="J49"/>
      <c r="K49"/>
    </row>
    <row r="50" spans="1:18" ht="26.1" customHeight="1" x14ac:dyDescent="0.25">
      <c r="A50" s="118">
        <v>47</v>
      </c>
      <c r="B50" s="44" t="s">
        <v>464</v>
      </c>
      <c r="C50" s="44" t="s">
        <v>465</v>
      </c>
      <c r="D50" s="44" t="s">
        <v>15</v>
      </c>
      <c r="E50" s="46">
        <v>243.5</v>
      </c>
      <c r="F50" s="46">
        <v>129</v>
      </c>
      <c r="G50" s="48">
        <v>1</v>
      </c>
      <c r="H50" s="58">
        <v>43105</v>
      </c>
      <c r="I50" s="81" t="s">
        <v>17</v>
      </c>
      <c r="K50" s="70"/>
      <c r="M50" s="54"/>
      <c r="N50" s="43"/>
    </row>
    <row r="51" spans="1:18" s="43" customFormat="1" ht="24.75" customHeight="1" x14ac:dyDescent="0.2">
      <c r="A51" s="118">
        <v>48</v>
      </c>
      <c r="B51" s="45" t="s">
        <v>150</v>
      </c>
      <c r="C51" s="45" t="s">
        <v>150</v>
      </c>
      <c r="D51" s="45" t="s">
        <v>10</v>
      </c>
      <c r="E51" s="47">
        <v>229</v>
      </c>
      <c r="F51" s="47">
        <v>63</v>
      </c>
      <c r="G51" s="47">
        <v>2</v>
      </c>
      <c r="H51" s="50">
        <v>43189</v>
      </c>
      <c r="I51" s="16" t="s">
        <v>151</v>
      </c>
    </row>
    <row r="52" spans="1:18" s="5" customFormat="1" ht="26.1" customHeight="1" x14ac:dyDescent="0.2">
      <c r="A52" s="118">
        <v>49</v>
      </c>
      <c r="B52" s="13" t="s">
        <v>407</v>
      </c>
      <c r="C52" s="24" t="s">
        <v>370</v>
      </c>
      <c r="D52" s="13" t="s">
        <v>410</v>
      </c>
      <c r="E52" s="14">
        <v>208.47</v>
      </c>
      <c r="F52" s="14">
        <v>56</v>
      </c>
      <c r="G52" s="23">
        <v>2</v>
      </c>
      <c r="H52" s="71" t="s">
        <v>297</v>
      </c>
      <c r="I52" s="72" t="s">
        <v>368</v>
      </c>
    </row>
    <row r="53" spans="1:18" s="43" customFormat="1" ht="24.75" customHeight="1" x14ac:dyDescent="0.2">
      <c r="A53" s="118">
        <v>50</v>
      </c>
      <c r="B53" s="45" t="s">
        <v>194</v>
      </c>
      <c r="C53" s="57" t="s">
        <v>193</v>
      </c>
      <c r="D53" s="45" t="s">
        <v>203</v>
      </c>
      <c r="E53" s="47">
        <v>194.4</v>
      </c>
      <c r="F53" s="47">
        <v>95</v>
      </c>
      <c r="G53" s="47">
        <v>1</v>
      </c>
      <c r="H53" s="50" t="s">
        <v>204</v>
      </c>
      <c r="I53" s="53" t="s">
        <v>36</v>
      </c>
    </row>
    <row r="54" spans="1:18" s="43" customFormat="1" ht="24.75" customHeight="1" x14ac:dyDescent="0.2">
      <c r="A54" s="118">
        <v>51</v>
      </c>
      <c r="B54" s="45" t="s">
        <v>67</v>
      </c>
      <c r="C54" s="57" t="s">
        <v>68</v>
      </c>
      <c r="D54" s="45" t="s">
        <v>69</v>
      </c>
      <c r="E54" s="47">
        <v>180</v>
      </c>
      <c r="F54" s="47">
        <v>94</v>
      </c>
      <c r="G54" s="47">
        <v>1</v>
      </c>
      <c r="H54" s="50" t="s">
        <v>25</v>
      </c>
      <c r="I54" s="52" t="s">
        <v>29</v>
      </c>
    </row>
    <row r="55" spans="1:18" s="43" customFormat="1" ht="24.75" customHeight="1" x14ac:dyDescent="0.25">
      <c r="A55" s="118">
        <v>52</v>
      </c>
      <c r="B55" s="45" t="s">
        <v>350</v>
      </c>
      <c r="C55" s="57" t="s">
        <v>349</v>
      </c>
      <c r="D55" s="45" t="s">
        <v>352</v>
      </c>
      <c r="E55" s="47">
        <v>164</v>
      </c>
      <c r="F55" s="47">
        <v>36</v>
      </c>
      <c r="G55" s="47">
        <v>1</v>
      </c>
      <c r="H55" s="50" t="s">
        <v>355</v>
      </c>
      <c r="I55" s="52" t="s">
        <v>29</v>
      </c>
      <c r="J55" s="20"/>
      <c r="K55" s="20"/>
      <c r="L55" s="40"/>
      <c r="M55" s="41"/>
      <c r="N55" s="20"/>
      <c r="O55" s="54"/>
      <c r="P55" s="69"/>
      <c r="Q55" s="56"/>
      <c r="R55" s="69"/>
    </row>
    <row r="56" spans="1:18" s="43" customFormat="1" ht="24.75" customHeight="1" x14ac:dyDescent="0.25">
      <c r="A56" s="118">
        <v>53</v>
      </c>
      <c r="B56" s="45" t="s">
        <v>84</v>
      </c>
      <c r="C56" s="45" t="s">
        <v>85</v>
      </c>
      <c r="D56" s="140" t="s">
        <v>15</v>
      </c>
      <c r="E56" s="47">
        <v>156.5</v>
      </c>
      <c r="F56" s="47">
        <v>77</v>
      </c>
      <c r="G56" s="47">
        <v>1</v>
      </c>
      <c r="H56" s="50">
        <v>43448</v>
      </c>
      <c r="I56" s="52" t="s">
        <v>26</v>
      </c>
      <c r="J56" s="20"/>
      <c r="K56" s="20"/>
      <c r="L56" s="40"/>
      <c r="M56" s="41"/>
      <c r="N56" s="20"/>
      <c r="O56" s="54"/>
      <c r="P56" s="69"/>
      <c r="Q56" s="56"/>
      <c r="R56" s="69"/>
    </row>
    <row r="57" spans="1:18" s="43" customFormat="1" ht="24.75" customHeight="1" x14ac:dyDescent="0.25">
      <c r="A57" s="118">
        <v>54</v>
      </c>
      <c r="B57" s="45" t="s">
        <v>394</v>
      </c>
      <c r="C57" s="45" t="s">
        <v>383</v>
      </c>
      <c r="D57" s="45" t="s">
        <v>15</v>
      </c>
      <c r="E57" s="47">
        <v>156</v>
      </c>
      <c r="F57" s="47">
        <v>39</v>
      </c>
      <c r="G57" s="47">
        <v>2</v>
      </c>
      <c r="H57" s="74" t="s">
        <v>297</v>
      </c>
      <c r="I57" s="67" t="s">
        <v>368</v>
      </c>
      <c r="J57" s="20"/>
      <c r="K57" s="20"/>
      <c r="L57" s="40"/>
      <c r="M57" s="41"/>
      <c r="N57" s="20"/>
      <c r="O57" s="54"/>
      <c r="P57" s="69"/>
      <c r="Q57" s="56"/>
      <c r="R57" s="69"/>
    </row>
    <row r="58" spans="1:18" s="43" customFormat="1" ht="24.75" customHeight="1" x14ac:dyDescent="0.25">
      <c r="A58" s="118">
        <v>55</v>
      </c>
      <c r="B58" s="45" t="s">
        <v>426</v>
      </c>
      <c r="C58" s="45" t="s">
        <v>427</v>
      </c>
      <c r="D58" s="45" t="s">
        <v>10</v>
      </c>
      <c r="E58" s="47">
        <v>137</v>
      </c>
      <c r="F58" s="47">
        <v>34</v>
      </c>
      <c r="G58" s="47">
        <v>1</v>
      </c>
      <c r="H58" s="50" t="s">
        <v>297</v>
      </c>
      <c r="I58" s="53" t="s">
        <v>428</v>
      </c>
      <c r="J58" s="20"/>
      <c r="K58" s="20"/>
      <c r="L58" s="40"/>
      <c r="M58" s="41"/>
      <c r="N58" s="20"/>
      <c r="O58" s="54"/>
      <c r="P58" s="69"/>
      <c r="Q58" s="56"/>
      <c r="R58" s="69"/>
    </row>
    <row r="59" spans="1:18" s="43" customFormat="1" ht="24.75" customHeight="1" x14ac:dyDescent="0.25">
      <c r="A59" s="118">
        <v>56</v>
      </c>
      <c r="B59" s="45" t="s">
        <v>27</v>
      </c>
      <c r="C59" s="57" t="s">
        <v>27</v>
      </c>
      <c r="D59" s="45" t="s">
        <v>10</v>
      </c>
      <c r="E59" s="47">
        <v>125</v>
      </c>
      <c r="F59" s="47">
        <v>26</v>
      </c>
      <c r="G59" s="47">
        <v>1</v>
      </c>
      <c r="H59" s="50" t="s">
        <v>28</v>
      </c>
      <c r="I59" s="52" t="s">
        <v>29</v>
      </c>
      <c r="J59" s="20"/>
      <c r="K59" s="20"/>
      <c r="L59" s="40"/>
      <c r="M59" s="41"/>
      <c r="N59" s="20"/>
      <c r="O59" s="54"/>
      <c r="P59" s="69"/>
      <c r="Q59" s="56"/>
      <c r="R59" s="69"/>
    </row>
    <row r="60" spans="1:18" s="43" customFormat="1" ht="24.75" customHeight="1" x14ac:dyDescent="0.25">
      <c r="A60" s="118">
        <v>57</v>
      </c>
      <c r="B60" s="105" t="s">
        <v>698</v>
      </c>
      <c r="C60" s="105" t="s">
        <v>698</v>
      </c>
      <c r="D60" s="45" t="s">
        <v>696</v>
      </c>
      <c r="E60" s="108">
        <v>121</v>
      </c>
      <c r="F60" s="108">
        <v>70</v>
      </c>
      <c r="G60" s="108">
        <v>1</v>
      </c>
      <c r="H60" s="110" t="s">
        <v>471</v>
      </c>
      <c r="I60" s="111" t="s">
        <v>697</v>
      </c>
      <c r="J60" s="20"/>
      <c r="K60" s="20"/>
      <c r="L60" s="40"/>
      <c r="M60" s="41"/>
      <c r="N60" s="20"/>
      <c r="O60" s="54"/>
      <c r="P60" s="69"/>
      <c r="Q60" s="56"/>
      <c r="R60" s="69"/>
    </row>
    <row r="61" spans="1:18" s="5" customFormat="1" ht="26.1" customHeight="1" x14ac:dyDescent="0.2">
      <c r="A61" s="118">
        <v>58</v>
      </c>
      <c r="B61" s="13" t="s">
        <v>396</v>
      </c>
      <c r="C61" s="24" t="s">
        <v>381</v>
      </c>
      <c r="D61" s="13" t="s">
        <v>410</v>
      </c>
      <c r="E61" s="14">
        <v>121</v>
      </c>
      <c r="F61" s="137">
        <v>29</v>
      </c>
      <c r="G61" s="47">
        <v>1</v>
      </c>
      <c r="H61" s="74" t="s">
        <v>297</v>
      </c>
      <c r="I61" s="162" t="s">
        <v>368</v>
      </c>
      <c r="K61" s="26"/>
      <c r="L61" s="17"/>
      <c r="P61" s="40"/>
      <c r="Q61" s="20"/>
      <c r="R61" s="41"/>
    </row>
    <row r="62" spans="1:18" s="5" customFormat="1" ht="26.1" customHeight="1" x14ac:dyDescent="0.2">
      <c r="A62" s="118">
        <v>59</v>
      </c>
      <c r="B62" s="13" t="s">
        <v>398</v>
      </c>
      <c r="C62" s="24" t="s">
        <v>379</v>
      </c>
      <c r="D62" s="13" t="s">
        <v>414</v>
      </c>
      <c r="E62" s="14">
        <v>116</v>
      </c>
      <c r="F62" s="137">
        <v>32</v>
      </c>
      <c r="G62" s="47">
        <v>2</v>
      </c>
      <c r="H62" s="71" t="s">
        <v>297</v>
      </c>
      <c r="I62" s="162" t="s">
        <v>368</v>
      </c>
      <c r="K62" s="26"/>
      <c r="L62" s="17"/>
      <c r="P62" s="40"/>
      <c r="Q62" s="20"/>
      <c r="R62" s="41"/>
    </row>
    <row r="63" spans="1:18" s="5" customFormat="1" ht="26.1" customHeight="1" x14ac:dyDescent="0.2">
      <c r="A63" s="118">
        <v>60</v>
      </c>
      <c r="B63" s="88" t="s">
        <v>609</v>
      </c>
      <c r="C63" s="88" t="s">
        <v>609</v>
      </c>
      <c r="D63" s="13" t="s">
        <v>617</v>
      </c>
      <c r="E63" s="92">
        <v>108.18</v>
      </c>
      <c r="F63" s="174">
        <v>18</v>
      </c>
      <c r="G63" s="124" t="s">
        <v>518</v>
      </c>
      <c r="H63" s="129" t="s">
        <v>618</v>
      </c>
      <c r="I63" s="169" t="s">
        <v>29</v>
      </c>
      <c r="K63" s="26"/>
      <c r="L63" s="17"/>
      <c r="P63" s="40"/>
      <c r="Q63" s="20"/>
      <c r="R63" s="41"/>
    </row>
    <row r="64" spans="1:18" s="5" customFormat="1" ht="26.1" customHeight="1" x14ac:dyDescent="0.2">
      <c r="A64" s="118">
        <v>61</v>
      </c>
      <c r="B64" s="13" t="s">
        <v>406</v>
      </c>
      <c r="C64" s="24" t="s">
        <v>371</v>
      </c>
      <c r="D64" s="13" t="s">
        <v>411</v>
      </c>
      <c r="E64" s="14">
        <v>108.09</v>
      </c>
      <c r="F64" s="14">
        <v>23</v>
      </c>
      <c r="G64" s="73">
        <v>1</v>
      </c>
      <c r="H64" s="71" t="s">
        <v>297</v>
      </c>
      <c r="I64" s="72" t="s">
        <v>368</v>
      </c>
      <c r="J64" s="43"/>
      <c r="K64" s="43"/>
      <c r="L64" s="43"/>
      <c r="M64" s="42"/>
      <c r="N64" s="43"/>
      <c r="O64" s="43"/>
    </row>
    <row r="65" spans="1:18" ht="26.1" customHeight="1" x14ac:dyDescent="0.25">
      <c r="A65" s="118">
        <v>62</v>
      </c>
      <c r="B65" s="45" t="s">
        <v>404</v>
      </c>
      <c r="C65" s="45" t="s">
        <v>373</v>
      </c>
      <c r="D65" s="45" t="s">
        <v>107</v>
      </c>
      <c r="E65" s="47">
        <v>90.9</v>
      </c>
      <c r="F65" s="47">
        <v>40</v>
      </c>
      <c r="G65" s="47">
        <v>2</v>
      </c>
      <c r="H65" s="74" t="s">
        <v>297</v>
      </c>
      <c r="I65" s="67" t="s">
        <v>368</v>
      </c>
      <c r="K65" s="65"/>
      <c r="P65" s="35"/>
      <c r="Q65" s="35"/>
      <c r="R65" s="54"/>
    </row>
    <row r="66" spans="1:18" s="43" customFormat="1" ht="24.75" customHeight="1" x14ac:dyDescent="0.25">
      <c r="A66" s="118">
        <v>63</v>
      </c>
      <c r="B66" s="45" t="s">
        <v>362</v>
      </c>
      <c r="C66" s="45" t="s">
        <v>360</v>
      </c>
      <c r="D66" s="45" t="s">
        <v>365</v>
      </c>
      <c r="E66" s="47">
        <v>87</v>
      </c>
      <c r="F66" s="47">
        <v>28</v>
      </c>
      <c r="G66" s="47">
        <v>1</v>
      </c>
      <c r="H66" s="50" t="s">
        <v>354</v>
      </c>
      <c r="I66" s="53" t="s">
        <v>77</v>
      </c>
      <c r="J66"/>
      <c r="K66"/>
      <c r="L66"/>
      <c r="M66"/>
      <c r="N66"/>
      <c r="O66" s="56"/>
      <c r="P66" s="68"/>
      <c r="Q66" s="56"/>
      <c r="R66" s="69"/>
    </row>
    <row r="67" spans="1:18" ht="26.1" customHeight="1" x14ac:dyDescent="0.25">
      <c r="A67" s="118">
        <v>64</v>
      </c>
      <c r="B67" s="44" t="s">
        <v>462</v>
      </c>
      <c r="C67" s="44" t="s">
        <v>463</v>
      </c>
      <c r="D67" s="44" t="s">
        <v>15</v>
      </c>
      <c r="E67" s="46">
        <v>74.5</v>
      </c>
      <c r="F67" s="46">
        <v>36</v>
      </c>
      <c r="G67" s="48">
        <v>2</v>
      </c>
      <c r="H67" s="58">
        <v>43084</v>
      </c>
      <c r="I67" s="67" t="s">
        <v>21</v>
      </c>
      <c r="P67" s="70"/>
      <c r="Q67" s="35"/>
      <c r="R67" s="54"/>
    </row>
    <row r="68" spans="1:18" s="5" customFormat="1" ht="26.1" customHeight="1" x14ac:dyDescent="0.25">
      <c r="A68" s="118">
        <v>65</v>
      </c>
      <c r="B68" s="13" t="s">
        <v>136</v>
      </c>
      <c r="C68" s="13" t="s">
        <v>137</v>
      </c>
      <c r="D68" s="13" t="s">
        <v>15</v>
      </c>
      <c r="E68" s="14">
        <v>70</v>
      </c>
      <c r="F68" s="14">
        <v>35</v>
      </c>
      <c r="G68" s="14">
        <v>1</v>
      </c>
      <c r="H68" s="15">
        <v>43378</v>
      </c>
      <c r="I68" s="16" t="s">
        <v>36</v>
      </c>
      <c r="J68"/>
      <c r="K68"/>
      <c r="L68"/>
      <c r="M68"/>
      <c r="N68"/>
      <c r="P68" s="40"/>
      <c r="Q68" s="20"/>
      <c r="R68" s="41"/>
    </row>
    <row r="69" spans="1:18" s="43" customFormat="1" ht="26.1" customHeight="1" x14ac:dyDescent="0.25">
      <c r="A69" s="118">
        <v>66</v>
      </c>
      <c r="B69" s="45" t="s">
        <v>61</v>
      </c>
      <c r="C69" s="45" t="s">
        <v>62</v>
      </c>
      <c r="D69" s="45" t="s">
        <v>63</v>
      </c>
      <c r="E69" s="47">
        <v>68.5</v>
      </c>
      <c r="F69" s="47">
        <v>20</v>
      </c>
      <c r="G69" s="47">
        <v>1</v>
      </c>
      <c r="H69" s="50" t="s">
        <v>42</v>
      </c>
      <c r="I69" s="52" t="s">
        <v>21</v>
      </c>
      <c r="J69"/>
      <c r="K69"/>
      <c r="L69"/>
      <c r="M69"/>
      <c r="N69"/>
      <c r="P69" s="68"/>
      <c r="Q69" s="56"/>
      <c r="R69" s="69"/>
    </row>
    <row r="70" spans="1:18" s="43" customFormat="1" ht="26.1" customHeight="1" x14ac:dyDescent="0.25">
      <c r="A70" s="118">
        <v>67</v>
      </c>
      <c r="B70" s="45" t="s">
        <v>624</v>
      </c>
      <c r="C70" s="45" t="s">
        <v>625</v>
      </c>
      <c r="D70" s="13" t="s">
        <v>120</v>
      </c>
      <c r="E70" s="47">
        <v>61</v>
      </c>
      <c r="F70" s="47">
        <v>17</v>
      </c>
      <c r="G70" s="47">
        <v>1</v>
      </c>
      <c r="H70" s="50" t="s">
        <v>618</v>
      </c>
      <c r="I70" s="64" t="s">
        <v>39</v>
      </c>
      <c r="J70"/>
      <c r="K70"/>
      <c r="L70"/>
      <c r="M70"/>
      <c r="N70"/>
      <c r="P70" s="68"/>
      <c r="Q70" s="56"/>
      <c r="R70" s="69"/>
    </row>
    <row r="71" spans="1:18" s="5" customFormat="1" ht="26.1" customHeight="1" x14ac:dyDescent="0.2">
      <c r="A71" s="118">
        <v>68</v>
      </c>
      <c r="B71" s="13" t="s">
        <v>280</v>
      </c>
      <c r="C71" s="13" t="s">
        <v>281</v>
      </c>
      <c r="D71" s="13" t="s">
        <v>15</v>
      </c>
      <c r="E71" s="14">
        <v>61</v>
      </c>
      <c r="F71" s="14">
        <v>8</v>
      </c>
      <c r="G71" s="14">
        <v>1</v>
      </c>
      <c r="H71" s="15" t="s">
        <v>275</v>
      </c>
      <c r="I71" s="18" t="s">
        <v>39</v>
      </c>
      <c r="K71" s="40"/>
      <c r="M71" s="20"/>
      <c r="N71" s="41"/>
    </row>
    <row r="72" spans="1:18" s="5" customFormat="1" ht="26.1" customHeight="1" x14ac:dyDescent="0.2">
      <c r="A72" s="118">
        <v>69</v>
      </c>
      <c r="B72" s="13" t="s">
        <v>52</v>
      </c>
      <c r="C72" s="24" t="s">
        <v>53</v>
      </c>
      <c r="D72" s="13" t="s">
        <v>54</v>
      </c>
      <c r="E72" s="14">
        <v>58</v>
      </c>
      <c r="F72" s="14">
        <v>12</v>
      </c>
      <c r="G72" s="23">
        <v>1</v>
      </c>
      <c r="H72" s="76">
        <v>43385</v>
      </c>
      <c r="I72" s="78" t="s">
        <v>29</v>
      </c>
    </row>
    <row r="73" spans="1:18" s="43" customFormat="1" ht="26.1" customHeight="1" x14ac:dyDescent="0.2">
      <c r="A73" s="118">
        <v>70</v>
      </c>
      <c r="B73" s="45" t="s">
        <v>759</v>
      </c>
      <c r="C73" s="45" t="s">
        <v>760</v>
      </c>
      <c r="D73" s="45" t="s">
        <v>15</v>
      </c>
      <c r="E73" s="47">
        <v>57.5</v>
      </c>
      <c r="F73" s="47">
        <v>10</v>
      </c>
      <c r="G73" s="47">
        <v>2</v>
      </c>
      <c r="H73" s="50" t="s">
        <v>742</v>
      </c>
      <c r="I73" s="52" t="s">
        <v>453</v>
      </c>
      <c r="K73" s="66"/>
      <c r="P73" s="56"/>
    </row>
    <row r="74" spans="1:18" s="43" customFormat="1" ht="26.1" customHeight="1" x14ac:dyDescent="0.25">
      <c r="A74" s="118">
        <v>71</v>
      </c>
      <c r="B74" s="121" t="s">
        <v>408</v>
      </c>
      <c r="C74" s="121" t="s">
        <v>369</v>
      </c>
      <c r="D74" s="121" t="s">
        <v>409</v>
      </c>
      <c r="E74" s="123">
        <v>49.95</v>
      </c>
      <c r="F74" s="123">
        <v>11</v>
      </c>
      <c r="G74" s="123">
        <v>1</v>
      </c>
      <c r="H74" s="130" t="s">
        <v>297</v>
      </c>
      <c r="I74" s="112" t="s">
        <v>368</v>
      </c>
      <c r="J74"/>
      <c r="K74"/>
      <c r="L74"/>
      <c r="M74"/>
      <c r="N74"/>
      <c r="P74" s="68"/>
      <c r="Q74" s="56"/>
      <c r="R74" s="69"/>
    </row>
    <row r="75" spans="1:18" s="43" customFormat="1" ht="26.1" customHeight="1" x14ac:dyDescent="0.25">
      <c r="A75" s="118">
        <v>72</v>
      </c>
      <c r="B75" s="150" t="s">
        <v>502</v>
      </c>
      <c r="C75" s="150" t="s">
        <v>501</v>
      </c>
      <c r="D75" s="44" t="s">
        <v>505</v>
      </c>
      <c r="E75" s="151">
        <v>44</v>
      </c>
      <c r="F75" s="151">
        <v>22</v>
      </c>
      <c r="G75" s="152">
        <v>1</v>
      </c>
      <c r="H75" s="153">
        <v>42748</v>
      </c>
      <c r="I75" s="67" t="s">
        <v>29</v>
      </c>
      <c r="J75"/>
      <c r="K75"/>
      <c r="L75"/>
      <c r="M75"/>
      <c r="N75"/>
    </row>
    <row r="76" spans="1:18" s="43" customFormat="1" ht="26.1" customHeight="1" x14ac:dyDescent="0.25">
      <c r="A76" s="118">
        <v>73</v>
      </c>
      <c r="B76" s="121" t="s">
        <v>399</v>
      </c>
      <c r="C76" s="121" t="s">
        <v>378</v>
      </c>
      <c r="D76" s="121" t="s">
        <v>69</v>
      </c>
      <c r="E76" s="123">
        <v>28.7</v>
      </c>
      <c r="F76" s="123">
        <v>6</v>
      </c>
      <c r="G76" s="123">
        <v>1</v>
      </c>
      <c r="H76" s="130" t="s">
        <v>297</v>
      </c>
      <c r="I76" s="67" t="s">
        <v>368</v>
      </c>
      <c r="J76"/>
      <c r="K76"/>
      <c r="L76"/>
      <c r="M76"/>
      <c r="N76"/>
    </row>
    <row r="77" spans="1:18" s="43" customFormat="1" ht="26.1" customHeight="1" x14ac:dyDescent="0.25">
      <c r="A77" s="118">
        <v>74</v>
      </c>
      <c r="B77" s="45" t="s">
        <v>401</v>
      </c>
      <c r="C77" s="45" t="s">
        <v>376</v>
      </c>
      <c r="D77" s="45" t="s">
        <v>413</v>
      </c>
      <c r="E77" s="47">
        <v>27.05</v>
      </c>
      <c r="F77" s="47">
        <v>6</v>
      </c>
      <c r="G77" s="47">
        <v>1</v>
      </c>
      <c r="H77" s="74" t="s">
        <v>297</v>
      </c>
      <c r="I77" s="67" t="s">
        <v>368</v>
      </c>
      <c r="J77"/>
      <c r="K77"/>
      <c r="L77"/>
      <c r="M77"/>
      <c r="N77"/>
    </row>
    <row r="78" spans="1:18" s="5" customFormat="1" ht="26.1" customHeight="1" x14ac:dyDescent="0.25">
      <c r="A78" s="118">
        <v>75</v>
      </c>
      <c r="B78" s="45" t="s">
        <v>341</v>
      </c>
      <c r="C78" s="57" t="s">
        <v>341</v>
      </c>
      <c r="D78" s="45" t="s">
        <v>10</v>
      </c>
      <c r="E78" s="47">
        <v>25</v>
      </c>
      <c r="F78" s="47">
        <v>5</v>
      </c>
      <c r="G78" s="47">
        <v>1</v>
      </c>
      <c r="H78" s="50" t="s">
        <v>351</v>
      </c>
      <c r="I78" s="52" t="s">
        <v>29</v>
      </c>
      <c r="J78"/>
      <c r="K78"/>
      <c r="L78"/>
      <c r="M78"/>
      <c r="N78"/>
    </row>
    <row r="79" spans="1:18" s="5" customFormat="1" ht="26.1" customHeight="1" x14ac:dyDescent="0.25">
      <c r="B79" s="32"/>
      <c r="C79" s="32"/>
      <c r="D79" s="32"/>
      <c r="E79" s="33"/>
      <c r="F79" s="33"/>
      <c r="G79" s="34"/>
      <c r="J79"/>
      <c r="K79"/>
      <c r="L79"/>
      <c r="M79"/>
      <c r="N79"/>
    </row>
    <row r="80" spans="1:18" s="5" customFormat="1" ht="26.1" customHeight="1" thickBot="1" x14ac:dyDescent="0.3">
      <c r="B80" s="32"/>
      <c r="C80" s="32"/>
      <c r="D80" s="32"/>
      <c r="E80" s="36">
        <f>SUM(E4:E79)</f>
        <v>2024721.3299999998</v>
      </c>
      <c r="F80" s="36">
        <f>SUM(F4:F79)</f>
        <v>377533</v>
      </c>
      <c r="H80" s="20"/>
      <c r="J80"/>
      <c r="K80"/>
      <c r="L80"/>
      <c r="M80"/>
      <c r="N80"/>
    </row>
  </sheetData>
  <sortState xmlns:xlrd2="http://schemas.microsoft.com/office/spreadsheetml/2017/richdata2" ref="B4:I78">
    <sortCondition descending="1" ref="E4:E7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2019</vt:lpstr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Justė Bulytė</dc:creator>
  <cp:lastModifiedBy>Justė Bulytė</cp:lastModifiedBy>
  <dcterms:created xsi:type="dcterms:W3CDTF">2019-02-11T09:51:52Z</dcterms:created>
  <dcterms:modified xsi:type="dcterms:W3CDTF">2019-10-18T11:03:57Z</dcterms:modified>
</cp:coreProperties>
</file>