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ėBulytė\Desktop\"/>
    </mc:Choice>
  </mc:AlternateContent>
  <xr:revisionPtr revIDLastSave="0" documentId="13_ncr:1_{65322ECE-77FF-4FA2-B057-4C8ED4287A9F}" xr6:coauthVersionLast="43" xr6:coauthVersionMax="43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4" i="1" l="1"/>
  <c r="F54" i="1" s="1"/>
  <c r="G54" i="1"/>
  <c r="F47" i="1"/>
  <c r="E47" i="1"/>
  <c r="G47" i="1"/>
  <c r="D47" i="1"/>
  <c r="F35" i="1"/>
  <c r="E35" i="1"/>
  <c r="G35" i="1"/>
  <c r="D35" i="1"/>
  <c r="F23" i="1"/>
  <c r="E23" i="1"/>
  <c r="G23" i="1"/>
  <c r="D23" i="1"/>
  <c r="I30" i="1"/>
  <c r="F30" i="1"/>
  <c r="I26" i="1"/>
  <c r="F26" i="1"/>
  <c r="I20" i="1" l="1"/>
  <c r="I17" i="1"/>
  <c r="I18" i="1" l="1"/>
  <c r="I53" i="1"/>
  <c r="I52" i="1"/>
  <c r="I51" i="1"/>
  <c r="I50" i="1"/>
  <c r="I41" i="1"/>
  <c r="I44" i="1"/>
  <c r="I38" i="1"/>
  <c r="I43" i="1"/>
  <c r="I34" i="1"/>
  <c r="I42" i="1"/>
  <c r="I49" i="1"/>
  <c r="I39" i="1"/>
  <c r="I46" i="1"/>
  <c r="F15" i="1"/>
  <c r="F16" i="1"/>
  <c r="F21" i="1"/>
  <c r="F19" i="1"/>
  <c r="F22" i="1"/>
  <c r="F29" i="1"/>
  <c r="F25" i="1"/>
  <c r="F28" i="1"/>
  <c r="F27" i="1"/>
  <c r="F32" i="1"/>
  <c r="F33" i="1"/>
  <c r="F31" i="1"/>
  <c r="F45" i="1"/>
  <c r="F52" i="1"/>
  <c r="F37" i="1"/>
  <c r="F13" i="1"/>
  <c r="I21" i="1" l="1"/>
  <c r="I13" i="1"/>
  <c r="F14" i="1"/>
  <c r="I27" i="1" l="1"/>
  <c r="I45" i="1" l="1"/>
  <c r="I29" i="1"/>
  <c r="I14" i="1"/>
  <c r="I19" i="1"/>
  <c r="F40" i="1"/>
  <c r="F51" i="1"/>
  <c r="I37" i="1" l="1"/>
  <c r="I40" i="1"/>
  <c r="I15" i="1" l="1"/>
  <c r="I31" i="1" l="1"/>
  <c r="I33" i="1"/>
  <c r="I22" i="1" l="1"/>
  <c r="I28" i="1"/>
  <c r="I25" i="1" l="1"/>
  <c r="I16" i="1" l="1"/>
  <c r="D54" i="1"/>
</calcChain>
</file>

<file path=xl/sharedStrings.xml><?xml version="1.0" encoding="utf-8"?>
<sst xmlns="http://schemas.openxmlformats.org/spreadsheetml/2006/main" count="180" uniqueCount="87">
  <si>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</si>
  <si>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</si>
  <si>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</si>
  <si>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</si>
  <si>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</si>
  <si>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</si>
  <si>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</si>
  <si>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</si>
  <si>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</si>
  <si>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</si>
  <si>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</si>
  <si>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</si>
  <si>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</si>
  <si>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</si>
  <si>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</si>
  <si>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</si>
  <si>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</si>
  <si>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</si>
  <si>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</si>
  <si>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</si>
  <si>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</si>
  <si>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</si>
  <si>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</si>
  <si>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</si>
  <si>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</si>
  <si>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</si>
  <si>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</si>
  <si>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</si>
  <si>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</si>
  <si>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</si>
  <si>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</si>
  <si>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N</t>
  </si>
  <si>
    <t>NCG Distribution  /
Universal Pictures International</t>
  </si>
  <si>
    <t>Garsų pasaulio įrašai</t>
  </si>
  <si>
    <t>Total (20)</t>
  </si>
  <si>
    <t>NCG Distribution  /
Paramount Picturesl</t>
  </si>
  <si>
    <t>Theatrical Film Distribution /
WDSMP</t>
  </si>
  <si>
    <t>ACME Film / SONY</t>
  </si>
  <si>
    <t>Rocketman</t>
  </si>
  <si>
    <t>Slaptas augintinių gyvenimas 2 (Secret Life of Pets 2)</t>
  </si>
  <si>
    <t>Theatrical Film Distribution  / 20th Century Fox</t>
  </si>
  <si>
    <t>Vyrai juodais drabužiais: pasaulinė grėsmė (Men in Black International)</t>
  </si>
  <si>
    <t>Afera (The Hustle)</t>
  </si>
  <si>
    <t>NCG Distribution</t>
  </si>
  <si>
    <t>NCG Distribution/Universal Pictures International</t>
  </si>
  <si>
    <t>Pūkuota šnipė (Marnie’s World)</t>
  </si>
  <si>
    <t>Dar vakar (Yesterday)</t>
  </si>
  <si>
    <t>Anna</t>
  </si>
  <si>
    <t>Bjaurios lėlės (Uglydolls)</t>
  </si>
  <si>
    <t>Žmogus-Voras: Toli nuo namų (Spiderman Far From Home)</t>
  </si>
  <si>
    <t>Mano mažoji sesutė Mirai</t>
  </si>
  <si>
    <t>Europos kinas</t>
  </si>
  <si>
    <t>Išgyventi vasarą</t>
  </si>
  <si>
    <t>Kafarnaumas</t>
  </si>
  <si>
    <t>Anabelė 3 (Annabelle Come Home)</t>
  </si>
  <si>
    <t>Stjuberis (Stuber)</t>
  </si>
  <si>
    <t>Bohemijos rapsodija (Bohemian Rhapsody)</t>
  </si>
  <si>
    <t>Angelas</t>
  </si>
  <si>
    <t>Best Film</t>
  </si>
  <si>
    <t>Kodėl mes kūrybingi? (Why Are We Creative?)</t>
  </si>
  <si>
    <t>July 19 - 21</t>
  </si>
  <si>
    <t>Liepos 19 - 21 d.</t>
  </si>
  <si>
    <t>Vagys melagiai (Lying and Stealing)</t>
  </si>
  <si>
    <t>July 26 - 28 Lithuanian top</t>
  </si>
  <si>
    <t>Liepos 26 - 28 d. Lietuvos kino teatruose rodytų filmų topas</t>
  </si>
  <si>
    <t>July 26 - 28</t>
  </si>
  <si>
    <t>Liepos 26 - 28 d.</t>
  </si>
  <si>
    <t>Liūtas karalius (The Lion King)</t>
  </si>
  <si>
    <t>Grinčas (The Grinch)</t>
  </si>
  <si>
    <t>Slaptas augintinių gyvenimas (The Secret Life Of Pets)</t>
  </si>
  <si>
    <t>Valstybės Paslaptis</t>
  </si>
  <si>
    <t>Monstrų viešbutis 3: Atostogos (Hotel Transylvania 3)</t>
  </si>
  <si>
    <t>Taip gimė žvaigždė (Star ir Born)</t>
  </si>
  <si>
    <t>ACME Film / WB</t>
  </si>
  <si>
    <t>Bulius Ferdinandas (Ferdinand)</t>
  </si>
  <si>
    <t>Nerealieji 2 (Incredibles 2)</t>
  </si>
  <si>
    <t>Vasaros paukščiai</t>
  </si>
  <si>
    <t>Netikėta meilė</t>
  </si>
  <si>
    <t>Vasara</t>
  </si>
  <si>
    <t>Pasaulis priklauso tau</t>
  </si>
  <si>
    <t>Aušros pažadas (Promise at Dawn)</t>
  </si>
  <si>
    <t>Papildyta. Keršytojai. Pabaiga (Avengers: Endgame)</t>
  </si>
  <si>
    <t>Pavarotti (Pavarotti)</t>
  </si>
  <si>
    <t>Saulės kultas (Midsommar)</t>
  </si>
  <si>
    <t>VLG Film</t>
  </si>
  <si>
    <t>Skausmas ir šlovė (Pain and Glory)</t>
  </si>
  <si>
    <t>Total (35)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</si>
</sst>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4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0"/>
      <color rgb="FF000000"/>
      <name val="Verdana"/>
      <family val="2"/>
    </font>
    <font>
      <b/>
      <sz val="10"/>
      <color rgb="FF000000"/>
      <name val="Verdan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93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13" fillId="0" borderId="7" xfId="0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0" fontId="22" fillId="3" borderId="8" xfId="0" applyNumberFormat="1" applyFont="1" applyFill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10" fontId="23" fillId="2" borderId="8" xfId="0" applyNumberFormat="1" applyFont="1" applyFill="1" applyBorder="1" applyAlignment="1">
      <alignment horizontal="center" vertical="center"/>
    </xf>
    <xf numFmtId="0" fontId="13" fillId="0" borderId="8" xfId="20" applyFont="1" applyBorder="1" applyAlignment="1">
      <alignment horizontal="left" vertical="center"/>
    </xf>
    <xf numFmtId="0" fontId="13" fillId="0" borderId="7" xfId="20" applyFont="1" applyBorder="1" applyAlignment="1">
      <alignment horizontal="left" vertical="center" wrapText="1"/>
    </xf>
    <xf numFmtId="0" fontId="13" fillId="0" borderId="8" xfId="2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13" fillId="4" borderId="8" xfId="20" applyNumberFormat="1" applyFont="1" applyFill="1" applyBorder="1" applyAlignment="1">
      <alignment horizontal="center" vertical="center"/>
    </xf>
    <xf numFmtId="3" fontId="13" fillId="4" borderId="8" xfId="20" applyNumberFormat="1" applyFont="1" applyFill="1" applyBorder="1" applyAlignment="1">
      <alignment horizontal="center" vertical="center" wrapText="1"/>
    </xf>
  </cellXfs>
  <cellStyles count="28">
    <cellStyle name="Comma 2" xfId="9" xr:uid="{00000000-0005-0000-0000-000000000000}"/>
    <cellStyle name="Comma 2 2" xfId="26" xr:uid="{00000000-0005-0000-0000-000001000000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0"/>
  <sheetViews>
    <sheetView tabSelected="1" zoomScale="60" zoomScaleNormal="60" workbookViewId="0">
      <selection activeCell="C55" sqref="C55"/>
    </sheetView>
  </sheetViews>
  <sheetFormatPr defaultColWidth="8.81640625" defaultRowHeight="14.5"/>
  <cols>
    <col min="1" max="1" width="4.1796875" style="1" customWidth="1"/>
    <col min="2" max="2" width="5.81640625" style="1" customWidth="1"/>
    <col min="3" max="3" width="29.453125" style="1" customWidth="1"/>
    <col min="4" max="4" width="13.453125" style="1" customWidth="1"/>
    <col min="5" max="5" width="14" style="1" customWidth="1"/>
    <col min="6" max="6" width="15.453125" style="1" customWidth="1"/>
    <col min="7" max="7" width="12.1796875" style="1" bestFit="1" customWidth="1"/>
    <col min="8" max="8" width="10.81640625" style="1" customWidth="1"/>
    <col min="9" max="9" width="12" style="1" customWidth="1"/>
    <col min="10" max="10" width="10.54296875" style="1" customWidth="1"/>
    <col min="11" max="11" width="12.1796875" style="1" bestFit="1" customWidth="1"/>
    <col min="12" max="12" width="13.453125" style="1" customWidth="1"/>
    <col min="13" max="13" width="13" style="1" customWidth="1"/>
    <col min="14" max="14" width="14" style="1" customWidth="1"/>
    <col min="15" max="15" width="15.453125" style="1" customWidth="1"/>
    <col min="16" max="16" width="6.453125" style="1" customWidth="1"/>
    <col min="17" max="17" width="8.453125" style="1" customWidth="1"/>
    <col min="18" max="19" width="8.54296875" style="1" customWidth="1"/>
    <col min="20" max="20" width="13.81640625" style="1" customWidth="1"/>
    <col min="21" max="21" width="12.26953125" style="1" customWidth="1"/>
    <col min="22" max="22" width="13.7265625" style="1" bestFit="1" customWidth="1"/>
    <col min="23" max="23" width="11.81640625" style="1" bestFit="1" customWidth="1"/>
    <col min="24" max="24" width="14.81640625" style="1" customWidth="1"/>
    <col min="25" max="25" width="12" style="1" bestFit="1" customWidth="1"/>
    <col min="26" max="16384" width="8.81640625" style="1"/>
  </cols>
  <sheetData>
    <row r="1" spans="1:25" ht="19.5" customHeight="1">
      <c r="E1" s="2" t="s">
        <v>63</v>
      </c>
      <c r="F1" s="2"/>
      <c r="G1" s="2"/>
      <c r="H1" s="2"/>
      <c r="I1" s="2"/>
    </row>
    <row r="2" spans="1:25" ht="19.5" customHeight="1">
      <c r="E2" s="2" t="s">
        <v>64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88"/>
      <c r="B5" s="88"/>
      <c r="C5" s="85" t="s">
        <v>0</v>
      </c>
      <c r="D5" s="3"/>
      <c r="E5" s="3"/>
      <c r="F5" s="85" t="s">
        <v>3</v>
      </c>
      <c r="G5" s="3"/>
      <c r="H5" s="85" t="s">
        <v>5</v>
      </c>
      <c r="I5" s="85" t="s">
        <v>6</v>
      </c>
      <c r="J5" s="85" t="s">
        <v>7</v>
      </c>
      <c r="K5" s="85" t="s">
        <v>8</v>
      </c>
      <c r="L5" s="85" t="s">
        <v>10</v>
      </c>
      <c r="M5" s="85" t="s">
        <v>9</v>
      </c>
      <c r="N5" s="85" t="s">
        <v>11</v>
      </c>
      <c r="O5" s="85" t="s">
        <v>12</v>
      </c>
    </row>
    <row r="6" spans="1:25">
      <c r="A6" s="89"/>
      <c r="B6" s="89"/>
      <c r="C6" s="86"/>
      <c r="D6" s="4" t="s">
        <v>65</v>
      </c>
      <c r="E6" s="4" t="s">
        <v>60</v>
      </c>
      <c r="F6" s="86"/>
      <c r="G6" s="4" t="s">
        <v>65</v>
      </c>
      <c r="H6" s="86"/>
      <c r="I6" s="86"/>
      <c r="J6" s="86"/>
      <c r="K6" s="86"/>
      <c r="L6" s="86"/>
      <c r="M6" s="86"/>
      <c r="N6" s="86"/>
      <c r="O6" s="86"/>
    </row>
    <row r="7" spans="1:25">
      <c r="A7" s="89"/>
      <c r="B7" s="89"/>
      <c r="C7" s="86"/>
      <c r="D7" s="4" t="s">
        <v>1</v>
      </c>
      <c r="E7" s="4" t="s">
        <v>1</v>
      </c>
      <c r="F7" s="86"/>
      <c r="G7" s="4" t="s">
        <v>4</v>
      </c>
      <c r="H7" s="86"/>
      <c r="I7" s="86"/>
      <c r="J7" s="86"/>
      <c r="K7" s="86"/>
      <c r="L7" s="86"/>
      <c r="M7" s="86"/>
      <c r="N7" s="86"/>
      <c r="O7" s="86"/>
    </row>
    <row r="8" spans="1:25" ht="18" customHeight="1" thickBot="1">
      <c r="A8" s="90"/>
      <c r="B8" s="90"/>
      <c r="C8" s="87"/>
      <c r="D8" s="5" t="s">
        <v>2</v>
      </c>
      <c r="E8" s="5" t="s">
        <v>2</v>
      </c>
      <c r="F8" s="87"/>
      <c r="G8" s="6"/>
      <c r="H8" s="87"/>
      <c r="I8" s="87"/>
      <c r="J8" s="87"/>
      <c r="K8" s="87"/>
      <c r="L8" s="87"/>
      <c r="M8" s="87"/>
      <c r="N8" s="87"/>
      <c r="O8" s="87"/>
      <c r="R8" s="8"/>
    </row>
    <row r="9" spans="1:25" ht="15" customHeight="1">
      <c r="A9" s="88"/>
      <c r="B9" s="88"/>
      <c r="C9" s="85" t="s">
        <v>13</v>
      </c>
      <c r="D9" s="33"/>
      <c r="E9" s="33"/>
      <c r="F9" s="85" t="s">
        <v>15</v>
      </c>
      <c r="G9" s="33"/>
      <c r="H9" s="9" t="s">
        <v>18</v>
      </c>
      <c r="I9" s="8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85" t="s">
        <v>26</v>
      </c>
      <c r="R9" s="8"/>
    </row>
    <row r="10" spans="1:25">
      <c r="A10" s="89"/>
      <c r="B10" s="89"/>
      <c r="C10" s="86"/>
      <c r="D10" s="68" t="s">
        <v>66</v>
      </c>
      <c r="E10" s="80" t="s">
        <v>61</v>
      </c>
      <c r="F10" s="86"/>
      <c r="G10" s="80" t="s">
        <v>66</v>
      </c>
      <c r="H10" s="4" t="s">
        <v>17</v>
      </c>
      <c r="I10" s="8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86"/>
      <c r="R10" s="8"/>
    </row>
    <row r="11" spans="1:25">
      <c r="A11" s="89"/>
      <c r="B11" s="89"/>
      <c r="C11" s="86"/>
      <c r="D11" s="34" t="s">
        <v>14</v>
      </c>
      <c r="E11" s="4" t="s">
        <v>14</v>
      </c>
      <c r="F11" s="86"/>
      <c r="G11" s="34" t="s">
        <v>16</v>
      </c>
      <c r="H11" s="6"/>
      <c r="I11" s="86"/>
      <c r="J11" s="6"/>
      <c r="K11" s="6"/>
      <c r="L11" s="12" t="s">
        <v>2</v>
      </c>
      <c r="M11" s="4" t="s">
        <v>17</v>
      </c>
      <c r="N11" s="6"/>
      <c r="O11" s="86"/>
      <c r="R11" s="11"/>
      <c r="T11" s="11"/>
      <c r="U11" s="7"/>
    </row>
    <row r="12" spans="1:25" ht="15.65" customHeight="1" thickBot="1">
      <c r="A12" s="89"/>
      <c r="B12" s="90"/>
      <c r="C12" s="87"/>
      <c r="D12" s="35" t="s">
        <v>2</v>
      </c>
      <c r="E12" s="5" t="s">
        <v>2</v>
      </c>
      <c r="F12" s="87"/>
      <c r="G12" s="35" t="s">
        <v>17</v>
      </c>
      <c r="H12" s="36"/>
      <c r="I12" s="87"/>
      <c r="J12" s="36"/>
      <c r="K12" s="36"/>
      <c r="L12" s="36"/>
      <c r="M12" s="36"/>
      <c r="N12" s="36"/>
      <c r="O12" s="87"/>
      <c r="R12" s="11"/>
      <c r="T12" s="11"/>
      <c r="U12" s="7"/>
    </row>
    <row r="13" spans="1:25" ht="25.4" customHeight="1">
      <c r="A13" s="13">
        <v>1</v>
      </c>
      <c r="B13" s="75">
        <v>1</v>
      </c>
      <c r="C13" s="38" t="s">
        <v>67</v>
      </c>
      <c r="D13" s="37">
        <v>90121.72</v>
      </c>
      <c r="E13" s="63">
        <v>142387.84</v>
      </c>
      <c r="F13" s="66">
        <f>(D13-E13)/E13</f>
        <v>-0.36706870474332637</v>
      </c>
      <c r="G13" s="37">
        <v>15764</v>
      </c>
      <c r="H13" s="32">
        <v>280</v>
      </c>
      <c r="I13" s="32">
        <f t="shared" ref="I13:I22" si="0">G13/H13</f>
        <v>56.3</v>
      </c>
      <c r="J13" s="32">
        <v>28</v>
      </c>
      <c r="K13" s="32">
        <v>2</v>
      </c>
      <c r="L13" s="37">
        <v>384054</v>
      </c>
      <c r="M13" s="37">
        <v>69771</v>
      </c>
      <c r="N13" s="31">
        <v>43665</v>
      </c>
      <c r="O13" s="44" t="s">
        <v>36</v>
      </c>
      <c r="P13" s="11"/>
      <c r="Q13" s="40"/>
      <c r="R13" s="62"/>
      <c r="S13" s="40"/>
      <c r="T13" s="42"/>
      <c r="U13" s="40"/>
      <c r="V13" s="40"/>
      <c r="W13" s="41"/>
      <c r="X13" s="41"/>
      <c r="Y13" s="42"/>
    </row>
    <row r="14" spans="1:25" s="40" customFormat="1" ht="25.4" customHeight="1">
      <c r="A14" s="43">
        <v>2</v>
      </c>
      <c r="B14" s="75">
        <v>2</v>
      </c>
      <c r="C14" s="65" t="s">
        <v>54</v>
      </c>
      <c r="D14" s="78">
        <v>13727.02</v>
      </c>
      <c r="E14" s="63">
        <v>22369.01</v>
      </c>
      <c r="F14" s="66">
        <f>(D14-E14)/E14</f>
        <v>-0.38633761619311713</v>
      </c>
      <c r="G14" s="78">
        <v>2275</v>
      </c>
      <c r="H14" s="63">
        <v>69</v>
      </c>
      <c r="I14" s="63">
        <f t="shared" si="0"/>
        <v>32.971014492753625</v>
      </c>
      <c r="J14" s="63">
        <v>9</v>
      </c>
      <c r="K14" s="63">
        <v>3</v>
      </c>
      <c r="L14" s="78">
        <v>192394.55</v>
      </c>
      <c r="M14" s="78">
        <v>31423</v>
      </c>
      <c r="N14" s="61">
        <v>43658</v>
      </c>
      <c r="O14" s="44" t="s">
        <v>37</v>
      </c>
      <c r="P14" s="42"/>
      <c r="R14" s="62"/>
      <c r="T14" s="42"/>
      <c r="W14" s="41"/>
      <c r="X14" s="41"/>
      <c r="Y14" s="42"/>
    </row>
    <row r="15" spans="1:25" s="40" customFormat="1" ht="25.4" customHeight="1">
      <c r="A15" s="43">
        <v>3</v>
      </c>
      <c r="B15" s="75">
        <v>3</v>
      </c>
      <c r="C15" s="65" t="s">
        <v>49</v>
      </c>
      <c r="D15" s="64">
        <v>9949.11</v>
      </c>
      <c r="E15" s="78">
        <v>12421.68</v>
      </c>
      <c r="F15" s="66">
        <f>(D15-E15)/E15</f>
        <v>-0.19905278513051372</v>
      </c>
      <c r="G15" s="64">
        <v>1643</v>
      </c>
      <c r="H15" s="63">
        <v>70</v>
      </c>
      <c r="I15" s="63">
        <f t="shared" si="0"/>
        <v>23.471428571428572</v>
      </c>
      <c r="J15" s="63">
        <v>10</v>
      </c>
      <c r="K15" s="63">
        <v>4</v>
      </c>
      <c r="L15" s="64">
        <v>294392.40000000002</v>
      </c>
      <c r="M15" s="64">
        <v>48538</v>
      </c>
      <c r="N15" s="61">
        <v>43651</v>
      </c>
      <c r="O15" s="44" t="s">
        <v>37</v>
      </c>
      <c r="P15" s="42"/>
      <c r="R15" s="62"/>
      <c r="T15" s="42"/>
      <c r="U15" s="39"/>
      <c r="V15" s="8"/>
      <c r="W15" s="41"/>
      <c r="X15" s="41"/>
      <c r="Y15" s="42"/>
    </row>
    <row r="16" spans="1:25" s="40" customFormat="1" ht="25.4" customHeight="1">
      <c r="A16" s="43">
        <v>4</v>
      </c>
      <c r="B16" s="43">
        <v>4</v>
      </c>
      <c r="C16" s="65" t="s">
        <v>39</v>
      </c>
      <c r="D16" s="78">
        <v>9709</v>
      </c>
      <c r="E16" s="78">
        <v>6415</v>
      </c>
      <c r="F16" s="66">
        <f>(D16-E16)/E16</f>
        <v>0.51348402182385033</v>
      </c>
      <c r="G16" s="78">
        <v>1938</v>
      </c>
      <c r="H16" s="63">
        <v>79</v>
      </c>
      <c r="I16" s="63">
        <f t="shared" si="0"/>
        <v>24.531645569620252</v>
      </c>
      <c r="J16" s="63">
        <v>8</v>
      </c>
      <c r="K16" s="63">
        <v>9</v>
      </c>
      <c r="L16" s="78">
        <v>471657</v>
      </c>
      <c r="M16" s="78">
        <v>100273</v>
      </c>
      <c r="N16" s="61">
        <v>43616</v>
      </c>
      <c r="O16" s="44" t="s">
        <v>44</v>
      </c>
      <c r="P16" s="42"/>
      <c r="R16" s="62"/>
      <c r="T16" s="42"/>
      <c r="U16" s="39"/>
      <c r="V16" s="8"/>
      <c r="W16" s="41"/>
      <c r="X16" s="41"/>
      <c r="Y16" s="42"/>
    </row>
    <row r="17" spans="1:25" s="40" customFormat="1" ht="25.4" customHeight="1">
      <c r="A17" s="43">
        <v>5</v>
      </c>
      <c r="B17" s="75" t="s">
        <v>31</v>
      </c>
      <c r="C17" s="65" t="s">
        <v>81</v>
      </c>
      <c r="D17" s="78">
        <v>8282.41</v>
      </c>
      <c r="E17" s="63" t="s">
        <v>30</v>
      </c>
      <c r="F17" s="63" t="s">
        <v>30</v>
      </c>
      <c r="G17" s="78">
        <v>1322</v>
      </c>
      <c r="H17" s="63">
        <v>67</v>
      </c>
      <c r="I17" s="63">
        <f t="shared" si="0"/>
        <v>19.731343283582088</v>
      </c>
      <c r="J17" s="63">
        <v>10</v>
      </c>
      <c r="K17" s="63">
        <v>1</v>
      </c>
      <c r="L17" s="78">
        <v>555492</v>
      </c>
      <c r="M17" s="78">
        <v>90520</v>
      </c>
      <c r="N17" s="61">
        <v>43672</v>
      </c>
      <c r="O17" s="44" t="s">
        <v>36</v>
      </c>
      <c r="P17" s="42"/>
      <c r="R17" s="62"/>
      <c r="T17" s="42"/>
      <c r="U17" s="39"/>
      <c r="V17" s="8"/>
      <c r="W17" s="41"/>
      <c r="X17" s="41"/>
      <c r="Y17" s="42"/>
    </row>
    <row r="18" spans="1:25" s="40" customFormat="1" ht="25.4" customHeight="1">
      <c r="A18" s="43">
        <v>6</v>
      </c>
      <c r="B18" s="75" t="s">
        <v>31</v>
      </c>
      <c r="C18" s="65" t="s">
        <v>80</v>
      </c>
      <c r="D18" s="78">
        <v>7357.74</v>
      </c>
      <c r="E18" s="63" t="s">
        <v>30</v>
      </c>
      <c r="F18" s="63" t="s">
        <v>30</v>
      </c>
      <c r="G18" s="78">
        <v>1277</v>
      </c>
      <c r="H18" s="63">
        <v>50</v>
      </c>
      <c r="I18" s="63">
        <f t="shared" si="0"/>
        <v>25.54</v>
      </c>
      <c r="J18" s="63">
        <v>12</v>
      </c>
      <c r="K18" s="63">
        <v>1</v>
      </c>
      <c r="L18" s="78">
        <v>7357.74</v>
      </c>
      <c r="M18" s="78">
        <v>1277</v>
      </c>
      <c r="N18" s="61">
        <v>43672</v>
      </c>
      <c r="O18" s="44" t="s">
        <v>58</v>
      </c>
      <c r="P18" s="42"/>
      <c r="R18" s="62"/>
      <c r="T18" s="42"/>
      <c r="U18" s="39"/>
      <c r="V18" s="8"/>
      <c r="W18" s="41"/>
      <c r="X18" s="41"/>
      <c r="Y18" s="42"/>
    </row>
    <row r="19" spans="1:25" s="40" customFormat="1" ht="25.4" customHeight="1">
      <c r="A19" s="43">
        <v>7</v>
      </c>
      <c r="B19" s="77">
        <v>6</v>
      </c>
      <c r="C19" s="65" t="s">
        <v>48</v>
      </c>
      <c r="D19" s="78">
        <v>4226.42</v>
      </c>
      <c r="E19" s="78">
        <v>5315.36</v>
      </c>
      <c r="F19" s="66">
        <f t="shared" ref="F19:F23" si="1">(D19-E19)/E19</f>
        <v>-0.20486665061256429</v>
      </c>
      <c r="G19" s="78">
        <v>936</v>
      </c>
      <c r="H19" s="63">
        <v>59</v>
      </c>
      <c r="I19" s="63">
        <f t="shared" si="0"/>
        <v>15.864406779661017</v>
      </c>
      <c r="J19" s="63">
        <v>12</v>
      </c>
      <c r="K19" s="63">
        <v>4</v>
      </c>
      <c r="L19" s="78">
        <v>107777.98</v>
      </c>
      <c r="M19" s="78">
        <v>25340</v>
      </c>
      <c r="N19" s="61">
        <v>43651</v>
      </c>
      <c r="O19" s="44" t="s">
        <v>27</v>
      </c>
      <c r="P19" s="42"/>
      <c r="R19" s="62"/>
      <c r="T19" s="42"/>
      <c r="U19" s="39"/>
      <c r="V19" s="8"/>
      <c r="W19" s="41"/>
      <c r="X19" s="41"/>
      <c r="Y19" s="42"/>
    </row>
    <row r="20" spans="1:25" s="40" customFormat="1" ht="25.4" customHeight="1">
      <c r="A20" s="43">
        <v>8</v>
      </c>
      <c r="B20" s="75" t="s">
        <v>31</v>
      </c>
      <c r="C20" s="65" t="s">
        <v>82</v>
      </c>
      <c r="D20" s="78">
        <v>3970</v>
      </c>
      <c r="E20" s="63" t="s">
        <v>30</v>
      </c>
      <c r="F20" s="63" t="s">
        <v>30</v>
      </c>
      <c r="G20" s="78">
        <v>741</v>
      </c>
      <c r="H20" s="63">
        <v>51</v>
      </c>
      <c r="I20" s="63">
        <f t="shared" si="0"/>
        <v>14.529411764705882</v>
      </c>
      <c r="J20" s="63">
        <v>14</v>
      </c>
      <c r="K20" s="63">
        <v>1</v>
      </c>
      <c r="L20" s="78">
        <v>3970</v>
      </c>
      <c r="M20" s="78">
        <v>741</v>
      </c>
      <c r="N20" s="61">
        <v>43672</v>
      </c>
      <c r="O20" s="44" t="s">
        <v>84</v>
      </c>
      <c r="P20" s="42"/>
      <c r="R20" s="62"/>
      <c r="T20" s="42"/>
      <c r="U20" s="39"/>
      <c r="V20" s="8"/>
      <c r="W20" s="41"/>
      <c r="X20" s="41"/>
      <c r="Y20" s="42"/>
    </row>
    <row r="21" spans="1:25" s="40" customFormat="1" ht="25.4" customHeight="1">
      <c r="A21" s="43">
        <v>9</v>
      </c>
      <c r="B21" s="75">
        <v>5</v>
      </c>
      <c r="C21" s="65" t="s">
        <v>62</v>
      </c>
      <c r="D21" s="64">
        <v>3210.5</v>
      </c>
      <c r="E21" s="63">
        <v>6177.8</v>
      </c>
      <c r="F21" s="66">
        <f t="shared" si="1"/>
        <v>-0.48031661756612387</v>
      </c>
      <c r="G21" s="64">
        <v>552</v>
      </c>
      <c r="H21" s="63">
        <v>20</v>
      </c>
      <c r="I21" s="63">
        <f t="shared" si="0"/>
        <v>27.6</v>
      </c>
      <c r="J21" s="63">
        <v>8</v>
      </c>
      <c r="K21" s="63">
        <v>2</v>
      </c>
      <c r="L21" s="64">
        <v>17134.759999999998</v>
      </c>
      <c r="M21" s="64">
        <v>3026</v>
      </c>
      <c r="N21" s="61">
        <v>43665</v>
      </c>
      <c r="O21" s="44" t="s">
        <v>27</v>
      </c>
      <c r="P21" s="42"/>
      <c r="R21" s="62"/>
      <c r="T21" s="42"/>
      <c r="U21" s="41"/>
      <c r="V21" s="8"/>
      <c r="W21" s="41"/>
      <c r="X21" s="41"/>
      <c r="Y21" s="42"/>
    </row>
    <row r="22" spans="1:25" s="40" customFormat="1" ht="25.4" customHeight="1">
      <c r="A22" s="43">
        <v>10</v>
      </c>
      <c r="B22" s="43">
        <v>7</v>
      </c>
      <c r="C22" s="65" t="s">
        <v>42</v>
      </c>
      <c r="D22" s="64">
        <v>2012</v>
      </c>
      <c r="E22" s="63">
        <v>3989</v>
      </c>
      <c r="F22" s="66">
        <f t="shared" si="1"/>
        <v>-0.49561293557282526</v>
      </c>
      <c r="G22" s="64">
        <v>321</v>
      </c>
      <c r="H22" s="63">
        <v>8</v>
      </c>
      <c r="I22" s="63">
        <f t="shared" si="0"/>
        <v>40.125</v>
      </c>
      <c r="J22" s="63">
        <v>4</v>
      </c>
      <c r="K22" s="63">
        <v>7</v>
      </c>
      <c r="L22" s="64">
        <v>174234</v>
      </c>
      <c r="M22" s="64">
        <v>30687</v>
      </c>
      <c r="N22" s="61">
        <v>43630</v>
      </c>
      <c r="O22" s="44" t="s">
        <v>43</v>
      </c>
      <c r="P22" s="42"/>
      <c r="R22" s="62"/>
      <c r="T22" s="42"/>
      <c r="U22" s="41"/>
      <c r="V22" s="8"/>
      <c r="W22" s="41"/>
      <c r="X22" s="41"/>
      <c r="Y22" s="42"/>
    </row>
    <row r="23" spans="1:25" ht="25.4" customHeight="1">
      <c r="A23" s="17"/>
      <c r="B23" s="17"/>
      <c r="C23" s="18" t="s">
        <v>29</v>
      </c>
      <c r="D23" s="19">
        <f>SUM(D13:D22)</f>
        <v>152565.92000000001</v>
      </c>
      <c r="E23" s="50">
        <f t="shared" ref="E23:G23" si="2">SUM(E13:E22)</f>
        <v>199075.68999999997</v>
      </c>
      <c r="F23" s="81">
        <f t="shared" si="1"/>
        <v>-0.23362857614608779</v>
      </c>
      <c r="G23" s="50">
        <f t="shared" si="2"/>
        <v>26769</v>
      </c>
      <c r="H23" s="19"/>
      <c r="I23" s="21"/>
      <c r="J23" s="20"/>
      <c r="K23" s="22"/>
      <c r="L23" s="23"/>
      <c r="M23" s="27"/>
      <c r="N23" s="24"/>
      <c r="O23" s="28"/>
      <c r="Q23" s="40"/>
      <c r="R23" s="42"/>
      <c r="S23" s="40"/>
      <c r="T23" s="40"/>
      <c r="U23" s="40"/>
      <c r="X23" s="40"/>
    </row>
    <row r="24" spans="1:25" ht="14.15" customHeight="1">
      <c r="A24" s="15"/>
      <c r="B24" s="25"/>
      <c r="C24" s="16"/>
      <c r="D24" s="26"/>
      <c r="E24" s="26"/>
      <c r="F24" s="29"/>
      <c r="G24" s="26"/>
      <c r="H24" s="26"/>
      <c r="I24" s="26"/>
      <c r="J24" s="26"/>
      <c r="K24" s="26"/>
      <c r="L24" s="26"/>
      <c r="M24" s="26"/>
      <c r="N24" s="30"/>
      <c r="O24" s="14"/>
      <c r="Q24" s="40"/>
      <c r="R24" s="40"/>
      <c r="S24" s="40"/>
      <c r="T24" s="40"/>
      <c r="U24" s="40"/>
      <c r="X24" s="40"/>
    </row>
    <row r="25" spans="1:25" s="40" customFormat="1" ht="25.4" customHeight="1">
      <c r="A25" s="43">
        <v>11</v>
      </c>
      <c r="B25" s="43">
        <v>10</v>
      </c>
      <c r="C25" s="65" t="s">
        <v>38</v>
      </c>
      <c r="D25" s="64">
        <v>1355</v>
      </c>
      <c r="E25" s="78">
        <v>1383</v>
      </c>
      <c r="F25" s="66">
        <f>(D25-E25)/E25</f>
        <v>-2.0245842371655821E-2</v>
      </c>
      <c r="G25" s="64">
        <v>218</v>
      </c>
      <c r="H25" s="63">
        <v>7</v>
      </c>
      <c r="I25" s="63">
        <f>G25/H25</f>
        <v>31.142857142857142</v>
      </c>
      <c r="J25" s="63">
        <v>3</v>
      </c>
      <c r="K25" s="63">
        <v>8</v>
      </c>
      <c r="L25" s="64">
        <v>123344</v>
      </c>
      <c r="M25" s="64">
        <v>22546</v>
      </c>
      <c r="N25" s="61">
        <v>43623</v>
      </c>
      <c r="O25" s="44" t="s">
        <v>35</v>
      </c>
      <c r="P25" s="42"/>
      <c r="R25" s="62"/>
      <c r="T25" s="42"/>
      <c r="U25" s="41"/>
      <c r="V25" s="8"/>
      <c r="W25" s="41"/>
      <c r="X25" s="41"/>
      <c r="Y25" s="42"/>
    </row>
    <row r="26" spans="1:25" s="40" customFormat="1" ht="25" customHeight="1">
      <c r="A26" s="43">
        <v>12</v>
      </c>
      <c r="B26" s="43">
        <v>9</v>
      </c>
      <c r="C26" s="65" t="s">
        <v>83</v>
      </c>
      <c r="D26" s="91">
        <v>1183</v>
      </c>
      <c r="E26" s="63">
        <v>2086.92</v>
      </c>
      <c r="F26" s="66">
        <f>(D26-E26)/E26</f>
        <v>-0.43313591321181455</v>
      </c>
      <c r="G26" s="78">
        <v>212</v>
      </c>
      <c r="H26" s="63">
        <v>6</v>
      </c>
      <c r="I26" s="63">
        <f>G26/H26</f>
        <v>35.333333333333336</v>
      </c>
      <c r="J26" s="63">
        <v>3</v>
      </c>
      <c r="K26" s="63">
        <v>4</v>
      </c>
      <c r="L26" s="91">
        <v>49491</v>
      </c>
      <c r="M26" s="92">
        <v>8703</v>
      </c>
      <c r="N26" s="61">
        <v>43651</v>
      </c>
      <c r="O26" s="44" t="s">
        <v>84</v>
      </c>
      <c r="P26" s="42"/>
      <c r="R26" s="62"/>
      <c r="T26" s="42"/>
      <c r="U26" s="42"/>
      <c r="V26" s="8"/>
      <c r="W26" s="39"/>
      <c r="X26" s="41"/>
      <c r="Y26" s="8"/>
    </row>
    <row r="27" spans="1:25" s="40" customFormat="1" ht="25" customHeight="1">
      <c r="A27" s="43">
        <v>13</v>
      </c>
      <c r="B27" s="77">
        <v>13</v>
      </c>
      <c r="C27" s="65" t="s">
        <v>59</v>
      </c>
      <c r="D27" s="78">
        <v>1146.5</v>
      </c>
      <c r="E27" s="63">
        <v>1105.4000000000001</v>
      </c>
      <c r="F27" s="66">
        <f>(D27-E27)/E27</f>
        <v>3.7181110910077718E-2</v>
      </c>
      <c r="G27" s="78">
        <v>278</v>
      </c>
      <c r="H27" s="63">
        <v>10</v>
      </c>
      <c r="I27" s="63">
        <f>G27/H27</f>
        <v>27.8</v>
      </c>
      <c r="J27" s="63">
        <v>4</v>
      </c>
      <c r="K27" s="63">
        <v>3</v>
      </c>
      <c r="L27" s="78">
        <v>6945.5</v>
      </c>
      <c r="M27" s="78">
        <v>1317</v>
      </c>
      <c r="N27" s="61">
        <v>43658</v>
      </c>
      <c r="O27" s="44" t="s">
        <v>58</v>
      </c>
      <c r="P27" s="42"/>
      <c r="R27" s="62"/>
      <c r="T27" s="42"/>
      <c r="U27" s="42"/>
      <c r="V27" s="8"/>
      <c r="W27" s="39"/>
      <c r="X27" s="41"/>
      <c r="Y27" s="8"/>
    </row>
    <row r="28" spans="1:25" s="40" customFormat="1" ht="25" customHeight="1">
      <c r="A28" s="43">
        <v>14</v>
      </c>
      <c r="B28" s="76">
        <v>11</v>
      </c>
      <c r="C28" s="65" t="s">
        <v>41</v>
      </c>
      <c r="D28" s="78">
        <v>951.06</v>
      </c>
      <c r="E28" s="63">
        <v>1368.18</v>
      </c>
      <c r="F28" s="66">
        <f>(D28-E28)/E28</f>
        <v>-0.30487216594307776</v>
      </c>
      <c r="G28" s="78">
        <v>150</v>
      </c>
      <c r="H28" s="63">
        <v>6</v>
      </c>
      <c r="I28" s="63">
        <f>G28/H28</f>
        <v>25</v>
      </c>
      <c r="J28" s="63">
        <v>2</v>
      </c>
      <c r="K28" s="63">
        <v>7</v>
      </c>
      <c r="L28" s="78">
        <v>160591.14000000001</v>
      </c>
      <c r="M28" s="78">
        <v>27956</v>
      </c>
      <c r="N28" s="61">
        <v>43630</v>
      </c>
      <c r="O28" s="44" t="s">
        <v>37</v>
      </c>
      <c r="P28" s="42"/>
      <c r="R28" s="62"/>
      <c r="T28" s="42"/>
      <c r="U28" s="42"/>
      <c r="V28" s="8"/>
      <c r="W28" s="39"/>
      <c r="X28" s="41"/>
      <c r="Y28" s="8"/>
    </row>
    <row r="29" spans="1:25" s="40" customFormat="1" ht="25.4" customHeight="1">
      <c r="A29" s="43">
        <v>15</v>
      </c>
      <c r="B29" s="75">
        <v>8</v>
      </c>
      <c r="C29" s="72" t="s">
        <v>55</v>
      </c>
      <c r="D29" s="79">
        <v>717.9</v>
      </c>
      <c r="E29" s="63">
        <v>2341.0700000000002</v>
      </c>
      <c r="F29" s="66">
        <f>(D29-E29)/E29</f>
        <v>-0.69334535063026737</v>
      </c>
      <c r="G29" s="64">
        <v>146</v>
      </c>
      <c r="H29" s="63">
        <v>4</v>
      </c>
      <c r="I29" s="63">
        <f>G29/H29</f>
        <v>36.5</v>
      </c>
      <c r="J29" s="63">
        <v>3</v>
      </c>
      <c r="K29" s="63">
        <v>3</v>
      </c>
      <c r="L29" s="79">
        <v>24690</v>
      </c>
      <c r="M29" s="79">
        <v>4420</v>
      </c>
      <c r="N29" s="61">
        <v>43658</v>
      </c>
      <c r="O29" s="44" t="s">
        <v>40</v>
      </c>
      <c r="P29" s="42"/>
      <c r="R29" s="62"/>
      <c r="T29" s="42"/>
      <c r="U29" s="42"/>
      <c r="V29" s="41"/>
      <c r="W29" s="39"/>
      <c r="X29" s="41"/>
      <c r="Y29" s="8"/>
    </row>
    <row r="30" spans="1:25" s="40" customFormat="1" ht="25.4" customHeight="1">
      <c r="A30" s="43">
        <v>16</v>
      </c>
      <c r="B30" s="43">
        <v>16</v>
      </c>
      <c r="C30" s="65" t="s">
        <v>85</v>
      </c>
      <c r="D30" s="78">
        <v>472</v>
      </c>
      <c r="E30" s="78">
        <v>652.5</v>
      </c>
      <c r="F30" s="66">
        <f t="shared" ref="F30" si="3">(D30-E30)/E30</f>
        <v>-0.27662835249042145</v>
      </c>
      <c r="G30" s="78">
        <v>71</v>
      </c>
      <c r="H30" s="63">
        <v>7</v>
      </c>
      <c r="I30" s="63">
        <f t="shared" ref="I30" si="4">G30/H30</f>
        <v>10.142857142857142</v>
      </c>
      <c r="J30" s="63">
        <v>2</v>
      </c>
      <c r="K30" s="63">
        <v>7</v>
      </c>
      <c r="L30" s="78">
        <v>28086</v>
      </c>
      <c r="M30" s="78">
        <v>5190</v>
      </c>
      <c r="N30" s="61">
        <v>43630</v>
      </c>
      <c r="O30" s="44" t="s">
        <v>84</v>
      </c>
      <c r="P30" s="42"/>
      <c r="Q30" s="69"/>
      <c r="R30" s="69"/>
      <c r="S30" s="69"/>
      <c r="T30" s="69"/>
      <c r="U30" s="73"/>
      <c r="V30" s="73"/>
      <c r="W30" s="73"/>
      <c r="X30" s="71"/>
      <c r="Y30" s="41"/>
    </row>
    <row r="31" spans="1:25" s="40" customFormat="1" ht="25.4" customHeight="1">
      <c r="A31" s="43">
        <v>17</v>
      </c>
      <c r="B31" s="43">
        <v>17</v>
      </c>
      <c r="C31" s="65" t="s">
        <v>46</v>
      </c>
      <c r="D31" s="79">
        <v>407</v>
      </c>
      <c r="E31" s="63">
        <v>291</v>
      </c>
      <c r="F31" s="66">
        <f>(D31-E31)/E31</f>
        <v>0.39862542955326463</v>
      </c>
      <c r="G31" s="64">
        <v>102</v>
      </c>
      <c r="H31" s="63">
        <v>8</v>
      </c>
      <c r="I31" s="63">
        <f>G31/H31</f>
        <v>12.75</v>
      </c>
      <c r="J31" s="63">
        <v>3</v>
      </c>
      <c r="K31" s="63">
        <v>5</v>
      </c>
      <c r="L31" s="79">
        <v>44715</v>
      </c>
      <c r="M31" s="79">
        <v>8120</v>
      </c>
      <c r="N31" s="61">
        <v>43644</v>
      </c>
      <c r="O31" s="44" t="s">
        <v>32</v>
      </c>
      <c r="P31" s="42"/>
      <c r="R31" s="62"/>
      <c r="T31" s="42"/>
      <c r="U31" s="42"/>
      <c r="V31" s="41"/>
      <c r="W31" s="41"/>
      <c r="X31" s="41"/>
      <c r="Y31" s="42"/>
    </row>
    <row r="32" spans="1:25" s="40" customFormat="1" ht="25.4" customHeight="1">
      <c r="A32" s="43">
        <v>18</v>
      </c>
      <c r="B32" s="43">
        <v>14</v>
      </c>
      <c r="C32" s="65" t="s">
        <v>45</v>
      </c>
      <c r="D32" s="78">
        <v>362</v>
      </c>
      <c r="E32" s="63">
        <v>940</v>
      </c>
      <c r="F32" s="66">
        <f>(D32-E32)/E32</f>
        <v>-0.61489361702127665</v>
      </c>
      <c r="G32" s="64">
        <v>107</v>
      </c>
      <c r="H32" s="63" t="s">
        <v>30</v>
      </c>
      <c r="I32" s="63" t="s">
        <v>30</v>
      </c>
      <c r="J32" s="63">
        <v>3</v>
      </c>
      <c r="K32" s="63">
        <v>6</v>
      </c>
      <c r="L32" s="78">
        <v>60575</v>
      </c>
      <c r="M32" s="78">
        <v>15182</v>
      </c>
      <c r="N32" s="61">
        <v>43637</v>
      </c>
      <c r="O32" s="44" t="s">
        <v>33</v>
      </c>
      <c r="P32" s="42"/>
      <c r="R32" s="62"/>
      <c r="T32" s="42"/>
      <c r="U32" s="42"/>
      <c r="V32" s="42"/>
      <c r="W32" s="42"/>
      <c r="X32" s="41"/>
      <c r="Y32" s="41"/>
    </row>
    <row r="33" spans="1:25" s="40" customFormat="1" ht="25.4" customHeight="1">
      <c r="A33" s="43">
        <v>19</v>
      </c>
      <c r="B33" s="76">
        <v>15</v>
      </c>
      <c r="C33" s="65" t="s">
        <v>47</v>
      </c>
      <c r="D33" s="78">
        <v>199.36</v>
      </c>
      <c r="E33" s="63">
        <v>826.84</v>
      </c>
      <c r="F33" s="66">
        <f>(D33-E33)/E33</f>
        <v>-0.75888926515408062</v>
      </c>
      <c r="G33" s="64">
        <v>34</v>
      </c>
      <c r="H33" s="63">
        <v>3</v>
      </c>
      <c r="I33" s="63">
        <f t="shared" ref="I33:I34" si="5">G33/H33</f>
        <v>11.333333333333334</v>
      </c>
      <c r="J33" s="63">
        <v>1</v>
      </c>
      <c r="K33" s="63">
        <v>5</v>
      </c>
      <c r="L33" s="78">
        <v>60359.39</v>
      </c>
      <c r="M33" s="64">
        <v>10400</v>
      </c>
      <c r="N33" s="61">
        <v>43644</v>
      </c>
      <c r="O33" s="44" t="s">
        <v>27</v>
      </c>
      <c r="P33" s="42"/>
      <c r="Q33" s="69"/>
      <c r="R33" s="69"/>
      <c r="S33" s="69"/>
      <c r="T33" s="69"/>
      <c r="U33" s="73"/>
      <c r="V33" s="73"/>
      <c r="W33" s="73"/>
      <c r="X33" s="71"/>
      <c r="Y33" s="41"/>
    </row>
    <row r="34" spans="1:25" s="40" customFormat="1" ht="25.4" customHeight="1">
      <c r="A34" s="43">
        <v>20</v>
      </c>
      <c r="B34" s="67" t="s">
        <v>30</v>
      </c>
      <c r="C34" s="84" t="s">
        <v>71</v>
      </c>
      <c r="D34" s="79">
        <v>168</v>
      </c>
      <c r="E34" s="63" t="s">
        <v>30</v>
      </c>
      <c r="F34" s="63" t="s">
        <v>30</v>
      </c>
      <c r="G34" s="64">
        <v>84</v>
      </c>
      <c r="H34" s="63">
        <v>3</v>
      </c>
      <c r="I34" s="63">
        <f t="shared" si="5"/>
        <v>28</v>
      </c>
      <c r="J34" s="63">
        <v>1</v>
      </c>
      <c r="K34" s="63" t="s">
        <v>30</v>
      </c>
      <c r="L34" s="79">
        <v>613874.22</v>
      </c>
      <c r="M34" s="79">
        <v>128942</v>
      </c>
      <c r="N34" s="61">
        <v>43294</v>
      </c>
      <c r="O34" s="44" t="s">
        <v>37</v>
      </c>
      <c r="P34" s="42"/>
      <c r="R34" s="62"/>
      <c r="T34" s="42"/>
      <c r="U34" s="42"/>
      <c r="V34" s="42"/>
      <c r="W34" s="39"/>
      <c r="X34" s="41"/>
      <c r="Y34" s="41"/>
    </row>
    <row r="35" spans="1:25" s="40" customFormat="1" ht="25.4" customHeight="1">
      <c r="A35" s="48"/>
      <c r="B35" s="48"/>
      <c r="C35" s="49" t="s">
        <v>34</v>
      </c>
      <c r="D35" s="50">
        <f>SUM(D23:D34)</f>
        <v>159527.74</v>
      </c>
      <c r="E35" s="50">
        <f t="shared" ref="E35:G35" si="6">SUM(E23:E34)</f>
        <v>210070.59999999998</v>
      </c>
      <c r="F35" s="81">
        <f t="shared" ref="F34:F35" si="7">(D35-E35)/E35</f>
        <v>-0.24059939848793688</v>
      </c>
      <c r="G35" s="50">
        <f t="shared" si="6"/>
        <v>28171</v>
      </c>
      <c r="H35" s="50"/>
      <c r="I35" s="52"/>
      <c r="J35" s="51"/>
      <c r="K35" s="53"/>
      <c r="L35" s="54"/>
      <c r="M35" s="58"/>
      <c r="N35" s="55"/>
      <c r="O35" s="59"/>
      <c r="R35" s="42"/>
    </row>
    <row r="36" spans="1:25" s="40" customFormat="1" ht="14.15" customHeight="1">
      <c r="A36" s="46"/>
      <c r="B36" s="56"/>
      <c r="C36" s="47"/>
      <c r="D36" s="57"/>
      <c r="E36" s="57"/>
      <c r="F36" s="74"/>
      <c r="G36" s="57"/>
      <c r="H36" s="57"/>
      <c r="I36" s="57"/>
      <c r="J36" s="57"/>
      <c r="K36" s="57"/>
      <c r="L36" s="57"/>
      <c r="M36" s="57"/>
      <c r="N36" s="60"/>
      <c r="O36" s="45"/>
    </row>
    <row r="37" spans="1:25" s="40" customFormat="1" ht="25.4" customHeight="1">
      <c r="A37" s="43">
        <v>21</v>
      </c>
      <c r="B37" s="77">
        <v>26</v>
      </c>
      <c r="C37" s="65" t="s">
        <v>52</v>
      </c>
      <c r="D37" s="78">
        <v>152</v>
      </c>
      <c r="E37" s="63">
        <v>36</v>
      </c>
      <c r="F37" s="66">
        <f>(D37-E37)/E37</f>
        <v>3.2222222222222223</v>
      </c>
      <c r="G37" s="78">
        <v>50</v>
      </c>
      <c r="H37" s="63">
        <v>3</v>
      </c>
      <c r="I37" s="63">
        <f>G37/H37</f>
        <v>16.666666666666668</v>
      </c>
      <c r="J37" s="63">
        <v>2</v>
      </c>
      <c r="K37" s="63">
        <v>15</v>
      </c>
      <c r="L37" s="78">
        <v>137883.19</v>
      </c>
      <c r="M37" s="78">
        <v>25901</v>
      </c>
      <c r="N37" s="61">
        <v>43574</v>
      </c>
      <c r="O37" s="44" t="s">
        <v>51</v>
      </c>
      <c r="P37" s="42"/>
      <c r="Q37" s="69"/>
      <c r="R37" s="69"/>
      <c r="S37" s="69"/>
      <c r="T37" s="69"/>
      <c r="U37" s="70"/>
      <c r="V37" s="42"/>
      <c r="W37" s="39"/>
      <c r="X37" s="71"/>
      <c r="Y37" s="41"/>
    </row>
    <row r="38" spans="1:25" s="40" customFormat="1" ht="25.4" customHeight="1">
      <c r="A38" s="43">
        <v>22</v>
      </c>
      <c r="B38" s="63" t="s">
        <v>30</v>
      </c>
      <c r="C38" s="82" t="s">
        <v>74</v>
      </c>
      <c r="D38" s="78">
        <v>82</v>
      </c>
      <c r="E38" s="63" t="s">
        <v>30</v>
      </c>
      <c r="F38" s="63" t="s">
        <v>30</v>
      </c>
      <c r="G38" s="78">
        <v>41</v>
      </c>
      <c r="H38" s="63">
        <v>3</v>
      </c>
      <c r="I38" s="63">
        <f>G38/H38</f>
        <v>13.666666666666666</v>
      </c>
      <c r="J38" s="63">
        <v>1</v>
      </c>
      <c r="K38" s="63" t="s">
        <v>30</v>
      </c>
      <c r="L38" s="78">
        <v>469521</v>
      </c>
      <c r="M38" s="78">
        <v>102812</v>
      </c>
      <c r="N38" s="61">
        <v>43084</v>
      </c>
      <c r="O38" s="44" t="s">
        <v>36</v>
      </c>
      <c r="P38" s="42"/>
      <c r="Q38" s="69"/>
      <c r="R38" s="69"/>
      <c r="S38" s="69"/>
      <c r="T38" s="69"/>
      <c r="U38" s="70"/>
      <c r="V38" s="42"/>
      <c r="W38" s="39"/>
      <c r="X38" s="71"/>
      <c r="Y38" s="41"/>
    </row>
    <row r="39" spans="1:25" s="40" customFormat="1" ht="25.4" customHeight="1">
      <c r="A39" s="43">
        <v>23</v>
      </c>
      <c r="B39" s="63" t="s">
        <v>30</v>
      </c>
      <c r="C39" s="82" t="s">
        <v>68</v>
      </c>
      <c r="D39" s="78">
        <v>76</v>
      </c>
      <c r="E39" s="63" t="s">
        <v>30</v>
      </c>
      <c r="F39" s="63" t="s">
        <v>30</v>
      </c>
      <c r="G39" s="78">
        <v>36</v>
      </c>
      <c r="H39" s="63">
        <v>3</v>
      </c>
      <c r="I39" s="63">
        <f>G39/H39</f>
        <v>12</v>
      </c>
      <c r="J39" s="63">
        <v>1</v>
      </c>
      <c r="K39" s="63" t="s">
        <v>30</v>
      </c>
      <c r="L39" s="78">
        <v>736408</v>
      </c>
      <c r="M39" s="78">
        <v>149600</v>
      </c>
      <c r="N39" s="61">
        <v>43434</v>
      </c>
      <c r="O39" s="44" t="s">
        <v>44</v>
      </c>
      <c r="P39" s="42"/>
      <c r="Q39" s="69"/>
      <c r="R39" s="69"/>
      <c r="S39" s="69"/>
      <c r="T39" s="69"/>
      <c r="U39" s="70"/>
      <c r="V39" s="42"/>
      <c r="W39" s="39"/>
      <c r="X39" s="71"/>
      <c r="Y39" s="41"/>
    </row>
    <row r="40" spans="1:25" s="40" customFormat="1" ht="25.4" customHeight="1">
      <c r="A40" s="43">
        <v>24</v>
      </c>
      <c r="B40" s="77">
        <v>28</v>
      </c>
      <c r="C40" s="65" t="s">
        <v>53</v>
      </c>
      <c r="D40" s="78">
        <v>61</v>
      </c>
      <c r="E40" s="63">
        <v>14</v>
      </c>
      <c r="F40" s="66">
        <f>(D40-E40)/E40</f>
        <v>3.3571428571428572</v>
      </c>
      <c r="G40" s="78">
        <v>13</v>
      </c>
      <c r="H40" s="63">
        <v>1</v>
      </c>
      <c r="I40" s="63">
        <f>G40/H40</f>
        <v>13</v>
      </c>
      <c r="J40" s="63">
        <v>1</v>
      </c>
      <c r="K40" s="63" t="s">
        <v>30</v>
      </c>
      <c r="L40" s="78">
        <v>22717.95</v>
      </c>
      <c r="M40" s="78">
        <v>4260</v>
      </c>
      <c r="N40" s="61">
        <v>43560</v>
      </c>
      <c r="O40" s="44" t="s">
        <v>51</v>
      </c>
      <c r="P40" s="42"/>
      <c r="Q40" s="69"/>
      <c r="R40" s="69"/>
      <c r="S40" s="69"/>
      <c r="T40" s="69"/>
      <c r="U40" s="70"/>
      <c r="V40" s="42"/>
      <c r="W40" s="39"/>
      <c r="X40" s="71"/>
      <c r="Y40" s="41"/>
    </row>
    <row r="41" spans="1:25" s="40" customFormat="1" ht="25.4" customHeight="1">
      <c r="A41" s="43">
        <v>25</v>
      </c>
      <c r="B41" s="63" t="s">
        <v>30</v>
      </c>
      <c r="C41" s="83" t="s">
        <v>77</v>
      </c>
      <c r="D41" s="78">
        <v>52</v>
      </c>
      <c r="E41" s="63" t="s">
        <v>30</v>
      </c>
      <c r="F41" s="63" t="s">
        <v>30</v>
      </c>
      <c r="G41" s="78">
        <v>12</v>
      </c>
      <c r="H41" s="63">
        <v>1</v>
      </c>
      <c r="I41" s="63">
        <f t="shared" ref="I41:I46" si="8">G41/H41</f>
        <v>12</v>
      </c>
      <c r="J41" s="63">
        <v>1</v>
      </c>
      <c r="K41" s="63" t="s">
        <v>30</v>
      </c>
      <c r="L41" s="78">
        <v>7263.55</v>
      </c>
      <c r="M41" s="78">
        <v>1441</v>
      </c>
      <c r="N41" s="61">
        <v>43560</v>
      </c>
      <c r="O41" s="44" t="s">
        <v>51</v>
      </c>
      <c r="P41" s="42"/>
      <c r="Q41" s="69"/>
      <c r="R41" s="69"/>
      <c r="S41" s="69"/>
      <c r="T41" s="69"/>
      <c r="U41" s="70"/>
      <c r="V41" s="42"/>
      <c r="W41" s="39"/>
      <c r="X41" s="71"/>
      <c r="Y41" s="41"/>
    </row>
    <row r="42" spans="1:25" s="40" customFormat="1" ht="25.4" customHeight="1">
      <c r="A42" s="43">
        <v>26</v>
      </c>
      <c r="B42" s="63" t="s">
        <v>30</v>
      </c>
      <c r="C42" s="82" t="s">
        <v>70</v>
      </c>
      <c r="D42" s="78">
        <v>51.1</v>
      </c>
      <c r="E42" s="63" t="s">
        <v>30</v>
      </c>
      <c r="F42" s="63" t="s">
        <v>30</v>
      </c>
      <c r="G42" s="78">
        <v>10</v>
      </c>
      <c r="H42" s="63">
        <v>1</v>
      </c>
      <c r="I42" s="63">
        <f t="shared" si="8"/>
        <v>10</v>
      </c>
      <c r="J42" s="63">
        <v>1</v>
      </c>
      <c r="K42" s="63" t="s">
        <v>30</v>
      </c>
      <c r="L42" s="78">
        <v>213817.03</v>
      </c>
      <c r="M42" s="78">
        <v>39774</v>
      </c>
      <c r="N42" s="61">
        <v>43567</v>
      </c>
      <c r="O42" s="44" t="s">
        <v>27</v>
      </c>
      <c r="P42" s="42"/>
      <c r="Q42" s="69"/>
      <c r="R42" s="69"/>
      <c r="S42" s="69"/>
      <c r="T42" s="69"/>
      <c r="U42" s="70"/>
      <c r="V42" s="42"/>
      <c r="W42" s="39"/>
      <c r="X42" s="71"/>
      <c r="Y42" s="41"/>
    </row>
    <row r="43" spans="1:25" s="40" customFormat="1" ht="25.4" customHeight="1">
      <c r="A43" s="43">
        <v>27</v>
      </c>
      <c r="B43" s="63" t="s">
        <v>30</v>
      </c>
      <c r="C43" s="82" t="s">
        <v>75</v>
      </c>
      <c r="D43" s="78">
        <v>50</v>
      </c>
      <c r="E43" s="63" t="s">
        <v>30</v>
      </c>
      <c r="F43" s="63" t="s">
        <v>30</v>
      </c>
      <c r="G43" s="78">
        <v>29</v>
      </c>
      <c r="H43" s="63">
        <v>3</v>
      </c>
      <c r="I43" s="63">
        <f t="shared" si="8"/>
        <v>9.6666666666666661</v>
      </c>
      <c r="J43" s="63">
        <v>1</v>
      </c>
      <c r="K43" s="63" t="s">
        <v>30</v>
      </c>
      <c r="L43" s="78">
        <v>500101</v>
      </c>
      <c r="M43" s="78">
        <v>103715</v>
      </c>
      <c r="N43" s="61">
        <v>43315</v>
      </c>
      <c r="O43" s="44" t="s">
        <v>36</v>
      </c>
      <c r="P43" s="42"/>
      <c r="Q43" s="69"/>
      <c r="R43" s="69"/>
      <c r="S43" s="69"/>
      <c r="T43" s="69"/>
      <c r="U43" s="70"/>
      <c r="V43" s="42"/>
      <c r="W43" s="39"/>
      <c r="X43" s="71"/>
      <c r="Y43" s="41"/>
    </row>
    <row r="44" spans="1:25" s="40" customFormat="1" ht="25.4" customHeight="1">
      <c r="A44" s="43">
        <v>28</v>
      </c>
      <c r="B44" s="63" t="s">
        <v>30</v>
      </c>
      <c r="C44" s="84" t="s">
        <v>76</v>
      </c>
      <c r="D44" s="78">
        <v>50</v>
      </c>
      <c r="E44" s="63" t="s">
        <v>30</v>
      </c>
      <c r="F44" s="63" t="s">
        <v>30</v>
      </c>
      <c r="G44" s="78">
        <v>13</v>
      </c>
      <c r="H44" s="63">
        <v>3</v>
      </c>
      <c r="I44" s="63">
        <f t="shared" si="8"/>
        <v>4.333333333333333</v>
      </c>
      <c r="J44" s="63">
        <v>1</v>
      </c>
      <c r="K44" s="63" t="s">
        <v>30</v>
      </c>
      <c r="L44" s="78">
        <v>1709</v>
      </c>
      <c r="M44" s="78">
        <v>318</v>
      </c>
      <c r="N44" s="61">
        <v>43560</v>
      </c>
      <c r="O44" s="44" t="s">
        <v>51</v>
      </c>
      <c r="P44" s="42"/>
      <c r="Q44" s="69"/>
      <c r="R44" s="69"/>
      <c r="S44" s="69"/>
      <c r="T44" s="69"/>
      <c r="U44" s="70"/>
      <c r="V44" s="42"/>
      <c r="W44" s="39"/>
      <c r="X44" s="71"/>
      <c r="Y44" s="41"/>
    </row>
    <row r="45" spans="1:25" s="40" customFormat="1" ht="25.4" customHeight="1">
      <c r="A45" s="43">
        <v>29</v>
      </c>
      <c r="B45" s="77">
        <v>21</v>
      </c>
      <c r="C45" s="65" t="s">
        <v>56</v>
      </c>
      <c r="D45" s="78">
        <v>24</v>
      </c>
      <c r="E45" s="63">
        <v>76</v>
      </c>
      <c r="F45" s="66">
        <f>(D45-E45)/E45</f>
        <v>-0.68421052631578949</v>
      </c>
      <c r="G45" s="78">
        <v>12</v>
      </c>
      <c r="H45" s="63">
        <v>1</v>
      </c>
      <c r="I45" s="63">
        <f t="shared" si="8"/>
        <v>12</v>
      </c>
      <c r="J45" s="63">
        <v>1</v>
      </c>
      <c r="K45" s="63" t="s">
        <v>30</v>
      </c>
      <c r="L45" s="78">
        <v>1231574</v>
      </c>
      <c r="M45" s="78">
        <v>209403</v>
      </c>
      <c r="N45" s="61">
        <v>43406</v>
      </c>
      <c r="O45" s="44" t="s">
        <v>40</v>
      </c>
      <c r="P45" s="42"/>
      <c r="Q45" s="69"/>
      <c r="R45" s="69"/>
      <c r="S45" s="69"/>
      <c r="T45" s="69"/>
      <c r="U45" s="70"/>
      <c r="V45" s="42"/>
      <c r="W45" s="39"/>
      <c r="X45" s="71"/>
      <c r="Y45" s="41"/>
    </row>
    <row r="46" spans="1:25" s="40" customFormat="1" ht="25.4" customHeight="1">
      <c r="A46" s="43">
        <v>30</v>
      </c>
      <c r="B46" s="63" t="s">
        <v>30</v>
      </c>
      <c r="C46" s="82" t="s">
        <v>69</v>
      </c>
      <c r="D46" s="78">
        <v>16</v>
      </c>
      <c r="E46" s="63" t="s">
        <v>30</v>
      </c>
      <c r="F46" s="63" t="s">
        <v>30</v>
      </c>
      <c r="G46" s="78">
        <v>9</v>
      </c>
      <c r="H46" s="63">
        <v>1</v>
      </c>
      <c r="I46" s="63">
        <f t="shared" si="8"/>
        <v>9</v>
      </c>
      <c r="J46" s="63">
        <v>1</v>
      </c>
      <c r="K46" s="63" t="s">
        <v>30</v>
      </c>
      <c r="L46" s="78">
        <v>493252</v>
      </c>
      <c r="M46" s="78">
        <v>111158</v>
      </c>
      <c r="N46" s="61">
        <v>42587</v>
      </c>
      <c r="O46" s="44" t="s">
        <v>44</v>
      </c>
      <c r="P46" s="42"/>
      <c r="Q46" s="69"/>
      <c r="R46" s="69"/>
      <c r="S46" s="69"/>
      <c r="T46" s="69"/>
      <c r="U46" s="70"/>
      <c r="V46" s="42"/>
      <c r="W46" s="39"/>
      <c r="X46" s="71"/>
      <c r="Y46" s="41"/>
    </row>
    <row r="47" spans="1:25" s="40" customFormat="1" ht="25.4" customHeight="1">
      <c r="A47" s="48"/>
      <c r="B47" s="48"/>
      <c r="C47" s="49" t="s">
        <v>34</v>
      </c>
      <c r="D47" s="50">
        <f>SUM(D35:D46)</f>
        <v>160141.84</v>
      </c>
      <c r="E47" s="50">
        <f t="shared" ref="E47:G47" si="9">SUM(E35:E46)</f>
        <v>210196.59999999998</v>
      </c>
      <c r="F47" s="81">
        <f t="shared" ref="F46:F47" si="10">(D47-E47)/E47</f>
        <v>-0.23813306209520033</v>
      </c>
      <c r="G47" s="50">
        <f t="shared" si="9"/>
        <v>28396</v>
      </c>
      <c r="H47" s="50"/>
      <c r="I47" s="52"/>
      <c r="J47" s="51"/>
      <c r="K47" s="53"/>
      <c r="L47" s="54"/>
      <c r="M47" s="58"/>
      <c r="N47" s="55"/>
      <c r="O47" s="59"/>
      <c r="R47" s="42"/>
    </row>
    <row r="48" spans="1:25" s="40" customFormat="1" ht="14.15" customHeight="1">
      <c r="A48" s="46"/>
      <c r="B48" s="56"/>
      <c r="C48" s="4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60"/>
      <c r="O48" s="45"/>
    </row>
    <row r="49" spans="1:25" s="40" customFormat="1" ht="25.4" customHeight="1">
      <c r="A49" s="43">
        <v>31</v>
      </c>
      <c r="B49" s="63" t="s">
        <v>30</v>
      </c>
      <c r="C49" s="84" t="s">
        <v>72</v>
      </c>
      <c r="D49" s="78">
        <v>12</v>
      </c>
      <c r="E49" s="63" t="s">
        <v>30</v>
      </c>
      <c r="F49" s="63" t="s">
        <v>30</v>
      </c>
      <c r="G49" s="78">
        <v>6</v>
      </c>
      <c r="H49" s="63">
        <v>1</v>
      </c>
      <c r="I49" s="63">
        <f>G49/H49</f>
        <v>6</v>
      </c>
      <c r="J49" s="63">
        <v>1</v>
      </c>
      <c r="K49" s="63" t="s">
        <v>30</v>
      </c>
      <c r="L49" s="78">
        <v>560212.07999999996</v>
      </c>
      <c r="M49" s="78">
        <v>97333</v>
      </c>
      <c r="N49" s="61">
        <v>43378</v>
      </c>
      <c r="O49" s="44" t="s">
        <v>73</v>
      </c>
      <c r="P49" s="42"/>
      <c r="Q49" s="69"/>
      <c r="R49" s="69"/>
      <c r="S49" s="69"/>
      <c r="T49" s="69"/>
      <c r="U49" s="70"/>
      <c r="V49" s="42"/>
      <c r="W49" s="39"/>
      <c r="X49" s="71"/>
      <c r="Y49" s="41"/>
    </row>
    <row r="50" spans="1:25" s="40" customFormat="1" ht="25.4" customHeight="1">
      <c r="A50" s="43">
        <v>32</v>
      </c>
      <c r="B50" s="63" t="s">
        <v>30</v>
      </c>
      <c r="C50" s="84" t="s">
        <v>78</v>
      </c>
      <c r="D50" s="64">
        <v>12</v>
      </c>
      <c r="E50" s="63" t="s">
        <v>30</v>
      </c>
      <c r="F50" s="63" t="s">
        <v>30</v>
      </c>
      <c r="G50" s="64">
        <v>3</v>
      </c>
      <c r="H50" s="63">
        <v>1</v>
      </c>
      <c r="I50" s="63">
        <f>G50/H50</f>
        <v>3</v>
      </c>
      <c r="J50" s="63">
        <v>1</v>
      </c>
      <c r="K50" s="63" t="s">
        <v>30</v>
      </c>
      <c r="L50" s="64">
        <v>7653.5</v>
      </c>
      <c r="M50" s="64">
        <v>1592</v>
      </c>
      <c r="N50" s="61">
        <v>43560</v>
      </c>
      <c r="O50" s="44" t="s">
        <v>51</v>
      </c>
      <c r="P50" s="42"/>
      <c r="Q50" s="69"/>
      <c r="R50" s="69"/>
      <c r="S50" s="69"/>
      <c r="T50" s="69"/>
      <c r="U50" s="70"/>
      <c r="V50" s="42"/>
      <c r="W50" s="39"/>
      <c r="X50" s="71"/>
      <c r="Y50" s="41"/>
    </row>
    <row r="51" spans="1:25" s="40" customFormat="1" ht="25.4" customHeight="1">
      <c r="A51" s="43">
        <v>33</v>
      </c>
      <c r="B51" s="77">
        <v>29</v>
      </c>
      <c r="C51" s="65" t="s">
        <v>50</v>
      </c>
      <c r="D51" s="78">
        <v>9</v>
      </c>
      <c r="E51" s="63">
        <v>12</v>
      </c>
      <c r="F51" s="66">
        <f>(D51-E51)/E51</f>
        <v>-0.25</v>
      </c>
      <c r="G51" s="78">
        <v>2</v>
      </c>
      <c r="H51" s="63">
        <v>2</v>
      </c>
      <c r="I51" s="63">
        <f>G51/H51</f>
        <v>1</v>
      </c>
      <c r="J51" s="63">
        <v>2</v>
      </c>
      <c r="K51" s="63" t="s">
        <v>30</v>
      </c>
      <c r="L51" s="78">
        <v>1895</v>
      </c>
      <c r="M51" s="78">
        <v>413</v>
      </c>
      <c r="N51" s="61">
        <v>43560</v>
      </c>
      <c r="O51" s="44" t="s">
        <v>51</v>
      </c>
      <c r="P51" s="42"/>
      <c r="Q51" s="69"/>
      <c r="R51" s="69"/>
      <c r="S51" s="69"/>
      <c r="T51" s="69"/>
      <c r="U51" s="70"/>
      <c r="V51" s="42"/>
      <c r="W51" s="39"/>
      <c r="X51" s="71"/>
      <c r="Y51" s="41"/>
    </row>
    <row r="52" spans="1:25" s="40" customFormat="1" ht="25.4" customHeight="1">
      <c r="A52" s="43">
        <v>34</v>
      </c>
      <c r="B52" s="77">
        <v>24</v>
      </c>
      <c r="C52" s="65" t="s">
        <v>57</v>
      </c>
      <c r="D52" s="64">
        <v>5</v>
      </c>
      <c r="E52" s="63">
        <v>40</v>
      </c>
      <c r="F52" s="66">
        <f>(D52-E52)/E52</f>
        <v>-0.875</v>
      </c>
      <c r="G52" s="64">
        <v>1</v>
      </c>
      <c r="H52" s="63">
        <v>1</v>
      </c>
      <c r="I52" s="63">
        <f>G52/H52</f>
        <v>1</v>
      </c>
      <c r="J52" s="63">
        <v>1</v>
      </c>
      <c r="K52" s="63" t="s">
        <v>30</v>
      </c>
      <c r="L52" s="78">
        <v>3505.05</v>
      </c>
      <c r="M52" s="64">
        <v>644</v>
      </c>
      <c r="N52" s="61">
        <v>43560</v>
      </c>
      <c r="O52" s="44" t="s">
        <v>51</v>
      </c>
      <c r="P52" s="42"/>
      <c r="Q52" s="69"/>
      <c r="R52" s="69"/>
      <c r="S52" s="69"/>
      <c r="T52" s="69"/>
      <c r="U52" s="70"/>
      <c r="V52" s="42"/>
      <c r="W52" s="39"/>
      <c r="X52" s="71"/>
      <c r="Y52" s="41"/>
    </row>
    <row r="53" spans="1:25" s="40" customFormat="1" ht="25.4" customHeight="1">
      <c r="A53" s="43">
        <v>35</v>
      </c>
      <c r="B53" s="67" t="s">
        <v>30</v>
      </c>
      <c r="C53" s="84" t="s">
        <v>79</v>
      </c>
      <c r="D53" s="64">
        <v>4</v>
      </c>
      <c r="E53" s="63" t="s">
        <v>30</v>
      </c>
      <c r="F53" s="63" t="s">
        <v>30</v>
      </c>
      <c r="G53" s="64">
        <v>1</v>
      </c>
      <c r="H53" s="63">
        <v>1</v>
      </c>
      <c r="I53" s="63">
        <f>G53/H53</f>
        <v>1</v>
      </c>
      <c r="J53" s="63">
        <v>1</v>
      </c>
      <c r="K53" s="63" t="s">
        <v>30</v>
      </c>
      <c r="L53" s="78">
        <v>2962.7</v>
      </c>
      <c r="M53" s="64">
        <v>569</v>
      </c>
      <c r="N53" s="61">
        <v>43560</v>
      </c>
      <c r="O53" s="44" t="s">
        <v>51</v>
      </c>
      <c r="P53" s="42"/>
      <c r="Q53" s="69"/>
      <c r="R53" s="69"/>
      <c r="S53" s="69"/>
      <c r="T53" s="69"/>
      <c r="U53" s="69"/>
      <c r="V53" s="41"/>
      <c r="W53" s="70"/>
      <c r="X53" s="71"/>
      <c r="Y53" s="71"/>
    </row>
    <row r="54" spans="1:25" ht="25.4" customHeight="1">
      <c r="A54" s="17"/>
      <c r="B54" s="17"/>
      <c r="C54" s="49" t="s">
        <v>86</v>
      </c>
      <c r="D54" s="19">
        <f>SUM(D47:D53)</f>
        <v>160183.84</v>
      </c>
      <c r="E54" s="50">
        <f t="shared" ref="E54:G54" si="11">SUM(E47:E53)</f>
        <v>210248.59999999998</v>
      </c>
      <c r="F54" s="81">
        <f t="shared" ref="F53:F54" si="12">(D54-E54)/E54</f>
        <v>-0.23812172827785766</v>
      </c>
      <c r="G54" s="50">
        <f t="shared" si="11"/>
        <v>28409</v>
      </c>
      <c r="H54" s="19"/>
      <c r="I54" s="21"/>
      <c r="J54" s="20"/>
      <c r="K54" s="22"/>
      <c r="L54" s="23"/>
      <c r="M54" s="27"/>
      <c r="N54" s="24"/>
      <c r="O54" s="28"/>
    </row>
    <row r="55" spans="1:25" ht="23" customHeight="1">
      <c r="P55" s="11"/>
    </row>
    <row r="56" spans="1:25" ht="17.25" customHeight="1">
      <c r="P56" s="42"/>
      <c r="W56" s="40"/>
    </row>
    <row r="76" spans="16:18">
      <c r="R76" s="11"/>
    </row>
    <row r="78" spans="16:18">
      <c r="P78" s="11"/>
    </row>
    <row r="80" spans="16:18" ht="12" customHeight="1"/>
  </sheetData>
  <sortState xmlns:xlrd2="http://schemas.microsoft.com/office/spreadsheetml/2017/richdata2" ref="B13:O53">
    <sortCondition descending="1" ref="D13:D53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2019-07-29T13:27:48Z</dcterms:modified>
</cp:coreProperties>
</file>