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Vasaris\Savaitė\"/>
    </mc:Choice>
  </mc:AlternateContent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45" i="1" l="1"/>
  <c r="E45" i="1"/>
  <c r="G45" i="1"/>
  <c r="D45" i="1"/>
  <c r="F35" i="1"/>
  <c r="E35" i="1"/>
  <c r="G35" i="1"/>
  <c r="D35" i="1"/>
  <c r="F23" i="1"/>
  <c r="E23" i="1"/>
  <c r="G23" i="1"/>
  <c r="D23" i="1"/>
  <c r="M22" i="1"/>
  <c r="L22" i="1"/>
  <c r="F22" i="1"/>
  <c r="I32" i="1"/>
  <c r="I44" i="1"/>
  <c r="I34" i="1"/>
  <c r="F16" i="1"/>
  <c r="F25" i="1"/>
  <c r="F14" i="1"/>
  <c r="I15" i="1"/>
  <c r="I22" i="1" l="1"/>
  <c r="F27" i="1" l="1"/>
  <c r="I19" i="1"/>
  <c r="F33" i="1"/>
  <c r="F18" i="1"/>
  <c r="F30" i="1"/>
  <c r="F29" i="1"/>
  <c r="I16" i="1" l="1"/>
  <c r="I29" i="1" l="1"/>
  <c r="F43" i="1"/>
  <c r="F20" i="1"/>
  <c r="F28" i="1"/>
  <c r="I28" i="1"/>
  <c r="I30" i="1"/>
  <c r="I14" i="1"/>
  <c r="I26" i="1"/>
  <c r="I39" i="1"/>
  <c r="I21" i="1"/>
  <c r="I31" i="1"/>
  <c r="I37" i="1"/>
  <c r="I41" i="1"/>
  <c r="I43" i="1"/>
  <c r="I40" i="1"/>
  <c r="I33" i="1"/>
  <c r="I42" i="1"/>
  <c r="I20" i="1" l="1"/>
  <c r="F39" i="1"/>
  <c r="F17" i="1" l="1"/>
  <c r="F37" i="1"/>
  <c r="F38" i="1" l="1"/>
  <c r="F40" i="1"/>
  <c r="F41" i="1" l="1"/>
  <c r="F26" i="1" l="1"/>
  <c r="F31" i="1" l="1"/>
  <c r="F42" i="1"/>
  <c r="F21" i="1"/>
</calcChain>
</file>

<file path=xl/sharedStrings.xml><?xml version="1.0" encoding="utf-8"?>
<sst xmlns="http://schemas.openxmlformats.org/spreadsheetml/2006/main" count="139" uniqueCount="80">
  <si>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</si>
  <si>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</si>
  <si>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</si>
  <si>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</si>
  <si>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</si>
  <si>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</si>
  <si>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</si>
  <si>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</si>
  <si>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</si>
  <si>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</si>
  <si>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</si>
  <si>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</si>
  <si>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</si>
  <si>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</si>
  <si>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</si>
  <si>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</si>
  <si>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</si>
  <si>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</si>
  <si>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</si>
  <si>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</si>
  <si>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</si>
  <si>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</si>
  <si>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</si>
  <si>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</si>
  <si>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</si>
  <si>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</si>
  <si>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</si>
  <si>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</si>
  <si>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</si>
  <si>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</si>
  <si>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</si>
  <si>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</si>
  <si>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</si>
  <si>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</si>
  <si>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</si>
  <si>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Vabalo filmai</t>
  </si>
  <si>
    <t>Stebuklas</t>
  </si>
  <si>
    <t>In Script</t>
  </si>
  <si>
    <t>Bulius Ferdinandas (Ferdinand)</t>
  </si>
  <si>
    <t xml:space="preserve">Džiumandži: Sveiki atvykę į Džiungles (Jumanji: Welcome To The Jungle) 
</t>
  </si>
  <si>
    <t xml:space="preserve">Klasės susitikimas: berniukai sugrįžta!
</t>
  </si>
  <si>
    <t>Koko (Coco)</t>
  </si>
  <si>
    <t>Tūnąs tamsoje: Paskutinis raktas (Insidious: The Last Key)</t>
  </si>
  <si>
    <t>ACME Film / SONY</t>
  </si>
  <si>
    <t>3 sekundės (Dviženie vverch)</t>
  </si>
  <si>
    <t>Stalino mirtis (The Death of Stalin)</t>
  </si>
  <si>
    <t>NCG Distribution</t>
  </si>
  <si>
    <t xml:space="preserve">Vabaliukų istorijos (Tall Tales)
</t>
  </si>
  <si>
    <t>Vandens forma (Shape of Water, The)</t>
  </si>
  <si>
    <t>Grąžinti nepriklausomybę</t>
  </si>
  <si>
    <t>Olegas ir storas</t>
  </si>
  <si>
    <t>Valstybės paslaptis (Post)</t>
  </si>
  <si>
    <t>P</t>
  </si>
  <si>
    <t>Bėgantis labirintu: vaistai nuo mirties (Maze Runner: The Death Cure)</t>
  </si>
  <si>
    <t>Aš esu Tonia (I, Tonya)</t>
  </si>
  <si>
    <t>12 stipriausių (12 Strong)</t>
  </si>
  <si>
    <t>Best Film</t>
  </si>
  <si>
    <t>50 Išlaisvintų atspalvių (Fifty Shades Freed)</t>
  </si>
  <si>
    <t>Tamsiausia valanda (Darkest Hour)</t>
  </si>
  <si>
    <t>Trys didvyriai ir Egipto princesė (Tri bogatyrya i printsessa Yegipta)</t>
  </si>
  <si>
    <t>Trys stendai prie Ebingo, Misūryje (Three Billboards Outside Ebbing, Missouri)</t>
  </si>
  <si>
    <t>Dagas iš akmens amžiaus (Early Man)</t>
  </si>
  <si>
    <t>Pre-view</t>
  </si>
  <si>
    <t>Aš žvaigždė</t>
  </si>
  <si>
    <t>February 9 - 15</t>
  </si>
  <si>
    <t>Vasario 9 - 15  d.</t>
  </si>
  <si>
    <t>Ledas (Lyod)</t>
  </si>
  <si>
    <t>Nuostabieji Lūzeriai. Kita planeta</t>
  </si>
  <si>
    <t>Studija NOMINUM</t>
  </si>
  <si>
    <t>Juodoji pantera (Black Panter)</t>
  </si>
  <si>
    <t>Žaidimų vakaras (Game Night(</t>
  </si>
  <si>
    <t>Meškiukas Padingtonas 2 (Paddington 2)</t>
  </si>
  <si>
    <t>Fantastiška moteris (Fantastic Woman)</t>
  </si>
  <si>
    <t>Pelėdų kalnas</t>
  </si>
  <si>
    <t>Kino Gamyba</t>
  </si>
  <si>
    <t>February 16 - 22</t>
  </si>
  <si>
    <t>Vasario 16 - 22  d.</t>
  </si>
  <si>
    <t>February 16 - 22 Lithuanian top</t>
  </si>
  <si>
    <t>Vasario 16 - 22 d. Lietuvos kino teatruose rodytų filmų topas</t>
  </si>
  <si>
    <t>Total 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</si>
</sst>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  <numFmt numFmtId="166" formatCode="yyyy/mm/dd;@"/>
  </numFmts>
  <fonts count="2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theme="1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</cellStyleXfs>
  <cellXfs count="110">
    <xf numFmtId="0" fontId="0" fillId="0" borderId="0" xfId="0"/>
    <xf numFmtId="4" fontId="11" fillId="0" borderId="0" xfId="0" applyNumberFormat="1" applyFont="1" applyBorder="1"/>
    <xf numFmtId="4" fontId="11" fillId="0" borderId="0" xfId="0" applyNumberFormat="1" applyFont="1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9" fillId="2" borderId="6" xfId="0" applyFont="1" applyFill="1" applyBorder="1" applyAlignment="1">
      <alignment horizontal="center" vertical="center" wrapText="1"/>
    </xf>
    <xf numFmtId="165" fontId="16" fillId="0" borderId="0" xfId="0" applyNumberFormat="1" applyFont="1" applyBorder="1"/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8" fontId="16" fillId="0" borderId="0" xfId="0" applyNumberFormat="1" applyFont="1" applyBorder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4" fontId="16" fillId="0" borderId="0" xfId="0" applyNumberFormat="1" applyFont="1" applyBorder="1"/>
    <xf numFmtId="0" fontId="19" fillId="2" borderId="6" xfId="0" applyFont="1" applyFill="1" applyBorder="1" applyAlignment="1">
      <alignment horizontal="center" wrapText="1"/>
    </xf>
    <xf numFmtId="4" fontId="16" fillId="0" borderId="0" xfId="0" applyNumberFormat="1" applyFont="1"/>
    <xf numFmtId="0" fontId="16" fillId="2" borderId="2" xfId="0" applyFont="1" applyFill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1" fillId="0" borderId="0" xfId="0" applyFont="1"/>
    <xf numFmtId="10" fontId="20" fillId="2" borderId="7" xfId="0" applyNumberFormat="1" applyFont="1" applyFill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4" fontId="27" fillId="0" borderId="0" xfId="0" applyNumberFormat="1" applyFont="1" applyBorder="1"/>
    <xf numFmtId="4" fontId="12" fillId="0" borderId="0" xfId="0" applyNumberFormat="1" applyFont="1" applyBorder="1"/>
    <xf numFmtId="4" fontId="12" fillId="0" borderId="0" xfId="0" applyNumberFormat="1" applyFont="1"/>
    <xf numFmtId="0" fontId="12" fillId="2" borderId="8" xfId="0" applyFont="1" applyFill="1" applyBorder="1" applyAlignment="1">
      <alignment horizontal="left" vertical="top" wrapText="1"/>
    </xf>
    <xf numFmtId="14" fontId="16" fillId="0" borderId="0" xfId="0" applyNumberFormat="1" applyFont="1"/>
    <xf numFmtId="3" fontId="4" fillId="0" borderId="8" xfId="0" applyNumberFormat="1" applyFont="1" applyBorder="1" applyAlignment="1">
      <alignment horizontal="center" vertical="center"/>
    </xf>
    <xf numFmtId="10" fontId="16" fillId="0" borderId="0" xfId="0" applyNumberFormat="1" applyFont="1"/>
    <xf numFmtId="0" fontId="11" fillId="0" borderId="0" xfId="0" applyFont="1"/>
    <xf numFmtId="3" fontId="12" fillId="0" borderId="7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10" fontId="25" fillId="2" borderId="8" xfId="0" applyNumberFormat="1" applyFont="1" applyFill="1" applyBorder="1" applyAlignment="1">
      <alignment horizontal="center" vertical="center"/>
    </xf>
    <xf numFmtId="14" fontId="14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7" xfId="0" applyNumberFormat="1" applyFont="1" applyFill="1" applyBorder="1" applyAlignment="1" applyProtection="1">
      <alignment horizontal="center" vertical="center"/>
    </xf>
    <xf numFmtId="10" fontId="14" fillId="2" borderId="7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 wrapText="1"/>
    </xf>
    <xf numFmtId="10" fontId="4" fillId="0" borderId="7" xfId="0" applyNumberFormat="1" applyFont="1" applyBorder="1" applyAlignment="1">
      <alignment horizontal="center" vertical="center"/>
    </xf>
    <xf numFmtId="166" fontId="14" fillId="0" borderId="8" xfId="0" applyNumberFormat="1" applyFont="1" applyBorder="1" applyAlignment="1">
      <alignment horizontal="center" vertical="center" wrapText="1"/>
    </xf>
    <xf numFmtId="4" fontId="2" fillId="0" borderId="0" xfId="23" applyNumberFormat="1"/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vertical="center"/>
    </xf>
    <xf numFmtId="3" fontId="11" fillId="0" borderId="0" xfId="0" applyNumberFormat="1" applyFont="1"/>
    <xf numFmtId="166" fontId="12" fillId="0" borderId="8" xfId="0" applyNumberFormat="1" applyFont="1" applyBorder="1" applyAlignment="1">
      <alignment horizontal="center" vertical="center"/>
    </xf>
    <xf numFmtId="1" fontId="14" fillId="2" borderId="7" xfId="0" applyNumberFormat="1" applyFont="1" applyFill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6" fontId="11" fillId="0" borderId="0" xfId="0" applyNumberFormat="1" applyFont="1"/>
    <xf numFmtId="166" fontId="12" fillId="0" borderId="7" xfId="0" applyNumberFormat="1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 wrapText="1"/>
    </xf>
  </cellXfs>
  <cellStyles count="24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4"/>
  <sheetViews>
    <sheetView tabSelected="1" topLeftCell="A16" zoomScale="75" zoomScaleNormal="75" workbookViewId="0">
      <selection activeCell="C15" sqref="C15"/>
    </sheetView>
  </sheetViews>
  <sheetFormatPr defaultColWidth="8.88671875" defaultRowHeight="14.4"/>
  <cols>
    <col min="1" max="1" width="4.109375" style="3" customWidth="1"/>
    <col min="2" max="2" width="4" style="3" customWidth="1"/>
    <col min="3" max="3" width="29.44140625" style="3" customWidth="1"/>
    <col min="4" max="4" width="13.33203125" style="3" customWidth="1"/>
    <col min="5" max="5" width="14" style="3" customWidth="1"/>
    <col min="6" max="6" width="15.33203125" style="3" customWidth="1"/>
    <col min="7" max="7" width="12.33203125" style="3" customWidth="1"/>
    <col min="8" max="8" width="10.88671875" style="3" customWidth="1"/>
    <col min="9" max="9" width="12" style="3" customWidth="1"/>
    <col min="10" max="10" width="10.5546875" style="3" customWidth="1"/>
    <col min="11" max="11" width="12.109375" style="3" bestFit="1" customWidth="1"/>
    <col min="12" max="12" width="13.44140625" style="3" customWidth="1"/>
    <col min="13" max="13" width="13" style="3" customWidth="1"/>
    <col min="14" max="14" width="14" style="3" customWidth="1"/>
    <col min="15" max="15" width="15.44140625" style="3" customWidth="1"/>
    <col min="16" max="16" width="9.109375" style="3" customWidth="1"/>
    <col min="17" max="17" width="10.77734375" style="3" customWidth="1"/>
    <col min="18" max="18" width="7.109375" style="3" customWidth="1"/>
    <col min="19" max="19" width="19.77734375" style="3" customWidth="1"/>
    <col min="20" max="20" width="11.109375" style="3" customWidth="1"/>
    <col min="21" max="21" width="8.88671875" style="3"/>
    <col min="22" max="22" width="11" style="3" customWidth="1"/>
    <col min="23" max="23" width="12.109375" style="3" customWidth="1"/>
    <col min="24" max="16384" width="8.88671875" style="3"/>
  </cols>
  <sheetData>
    <row r="1" spans="1:23" ht="19.5" customHeight="1">
      <c r="E1" s="4" t="s">
        <v>77</v>
      </c>
      <c r="F1" s="4"/>
      <c r="G1" s="4"/>
      <c r="H1" s="4"/>
      <c r="I1" s="4"/>
    </row>
    <row r="2" spans="1:23" ht="19.5" customHeight="1">
      <c r="E2" s="4" t="s">
        <v>78</v>
      </c>
      <c r="F2" s="4"/>
      <c r="G2" s="4"/>
      <c r="H2" s="4"/>
      <c r="I2" s="4"/>
      <c r="J2" s="4"/>
      <c r="K2" s="4"/>
    </row>
    <row r="4" spans="1:23" ht="15.75" customHeight="1" thickBot="1"/>
    <row r="5" spans="1:23" ht="15" customHeight="1">
      <c r="A5" s="104"/>
      <c r="B5" s="104"/>
      <c r="C5" s="101" t="s">
        <v>0</v>
      </c>
      <c r="D5" s="5"/>
      <c r="E5" s="5"/>
      <c r="F5" s="101" t="s">
        <v>3</v>
      </c>
      <c r="G5" s="5"/>
      <c r="H5" s="101" t="s">
        <v>5</v>
      </c>
      <c r="I5" s="101" t="s">
        <v>6</v>
      </c>
      <c r="J5" s="101" t="s">
        <v>7</v>
      </c>
      <c r="K5" s="101" t="s">
        <v>8</v>
      </c>
      <c r="L5" s="101" t="s">
        <v>10</v>
      </c>
      <c r="M5" s="101" t="s">
        <v>9</v>
      </c>
      <c r="N5" s="101" t="s">
        <v>11</v>
      </c>
      <c r="O5" s="101" t="s">
        <v>12</v>
      </c>
      <c r="P5" s="6"/>
      <c r="Q5" s="6"/>
    </row>
    <row r="6" spans="1:23">
      <c r="A6" s="105"/>
      <c r="B6" s="105"/>
      <c r="C6" s="102"/>
      <c r="D6" s="7" t="s">
        <v>75</v>
      </c>
      <c r="E6" s="76" t="s">
        <v>64</v>
      </c>
      <c r="F6" s="102"/>
      <c r="G6" s="76" t="s">
        <v>75</v>
      </c>
      <c r="H6" s="102"/>
      <c r="I6" s="102"/>
      <c r="J6" s="102"/>
      <c r="K6" s="102"/>
      <c r="L6" s="102"/>
      <c r="M6" s="102"/>
      <c r="N6" s="102"/>
      <c r="O6" s="102"/>
      <c r="P6" s="6"/>
      <c r="Q6" s="6"/>
    </row>
    <row r="7" spans="1:23">
      <c r="A7" s="105"/>
      <c r="B7" s="105"/>
      <c r="C7" s="102"/>
      <c r="D7" s="7" t="s">
        <v>1</v>
      </c>
      <c r="E7" s="7" t="s">
        <v>1</v>
      </c>
      <c r="F7" s="102"/>
      <c r="G7" s="7" t="s">
        <v>4</v>
      </c>
      <c r="H7" s="102"/>
      <c r="I7" s="102"/>
      <c r="J7" s="102"/>
      <c r="K7" s="102"/>
      <c r="L7" s="102"/>
      <c r="M7" s="102"/>
      <c r="N7" s="102"/>
      <c r="O7" s="102"/>
      <c r="P7" s="8"/>
      <c r="Q7" s="6"/>
    </row>
    <row r="8" spans="1:23" ht="18" customHeight="1" thickBot="1">
      <c r="A8" s="106"/>
      <c r="B8" s="106"/>
      <c r="C8" s="103"/>
      <c r="D8" s="9" t="s">
        <v>2</v>
      </c>
      <c r="E8" s="9" t="s">
        <v>2</v>
      </c>
      <c r="F8" s="103"/>
      <c r="G8" s="10"/>
      <c r="H8" s="103"/>
      <c r="I8" s="103"/>
      <c r="J8" s="103"/>
      <c r="K8" s="103"/>
      <c r="L8" s="103"/>
      <c r="M8" s="103"/>
      <c r="N8" s="103"/>
      <c r="O8" s="103"/>
      <c r="P8" s="8"/>
      <c r="Q8" s="12"/>
      <c r="R8" s="11"/>
    </row>
    <row r="9" spans="1:23" ht="15" customHeight="1">
      <c r="A9" s="104"/>
      <c r="B9" s="104"/>
      <c r="C9" s="101" t="s">
        <v>13</v>
      </c>
      <c r="D9" s="5"/>
      <c r="E9" s="61"/>
      <c r="F9" s="101" t="s">
        <v>15</v>
      </c>
      <c r="G9" s="60"/>
      <c r="H9" s="13" t="s">
        <v>18</v>
      </c>
      <c r="I9" s="101" t="s">
        <v>29</v>
      </c>
      <c r="J9" s="5" t="s">
        <v>19</v>
      </c>
      <c r="K9" s="5" t="s">
        <v>20</v>
      </c>
      <c r="L9" s="14" t="s">
        <v>22</v>
      </c>
      <c r="M9" s="5" t="s">
        <v>23</v>
      </c>
      <c r="N9" s="5" t="s">
        <v>24</v>
      </c>
      <c r="O9" s="101" t="s">
        <v>26</v>
      </c>
      <c r="P9" s="15"/>
      <c r="Q9" s="12"/>
      <c r="R9" s="11"/>
    </row>
    <row r="10" spans="1:23">
      <c r="A10" s="105"/>
      <c r="B10" s="105"/>
      <c r="C10" s="102"/>
      <c r="D10" s="7" t="s">
        <v>76</v>
      </c>
      <c r="E10" s="76" t="s">
        <v>65</v>
      </c>
      <c r="F10" s="102"/>
      <c r="G10" s="76" t="s">
        <v>76</v>
      </c>
      <c r="H10" s="7" t="s">
        <v>17</v>
      </c>
      <c r="I10" s="102"/>
      <c r="J10" s="7" t="s">
        <v>17</v>
      </c>
      <c r="K10" s="7" t="s">
        <v>21</v>
      </c>
      <c r="L10" s="16" t="s">
        <v>14</v>
      </c>
      <c r="M10" s="7" t="s">
        <v>16</v>
      </c>
      <c r="N10" s="7" t="s">
        <v>25</v>
      </c>
      <c r="O10" s="102"/>
      <c r="P10" s="15"/>
      <c r="Q10" s="12"/>
      <c r="R10" s="11"/>
    </row>
    <row r="11" spans="1:23">
      <c r="A11" s="105"/>
      <c r="B11" s="105"/>
      <c r="C11" s="102"/>
      <c r="D11" s="7" t="s">
        <v>14</v>
      </c>
      <c r="E11" s="7" t="s">
        <v>14</v>
      </c>
      <c r="F11" s="102"/>
      <c r="G11" s="61" t="s">
        <v>16</v>
      </c>
      <c r="H11" s="10"/>
      <c r="I11" s="102"/>
      <c r="J11" s="10"/>
      <c r="K11" s="10"/>
      <c r="L11" s="16" t="s">
        <v>2</v>
      </c>
      <c r="M11" s="7" t="s">
        <v>17</v>
      </c>
      <c r="N11" s="10"/>
      <c r="O11" s="102"/>
      <c r="P11" s="15"/>
      <c r="Q11" s="15"/>
      <c r="R11" s="17"/>
    </row>
    <row r="12" spans="1:23" ht="15" thickBot="1">
      <c r="A12" s="105"/>
      <c r="B12" s="106"/>
      <c r="C12" s="103"/>
      <c r="D12" s="9" t="s">
        <v>2</v>
      </c>
      <c r="E12" s="9" t="s">
        <v>2</v>
      </c>
      <c r="F12" s="103"/>
      <c r="G12" s="62" t="s">
        <v>17</v>
      </c>
      <c r="H12" s="18"/>
      <c r="I12" s="103"/>
      <c r="J12" s="18"/>
      <c r="K12" s="18"/>
      <c r="L12" s="18"/>
      <c r="M12" s="18"/>
      <c r="N12" s="18"/>
      <c r="O12" s="103"/>
      <c r="P12" s="15"/>
      <c r="Q12" s="15"/>
      <c r="R12" s="17"/>
    </row>
    <row r="13" spans="1:23" s="47" customFormat="1" ht="25.2" customHeight="1">
      <c r="A13" s="46">
        <v>1</v>
      </c>
      <c r="B13" s="79" t="s">
        <v>34</v>
      </c>
      <c r="C13" s="86" t="s">
        <v>73</v>
      </c>
      <c r="D13" s="87">
        <v>216220</v>
      </c>
      <c r="E13" s="87" t="s">
        <v>31</v>
      </c>
      <c r="F13" s="19" t="s">
        <v>31</v>
      </c>
      <c r="G13" s="87">
        <v>38952</v>
      </c>
      <c r="H13" s="80" t="s">
        <v>31</v>
      </c>
      <c r="I13" s="80" t="s">
        <v>31</v>
      </c>
      <c r="J13" s="80">
        <v>21</v>
      </c>
      <c r="K13" s="55">
        <v>1</v>
      </c>
      <c r="L13" s="87">
        <v>216220</v>
      </c>
      <c r="M13" s="54">
        <v>38952</v>
      </c>
      <c r="N13" s="98">
        <v>43147</v>
      </c>
      <c r="O13" s="85" t="s">
        <v>74</v>
      </c>
      <c r="P13" s="77"/>
      <c r="Q13" s="77"/>
      <c r="R13" s="78"/>
      <c r="S13" s="75"/>
      <c r="T13" s="75"/>
      <c r="U13" s="75"/>
      <c r="V13" s="75"/>
      <c r="W13" s="75"/>
    </row>
    <row r="14" spans="1:23" s="75" customFormat="1" ht="25.2" customHeight="1">
      <c r="A14" s="79">
        <v>2</v>
      </c>
      <c r="B14" s="79">
        <v>1</v>
      </c>
      <c r="C14" s="67" t="s">
        <v>57</v>
      </c>
      <c r="D14" s="87">
        <v>97258</v>
      </c>
      <c r="E14" s="87">
        <v>257920</v>
      </c>
      <c r="F14" s="19">
        <f>(D14-E14)/E14</f>
        <v>-0.62291408188585606</v>
      </c>
      <c r="G14" s="87">
        <v>17592</v>
      </c>
      <c r="H14" s="80">
        <v>244</v>
      </c>
      <c r="I14" s="80">
        <f>G14/H14</f>
        <v>72.098360655737707</v>
      </c>
      <c r="J14" s="80">
        <v>16</v>
      </c>
      <c r="K14" s="80">
        <v>2</v>
      </c>
      <c r="L14" s="87">
        <v>420804</v>
      </c>
      <c r="M14" s="87">
        <v>72697</v>
      </c>
      <c r="N14" s="98">
        <v>43140</v>
      </c>
      <c r="O14" s="85" t="s">
        <v>46</v>
      </c>
      <c r="P14" s="77"/>
      <c r="Q14" s="77"/>
      <c r="R14" s="78"/>
    </row>
    <row r="15" spans="1:23" s="75" customFormat="1" ht="25.2" customHeight="1">
      <c r="A15" s="79">
        <v>3</v>
      </c>
      <c r="B15" s="79" t="s">
        <v>34</v>
      </c>
      <c r="C15" s="67" t="s">
        <v>69</v>
      </c>
      <c r="D15" s="87">
        <v>91684.24</v>
      </c>
      <c r="E15" s="89" t="s">
        <v>31</v>
      </c>
      <c r="F15" s="89" t="s">
        <v>31</v>
      </c>
      <c r="G15" s="87">
        <v>15104</v>
      </c>
      <c r="H15" s="80">
        <v>277</v>
      </c>
      <c r="I15" s="80">
        <f>G15/H15</f>
        <v>54.527075812274369</v>
      </c>
      <c r="J15" s="80">
        <v>23</v>
      </c>
      <c r="K15" s="80">
        <v>1</v>
      </c>
      <c r="L15" s="87">
        <v>91684</v>
      </c>
      <c r="M15" s="87">
        <v>15104</v>
      </c>
      <c r="N15" s="98">
        <v>43147</v>
      </c>
      <c r="O15" s="85" t="s">
        <v>28</v>
      </c>
      <c r="P15" s="77"/>
      <c r="Q15" s="77"/>
      <c r="R15" s="78"/>
      <c r="T15" s="78"/>
      <c r="U15" s="97"/>
      <c r="V15" s="78"/>
      <c r="W15" s="97"/>
    </row>
    <row r="16" spans="1:23" s="75" customFormat="1" ht="25.2" customHeight="1">
      <c r="A16" s="79">
        <v>4</v>
      </c>
      <c r="B16" s="79">
        <v>6</v>
      </c>
      <c r="C16" s="67" t="s">
        <v>61</v>
      </c>
      <c r="D16" s="87">
        <v>37530.75</v>
      </c>
      <c r="E16" s="87">
        <v>26067.05</v>
      </c>
      <c r="F16" s="19">
        <f>(D16-E16)/E16</f>
        <v>0.43977742015302845</v>
      </c>
      <c r="G16" s="87">
        <v>8700</v>
      </c>
      <c r="H16" s="80">
        <v>217</v>
      </c>
      <c r="I16" s="80">
        <f>G16/H16</f>
        <v>40.092165898617509</v>
      </c>
      <c r="J16" s="80">
        <v>17</v>
      </c>
      <c r="K16" s="80">
        <v>2</v>
      </c>
      <c r="L16" s="87">
        <v>65389.54</v>
      </c>
      <c r="M16" s="87">
        <v>15013</v>
      </c>
      <c r="N16" s="108">
        <v>43140</v>
      </c>
      <c r="O16" s="84" t="s">
        <v>27</v>
      </c>
      <c r="P16" s="93"/>
      <c r="Q16" s="78"/>
      <c r="R16" s="94"/>
      <c r="S16" s="78"/>
      <c r="T16" s="97"/>
      <c r="U16" s="97"/>
      <c r="V16" s="78"/>
      <c r="W16" s="78"/>
    </row>
    <row r="17" spans="1:23" s="75" customFormat="1" ht="25.2" customHeight="1">
      <c r="A17" s="79">
        <v>5</v>
      </c>
      <c r="B17" s="79">
        <v>3</v>
      </c>
      <c r="C17" s="86" t="s">
        <v>49</v>
      </c>
      <c r="D17" s="87">
        <v>36263.53</v>
      </c>
      <c r="E17" s="87">
        <v>44240.84</v>
      </c>
      <c r="F17" s="48">
        <f>(D17-E17)/E17</f>
        <v>-0.18031551842144042</v>
      </c>
      <c r="G17" s="87">
        <v>7047</v>
      </c>
      <c r="H17" s="80" t="s">
        <v>31</v>
      </c>
      <c r="I17" s="80" t="s">
        <v>31</v>
      </c>
      <c r="J17" s="80">
        <v>14</v>
      </c>
      <c r="K17" s="80">
        <v>5</v>
      </c>
      <c r="L17" s="87">
        <v>385215.76</v>
      </c>
      <c r="M17" s="87">
        <v>76486</v>
      </c>
      <c r="N17" s="59">
        <v>43119</v>
      </c>
      <c r="O17" s="85" t="s">
        <v>50</v>
      </c>
      <c r="P17" s="93"/>
      <c r="Q17" s="78"/>
      <c r="R17" s="94"/>
      <c r="S17" s="78"/>
      <c r="T17" s="97"/>
      <c r="U17" s="97"/>
      <c r="V17" s="78"/>
      <c r="W17" s="78"/>
    </row>
    <row r="18" spans="1:23" s="75" customFormat="1" ht="25.2" customHeight="1">
      <c r="A18" s="79">
        <v>6</v>
      </c>
      <c r="B18" s="79">
        <v>2</v>
      </c>
      <c r="C18" s="86" t="s">
        <v>63</v>
      </c>
      <c r="D18" s="88">
        <v>24348</v>
      </c>
      <c r="E18" s="87">
        <v>53455</v>
      </c>
      <c r="F18" s="48">
        <f>(D18-E18)/E18</f>
        <v>-0.54451407726124779</v>
      </c>
      <c r="G18" s="87">
        <v>3405</v>
      </c>
      <c r="H18" s="91" t="s">
        <v>31</v>
      </c>
      <c r="I18" s="91" t="s">
        <v>31</v>
      </c>
      <c r="J18" s="91" t="s">
        <v>31</v>
      </c>
      <c r="K18" s="80">
        <v>3</v>
      </c>
      <c r="L18" s="88">
        <v>205463</v>
      </c>
      <c r="M18" s="87">
        <v>36859</v>
      </c>
      <c r="N18" s="92">
        <v>43133</v>
      </c>
      <c r="O18" s="85" t="s">
        <v>35</v>
      </c>
      <c r="P18" s="77"/>
      <c r="Q18" s="77"/>
      <c r="R18" s="78"/>
      <c r="S18" s="78"/>
      <c r="T18" s="97"/>
      <c r="U18" s="97"/>
      <c r="V18" s="78"/>
      <c r="W18" s="78"/>
    </row>
    <row r="19" spans="1:23" s="49" customFormat="1" ht="25.2" customHeight="1">
      <c r="A19" s="79">
        <v>7</v>
      </c>
      <c r="B19" s="52" t="s">
        <v>34</v>
      </c>
      <c r="C19" s="86" t="s">
        <v>66</v>
      </c>
      <c r="D19" s="80">
        <v>24178.78</v>
      </c>
      <c r="E19" s="91" t="s">
        <v>31</v>
      </c>
      <c r="F19" s="91" t="s">
        <v>31</v>
      </c>
      <c r="G19" s="80">
        <v>4199</v>
      </c>
      <c r="H19" s="99">
        <v>78</v>
      </c>
      <c r="I19" s="55">
        <f>G19/H19</f>
        <v>53.833333333333336</v>
      </c>
      <c r="J19" s="55">
        <v>5</v>
      </c>
      <c r="K19" s="55">
        <v>1</v>
      </c>
      <c r="L19" s="80">
        <v>30141.919999999998</v>
      </c>
      <c r="M19" s="80">
        <v>5294</v>
      </c>
      <c r="N19" s="59">
        <v>43147</v>
      </c>
      <c r="O19" s="56" t="s">
        <v>27</v>
      </c>
      <c r="P19" s="77"/>
      <c r="Q19" s="77"/>
      <c r="R19" s="78"/>
      <c r="S19" s="78"/>
      <c r="T19" s="97"/>
      <c r="U19" s="97"/>
      <c r="V19" s="78"/>
      <c r="W19" s="78"/>
    </row>
    <row r="20" spans="1:23" s="49" customFormat="1" ht="25.2" customHeight="1">
      <c r="A20" s="79">
        <v>8</v>
      </c>
      <c r="B20" s="52">
        <v>4</v>
      </c>
      <c r="C20" s="86" t="s">
        <v>53</v>
      </c>
      <c r="D20" s="87">
        <v>23516.560000000001</v>
      </c>
      <c r="E20" s="69">
        <v>33406.74</v>
      </c>
      <c r="F20" s="19">
        <f>(D20-E20)/E20</f>
        <v>-0.29605343113395671</v>
      </c>
      <c r="G20" s="54">
        <v>4166</v>
      </c>
      <c r="H20" s="80">
        <v>102</v>
      </c>
      <c r="I20" s="80">
        <f>G20/H20</f>
        <v>40.843137254901961</v>
      </c>
      <c r="J20" s="80">
        <v>8</v>
      </c>
      <c r="K20" s="55">
        <v>5</v>
      </c>
      <c r="L20" s="87">
        <v>193099</v>
      </c>
      <c r="M20" s="87">
        <v>34329</v>
      </c>
      <c r="N20" s="59">
        <v>43126</v>
      </c>
      <c r="O20" s="56" t="s">
        <v>28</v>
      </c>
      <c r="P20" s="77"/>
      <c r="Q20" s="77"/>
      <c r="R20" s="78"/>
      <c r="S20" s="78"/>
      <c r="T20" s="97"/>
      <c r="U20" s="97"/>
      <c r="V20" s="78"/>
      <c r="W20" s="78"/>
    </row>
    <row r="21" spans="1:23" s="49" customFormat="1" ht="25.2" customHeight="1">
      <c r="A21" s="79">
        <v>9</v>
      </c>
      <c r="B21" s="52">
        <v>12</v>
      </c>
      <c r="C21" s="53" t="s">
        <v>38</v>
      </c>
      <c r="D21" s="87">
        <v>16156.22</v>
      </c>
      <c r="E21" s="87">
        <v>8606.14</v>
      </c>
      <c r="F21" s="19">
        <f>(D21-E21)/E21</f>
        <v>0.87728993486046014</v>
      </c>
      <c r="G21" s="54">
        <v>3668</v>
      </c>
      <c r="H21" s="80">
        <v>78</v>
      </c>
      <c r="I21" s="80">
        <f>G21/H21</f>
        <v>47.025641025641029</v>
      </c>
      <c r="J21" s="80">
        <v>8</v>
      </c>
      <c r="K21" s="55">
        <v>10</v>
      </c>
      <c r="L21" s="87">
        <v>442228</v>
      </c>
      <c r="M21" s="54">
        <v>96119</v>
      </c>
      <c r="N21" s="59">
        <v>43084</v>
      </c>
      <c r="O21" s="21" t="s">
        <v>28</v>
      </c>
      <c r="P21" s="77"/>
      <c r="Q21" s="77"/>
      <c r="R21" s="78"/>
      <c r="S21" s="78"/>
      <c r="T21" s="97"/>
      <c r="U21" s="97"/>
      <c r="V21" s="78"/>
      <c r="W21" s="78"/>
    </row>
    <row r="22" spans="1:23" s="47" customFormat="1" ht="25.2" customHeight="1">
      <c r="A22" s="79">
        <v>10</v>
      </c>
      <c r="B22" s="52">
        <v>5</v>
      </c>
      <c r="C22" s="67" t="s">
        <v>67</v>
      </c>
      <c r="D22" s="87">
        <v>15308.35</v>
      </c>
      <c r="E22" s="87">
        <v>31705.38</v>
      </c>
      <c r="F22" s="19">
        <f>(D22-E22)/E22</f>
        <v>-0.5171686950290455</v>
      </c>
      <c r="G22" s="87">
        <v>2929</v>
      </c>
      <c r="H22" s="55">
        <v>78</v>
      </c>
      <c r="I22" s="55">
        <f>G22/H22</f>
        <v>37.551282051282051</v>
      </c>
      <c r="J22" s="55">
        <v>11</v>
      </c>
      <c r="K22" s="55">
        <v>2</v>
      </c>
      <c r="L22" s="87">
        <f>31705.38+D22</f>
        <v>47013.73</v>
      </c>
      <c r="M22" s="87">
        <f>6196+G22</f>
        <v>9125</v>
      </c>
      <c r="N22" s="98">
        <v>43140</v>
      </c>
      <c r="O22" s="85" t="s">
        <v>68</v>
      </c>
      <c r="P22" s="64"/>
      <c r="Q22" s="65"/>
      <c r="R22" s="66"/>
      <c r="S22" s="78"/>
      <c r="T22" s="97"/>
      <c r="U22" s="97"/>
      <c r="V22" s="78"/>
      <c r="W22" s="78"/>
    </row>
    <row r="23" spans="1:23" ht="25.2" customHeight="1">
      <c r="A23" s="23"/>
      <c r="B23" s="23"/>
      <c r="C23" s="24" t="s">
        <v>30</v>
      </c>
      <c r="D23" s="25">
        <f>SUM(D13:D22)</f>
        <v>582464.43000000005</v>
      </c>
      <c r="E23" s="81">
        <f t="shared" ref="E23:G23" si="0">SUM(E13:E22)</f>
        <v>455401.15</v>
      </c>
      <c r="F23" s="82">
        <f>(D23-E23)/E23</f>
        <v>0.27901396384264737</v>
      </c>
      <c r="G23" s="81">
        <f t="shared" si="0"/>
        <v>105762</v>
      </c>
      <c r="H23" s="26"/>
      <c r="I23" s="27"/>
      <c r="J23" s="26"/>
      <c r="K23" s="28"/>
      <c r="L23" s="29"/>
      <c r="M23" s="20"/>
      <c r="N23" s="30"/>
      <c r="O23" s="31"/>
      <c r="P23" s="15"/>
      <c r="Q23" s="15"/>
      <c r="R23" s="17"/>
    </row>
    <row r="24" spans="1:23" ht="12" customHeight="1">
      <c r="A24" s="32"/>
      <c r="B24" s="32"/>
      <c r="C24" s="33"/>
      <c r="D24" s="34"/>
      <c r="E24" s="34"/>
      <c r="F24" s="34"/>
      <c r="G24" s="35"/>
      <c r="H24" s="36"/>
      <c r="I24" s="37"/>
      <c r="J24" s="36"/>
      <c r="K24" s="38"/>
      <c r="L24" s="34"/>
      <c r="M24" s="35"/>
      <c r="N24" s="39"/>
      <c r="O24" s="40"/>
      <c r="P24" s="15"/>
      <c r="Q24" s="15"/>
      <c r="R24" s="17"/>
    </row>
    <row r="25" spans="1:23" s="75" customFormat="1" ht="25.2" customHeight="1">
      <c r="A25" s="79">
        <v>11</v>
      </c>
      <c r="B25" s="79">
        <v>7</v>
      </c>
      <c r="C25" s="86" t="s">
        <v>40</v>
      </c>
      <c r="D25" s="87">
        <v>14133</v>
      </c>
      <c r="E25" s="87">
        <v>24305</v>
      </c>
      <c r="F25" s="19">
        <f>(D25-E25)/E25</f>
        <v>-0.41851470890763215</v>
      </c>
      <c r="G25" s="87">
        <v>2406</v>
      </c>
      <c r="H25" s="91" t="s">
        <v>31</v>
      </c>
      <c r="I25" s="91" t="s">
        <v>31</v>
      </c>
      <c r="J25" s="91" t="s">
        <v>31</v>
      </c>
      <c r="K25" s="80">
        <v>8</v>
      </c>
      <c r="L25" s="87">
        <v>1298679</v>
      </c>
      <c r="M25" s="87">
        <v>232568</v>
      </c>
      <c r="N25" s="59">
        <v>43098</v>
      </c>
      <c r="O25" s="85" t="s">
        <v>35</v>
      </c>
      <c r="P25" s="64"/>
      <c r="Q25" s="65"/>
      <c r="R25" s="66"/>
      <c r="S25" s="78"/>
      <c r="T25" s="97"/>
      <c r="U25" s="97"/>
      <c r="V25" s="78"/>
      <c r="W25" s="78"/>
    </row>
    <row r="26" spans="1:23" s="71" customFormat="1" ht="25.2" customHeight="1">
      <c r="A26" s="79">
        <v>12</v>
      </c>
      <c r="B26" s="79">
        <v>11</v>
      </c>
      <c r="C26" s="73" t="s">
        <v>41</v>
      </c>
      <c r="D26" s="74">
        <v>14010.92</v>
      </c>
      <c r="E26" s="87">
        <v>8978.8799999999992</v>
      </c>
      <c r="F26" s="19">
        <f>(D26-E26)/E26</f>
        <v>0.56043069959727732</v>
      </c>
      <c r="G26" s="74">
        <v>3126</v>
      </c>
      <c r="H26" s="80">
        <v>96</v>
      </c>
      <c r="I26" s="80">
        <f>G26/H26</f>
        <v>32.5625</v>
      </c>
      <c r="J26" s="72">
        <v>13</v>
      </c>
      <c r="K26" s="72">
        <v>7</v>
      </c>
      <c r="L26" s="74">
        <v>259120</v>
      </c>
      <c r="M26" s="74">
        <v>55317</v>
      </c>
      <c r="N26" s="83">
        <v>43105</v>
      </c>
      <c r="O26" s="42" t="s">
        <v>28</v>
      </c>
      <c r="P26" s="64"/>
      <c r="Q26" s="65"/>
      <c r="R26" s="66"/>
      <c r="S26" s="78"/>
      <c r="T26" s="97"/>
      <c r="U26" s="107"/>
      <c r="W26" s="97"/>
    </row>
    <row r="27" spans="1:23" s="47" customFormat="1" ht="25.2" customHeight="1">
      <c r="A27" s="79">
        <v>13</v>
      </c>
      <c r="B27" s="52">
        <v>16</v>
      </c>
      <c r="C27" s="53" t="s">
        <v>59</v>
      </c>
      <c r="D27" s="54">
        <v>5017</v>
      </c>
      <c r="E27" s="87">
        <v>5241</v>
      </c>
      <c r="F27" s="19">
        <f>(D27-E27)/E27</f>
        <v>-4.2739935126884183E-2</v>
      </c>
      <c r="G27" s="54">
        <v>1149</v>
      </c>
      <c r="H27" s="91" t="s">
        <v>31</v>
      </c>
      <c r="I27" s="91" t="s">
        <v>31</v>
      </c>
      <c r="J27" s="55">
        <v>4</v>
      </c>
      <c r="K27" s="55">
        <v>3</v>
      </c>
      <c r="L27" s="54">
        <v>22365</v>
      </c>
      <c r="M27" s="54">
        <v>5121</v>
      </c>
      <c r="N27" s="92">
        <v>43133</v>
      </c>
      <c r="O27" s="85" t="s">
        <v>33</v>
      </c>
      <c r="P27" s="65"/>
      <c r="Q27" s="65"/>
      <c r="R27" s="66"/>
      <c r="S27" s="78"/>
      <c r="T27" s="97"/>
      <c r="U27" s="107"/>
      <c r="W27" s="97"/>
    </row>
    <row r="28" spans="1:23" s="75" customFormat="1" ht="25.2" customHeight="1">
      <c r="A28" s="79">
        <v>14</v>
      </c>
      <c r="B28" s="79">
        <v>10</v>
      </c>
      <c r="C28" s="86" t="s">
        <v>48</v>
      </c>
      <c r="D28" s="87">
        <v>4374.53</v>
      </c>
      <c r="E28" s="69">
        <v>10992.43</v>
      </c>
      <c r="F28" s="19">
        <f>(D28-E28)/E28</f>
        <v>-0.60204158680109865</v>
      </c>
      <c r="G28" s="87">
        <v>754</v>
      </c>
      <c r="H28" s="80">
        <v>28</v>
      </c>
      <c r="I28" s="80">
        <f>G28/H28</f>
        <v>26.928571428571427</v>
      </c>
      <c r="J28" s="80">
        <v>5</v>
      </c>
      <c r="K28" s="80">
        <v>5</v>
      </c>
      <c r="L28" s="87">
        <v>89438</v>
      </c>
      <c r="M28" s="87">
        <v>16897</v>
      </c>
      <c r="N28" s="59">
        <v>43119</v>
      </c>
      <c r="O28" s="85" t="s">
        <v>28</v>
      </c>
      <c r="P28" s="65"/>
      <c r="Q28" s="65"/>
      <c r="R28" s="66"/>
      <c r="S28" s="78"/>
      <c r="T28" s="97"/>
      <c r="U28" s="107"/>
      <c r="W28" s="97"/>
    </row>
    <row r="29" spans="1:23" s="75" customFormat="1" ht="25.2" customHeight="1">
      <c r="A29" s="79">
        <v>15</v>
      </c>
      <c r="B29" s="79">
        <v>9</v>
      </c>
      <c r="C29" s="86" t="s">
        <v>60</v>
      </c>
      <c r="D29" s="87">
        <v>4006.4</v>
      </c>
      <c r="E29" s="69">
        <v>11968.21</v>
      </c>
      <c r="F29" s="19">
        <f>(D29-E29)/E29</f>
        <v>-0.6652465155608065</v>
      </c>
      <c r="G29" s="87">
        <v>750</v>
      </c>
      <c r="H29" s="80">
        <v>27</v>
      </c>
      <c r="I29" s="80">
        <f>G29/H29</f>
        <v>27.777777777777779</v>
      </c>
      <c r="J29" s="80">
        <v>7</v>
      </c>
      <c r="K29" s="80">
        <v>3</v>
      </c>
      <c r="L29" s="87">
        <v>35844</v>
      </c>
      <c r="M29" s="87">
        <v>6728</v>
      </c>
      <c r="N29" s="59">
        <v>43133</v>
      </c>
      <c r="O29" s="21" t="s">
        <v>28</v>
      </c>
      <c r="P29" s="65"/>
      <c r="Q29" s="65"/>
      <c r="R29" s="66"/>
      <c r="S29" s="78"/>
      <c r="T29" s="97"/>
      <c r="U29" s="107"/>
      <c r="W29" s="97"/>
    </row>
    <row r="30" spans="1:23" s="49" customFormat="1" ht="25.2" customHeight="1">
      <c r="A30" s="79">
        <v>16</v>
      </c>
      <c r="B30" s="52">
        <v>13</v>
      </c>
      <c r="C30" s="53" t="s">
        <v>58</v>
      </c>
      <c r="D30" s="54">
        <v>3524</v>
      </c>
      <c r="E30" s="96">
        <v>8128</v>
      </c>
      <c r="F30" s="19">
        <f>(D30-E30)/E30</f>
        <v>-0.56643700787401574</v>
      </c>
      <c r="G30" s="54">
        <v>670</v>
      </c>
      <c r="H30" s="80">
        <v>21</v>
      </c>
      <c r="I30" s="80">
        <f>G30/H30</f>
        <v>31.904761904761905</v>
      </c>
      <c r="J30" s="55">
        <v>6</v>
      </c>
      <c r="K30" s="55">
        <v>3</v>
      </c>
      <c r="L30" s="54">
        <v>27997</v>
      </c>
      <c r="M30" s="54">
        <v>5192</v>
      </c>
      <c r="N30" s="59">
        <v>43133</v>
      </c>
      <c r="O30" s="85" t="s">
        <v>46</v>
      </c>
      <c r="P30" s="65"/>
      <c r="Q30" s="65"/>
      <c r="R30" s="66"/>
      <c r="S30" s="78"/>
      <c r="T30" s="97"/>
    </row>
    <row r="31" spans="1:23" s="49" customFormat="1" ht="25.2" customHeight="1">
      <c r="A31" s="79">
        <v>17</v>
      </c>
      <c r="B31" s="79">
        <v>15</v>
      </c>
      <c r="C31" s="53" t="s">
        <v>39</v>
      </c>
      <c r="D31" s="80">
        <v>3416.12</v>
      </c>
      <c r="E31" s="80">
        <v>5642.19</v>
      </c>
      <c r="F31" s="19">
        <f>(D31-E31)/E31</f>
        <v>-0.39454006334419789</v>
      </c>
      <c r="G31" s="80">
        <v>612</v>
      </c>
      <c r="H31" s="95">
        <v>12</v>
      </c>
      <c r="I31" s="95">
        <f>G31/H31</f>
        <v>51</v>
      </c>
      <c r="J31" s="55">
        <v>3</v>
      </c>
      <c r="K31" s="55">
        <v>9</v>
      </c>
      <c r="L31" s="80">
        <v>350893.54</v>
      </c>
      <c r="M31" s="80">
        <v>61069</v>
      </c>
      <c r="N31" s="58">
        <v>43091</v>
      </c>
      <c r="O31" s="85" t="s">
        <v>27</v>
      </c>
      <c r="P31" s="65"/>
      <c r="Q31" s="65"/>
      <c r="R31" s="66"/>
      <c r="S31" s="78"/>
      <c r="T31" s="97"/>
    </row>
    <row r="32" spans="1:23" s="49" customFormat="1" ht="25.2" customHeight="1">
      <c r="A32" s="79">
        <v>18</v>
      </c>
      <c r="B32" s="79" t="s">
        <v>34</v>
      </c>
      <c r="C32" s="53" t="s">
        <v>72</v>
      </c>
      <c r="D32" s="87">
        <v>2497.5700000000002</v>
      </c>
      <c r="E32" s="69" t="s">
        <v>31</v>
      </c>
      <c r="F32" s="19" t="s">
        <v>31</v>
      </c>
      <c r="G32" s="87">
        <v>595</v>
      </c>
      <c r="H32" s="80">
        <v>40</v>
      </c>
      <c r="I32" s="80">
        <f>G32/H32</f>
        <v>14.875</v>
      </c>
      <c r="J32" s="55">
        <v>8</v>
      </c>
      <c r="K32" s="55">
        <v>1</v>
      </c>
      <c r="L32" s="87">
        <v>2497.5700000000002</v>
      </c>
      <c r="M32" s="87">
        <v>595</v>
      </c>
      <c r="N32" s="59">
        <v>43147</v>
      </c>
      <c r="O32" s="21" t="s">
        <v>56</v>
      </c>
      <c r="P32" s="65"/>
      <c r="Q32" s="65"/>
      <c r="R32" s="66"/>
    </row>
    <row r="33" spans="1:18" s="75" customFormat="1" ht="25.2" customHeight="1">
      <c r="A33" s="79">
        <v>19</v>
      </c>
      <c r="B33" s="79">
        <v>8</v>
      </c>
      <c r="C33" s="86" t="s">
        <v>55</v>
      </c>
      <c r="D33" s="80">
        <v>2224.62</v>
      </c>
      <c r="E33" s="100">
        <v>12820.92</v>
      </c>
      <c r="F33" s="19">
        <f>(D33-E33)/E33</f>
        <v>-0.82648515083160956</v>
      </c>
      <c r="G33" s="80">
        <v>395</v>
      </c>
      <c r="H33" s="80">
        <v>17</v>
      </c>
      <c r="I33" s="80">
        <f>G33/H33</f>
        <v>23.235294117647058</v>
      </c>
      <c r="J33" s="80">
        <v>4</v>
      </c>
      <c r="K33" s="80">
        <v>3</v>
      </c>
      <c r="L33" s="80">
        <v>35377.51</v>
      </c>
      <c r="M33" s="80">
        <v>6593</v>
      </c>
      <c r="N33" s="58">
        <v>43133</v>
      </c>
      <c r="O33" s="85" t="s">
        <v>27</v>
      </c>
      <c r="P33" s="65"/>
      <c r="Q33" s="65"/>
      <c r="R33" s="66"/>
    </row>
    <row r="34" spans="1:18" s="47" customFormat="1" ht="25.2" customHeight="1">
      <c r="A34" s="79">
        <v>20</v>
      </c>
      <c r="B34" s="52" t="s">
        <v>52</v>
      </c>
      <c r="C34" s="86" t="s">
        <v>70</v>
      </c>
      <c r="D34" s="87">
        <v>1862.58</v>
      </c>
      <c r="E34" s="91" t="s">
        <v>31</v>
      </c>
      <c r="F34" s="91" t="s">
        <v>31</v>
      </c>
      <c r="G34" s="87">
        <v>342</v>
      </c>
      <c r="H34" s="80">
        <v>6</v>
      </c>
      <c r="I34" s="80">
        <f>G34/H34</f>
        <v>57</v>
      </c>
      <c r="J34" s="55">
        <v>6</v>
      </c>
      <c r="K34" s="55">
        <v>0</v>
      </c>
      <c r="L34" s="87">
        <v>1862.58</v>
      </c>
      <c r="M34" s="87">
        <v>342</v>
      </c>
      <c r="N34" s="59" t="s">
        <v>62</v>
      </c>
      <c r="O34" s="56" t="s">
        <v>27</v>
      </c>
      <c r="P34" s="50"/>
      <c r="Q34" s="65"/>
      <c r="R34" s="66"/>
    </row>
    <row r="35" spans="1:18" ht="25.2" customHeight="1">
      <c r="A35" s="23"/>
      <c r="B35" s="23"/>
      <c r="C35" s="24" t="s">
        <v>32</v>
      </c>
      <c r="D35" s="57">
        <f>SUM(D23:D34)</f>
        <v>637531.17000000004</v>
      </c>
      <c r="E35" s="81">
        <f t="shared" ref="E35:G35" si="1">SUM(E23:E34)</f>
        <v>543477.78</v>
      </c>
      <c r="F35" s="82">
        <f t="shared" ref="F34:F35" si="2">(D35-E35)/E35</f>
        <v>0.17305839072206414</v>
      </c>
      <c r="G35" s="81">
        <f t="shared" si="1"/>
        <v>116561</v>
      </c>
      <c r="H35" s="26"/>
      <c r="I35" s="27"/>
      <c r="J35" s="26"/>
      <c r="K35" s="28"/>
      <c r="L35" s="29"/>
      <c r="M35" s="20"/>
      <c r="N35" s="30"/>
      <c r="O35" s="31"/>
      <c r="P35" s="15"/>
      <c r="Q35" s="15"/>
      <c r="R35" s="17"/>
    </row>
    <row r="36" spans="1:18" ht="11.25" customHeight="1">
      <c r="A36" s="32"/>
      <c r="B36" s="32"/>
      <c r="C36" s="33"/>
      <c r="D36" s="34"/>
      <c r="E36" s="34"/>
      <c r="F36" s="34"/>
      <c r="G36" s="35"/>
      <c r="H36" s="36"/>
      <c r="I36" s="37"/>
      <c r="J36" s="36"/>
      <c r="K36" s="38"/>
      <c r="L36" s="34"/>
      <c r="M36" s="35"/>
      <c r="N36" s="39"/>
      <c r="O36" s="40"/>
      <c r="P36" s="15"/>
      <c r="Q36" s="15"/>
      <c r="R36" s="17"/>
    </row>
    <row r="37" spans="1:18" s="49" customFormat="1" ht="25.2" customHeight="1">
      <c r="A37" s="79">
        <v>21</v>
      </c>
      <c r="B37" s="52">
        <v>20</v>
      </c>
      <c r="C37" s="67" t="s">
        <v>47</v>
      </c>
      <c r="D37" s="87">
        <v>1060.3</v>
      </c>
      <c r="E37" s="87">
        <v>2626.13</v>
      </c>
      <c r="F37" s="48">
        <f>(D37-E37)/E37</f>
        <v>-0.59624999524014433</v>
      </c>
      <c r="G37" s="87">
        <v>290</v>
      </c>
      <c r="H37" s="80">
        <v>20</v>
      </c>
      <c r="I37" s="80">
        <f>G37/H37</f>
        <v>14.5</v>
      </c>
      <c r="J37" s="80">
        <v>6</v>
      </c>
      <c r="K37" s="55">
        <v>5</v>
      </c>
      <c r="L37" s="87">
        <v>39958.699999999997</v>
      </c>
      <c r="M37" s="87">
        <v>9982</v>
      </c>
      <c r="N37" s="83">
        <v>43119</v>
      </c>
      <c r="O37" s="85" t="s">
        <v>27</v>
      </c>
      <c r="P37" s="50"/>
      <c r="Q37" s="65"/>
      <c r="R37" s="66"/>
    </row>
    <row r="38" spans="1:18" s="47" customFormat="1" ht="25.2" customHeight="1">
      <c r="A38" s="79">
        <v>22</v>
      </c>
      <c r="B38" s="79">
        <v>18</v>
      </c>
      <c r="C38" s="86" t="s">
        <v>44</v>
      </c>
      <c r="D38" s="80">
        <v>649</v>
      </c>
      <c r="E38" s="80">
        <v>2972</v>
      </c>
      <c r="F38" s="19">
        <f>(D38-E38)/E38</f>
        <v>-0.78162853297442803</v>
      </c>
      <c r="G38" s="80">
        <v>105</v>
      </c>
      <c r="H38" s="89" t="s">
        <v>31</v>
      </c>
      <c r="I38" s="89" t="s">
        <v>31</v>
      </c>
      <c r="J38" s="99">
        <v>1</v>
      </c>
      <c r="K38" s="55">
        <v>6</v>
      </c>
      <c r="L38" s="80">
        <v>77542</v>
      </c>
      <c r="M38" s="80">
        <v>13818</v>
      </c>
      <c r="N38" s="59">
        <v>43112</v>
      </c>
      <c r="O38" s="85" t="s">
        <v>33</v>
      </c>
      <c r="P38" s="50"/>
      <c r="Q38" s="65"/>
      <c r="R38" s="66"/>
    </row>
    <row r="39" spans="1:18" s="75" customFormat="1" ht="25.2" customHeight="1">
      <c r="A39" s="79">
        <v>23</v>
      </c>
      <c r="B39" s="79">
        <v>19</v>
      </c>
      <c r="C39" s="86" t="s">
        <v>51</v>
      </c>
      <c r="D39" s="87">
        <v>586.45000000000005</v>
      </c>
      <c r="E39" s="87">
        <v>2750.53</v>
      </c>
      <c r="F39" s="48">
        <f>(D39-E39)/E39</f>
        <v>-0.78678654659283842</v>
      </c>
      <c r="G39" s="87">
        <v>119</v>
      </c>
      <c r="H39" s="80">
        <v>4</v>
      </c>
      <c r="I39" s="80">
        <f>G39/H39</f>
        <v>29.75</v>
      </c>
      <c r="J39" s="80">
        <v>1</v>
      </c>
      <c r="K39" s="80">
        <v>4</v>
      </c>
      <c r="L39" s="87">
        <v>32675.39</v>
      </c>
      <c r="M39" s="87">
        <v>6106</v>
      </c>
      <c r="N39" s="59">
        <v>43126</v>
      </c>
      <c r="O39" s="85" t="s">
        <v>27</v>
      </c>
      <c r="P39" s="77"/>
      <c r="Q39" s="65"/>
      <c r="R39" s="66"/>
    </row>
    <row r="40" spans="1:18" s="49" customFormat="1" ht="25.2" customHeight="1">
      <c r="A40" s="79">
        <v>24</v>
      </c>
      <c r="B40" s="79">
        <v>22</v>
      </c>
      <c r="C40" s="90" t="s">
        <v>45</v>
      </c>
      <c r="D40" s="80">
        <v>442.58</v>
      </c>
      <c r="E40" s="80">
        <v>1019.08</v>
      </c>
      <c r="F40" s="19">
        <f>(D40-E40)/E40</f>
        <v>-0.56570632335047299</v>
      </c>
      <c r="G40" s="80">
        <v>92</v>
      </c>
      <c r="H40" s="55">
        <v>3</v>
      </c>
      <c r="I40" s="55">
        <f>G40/H40</f>
        <v>30.666666666666668</v>
      </c>
      <c r="J40" s="55">
        <v>1</v>
      </c>
      <c r="K40" s="55">
        <v>6</v>
      </c>
      <c r="L40" s="80">
        <v>13139</v>
      </c>
      <c r="M40" s="80">
        <v>2647</v>
      </c>
      <c r="N40" s="109">
        <v>43112</v>
      </c>
      <c r="O40" s="84" t="s">
        <v>28</v>
      </c>
      <c r="P40" s="50"/>
      <c r="Q40" s="50"/>
      <c r="R40" s="51"/>
    </row>
    <row r="41" spans="1:18" s="47" customFormat="1" ht="25.2" customHeight="1">
      <c r="A41" s="79">
        <v>25</v>
      </c>
      <c r="B41" s="52">
        <v>24</v>
      </c>
      <c r="C41" s="63" t="s">
        <v>42</v>
      </c>
      <c r="D41" s="87">
        <v>247.1</v>
      </c>
      <c r="E41" s="87">
        <v>581</v>
      </c>
      <c r="F41" s="19">
        <f>(D41-E41)/E41</f>
        <v>-0.57469879518072287</v>
      </c>
      <c r="G41" s="87">
        <v>42</v>
      </c>
      <c r="H41" s="55">
        <v>2</v>
      </c>
      <c r="I41" s="55">
        <f>G41/H41</f>
        <v>21</v>
      </c>
      <c r="J41" s="55">
        <v>1</v>
      </c>
      <c r="K41" s="55">
        <v>7</v>
      </c>
      <c r="L41" s="87">
        <v>180826.52</v>
      </c>
      <c r="M41" s="87">
        <v>32182</v>
      </c>
      <c r="N41" s="59">
        <v>43105</v>
      </c>
      <c r="O41" s="56" t="s">
        <v>43</v>
      </c>
      <c r="P41" s="44"/>
      <c r="Q41" s="44"/>
      <c r="R41" s="45"/>
    </row>
    <row r="42" spans="1:18" s="47" customFormat="1" ht="25.2" customHeight="1">
      <c r="A42" s="79">
        <v>26</v>
      </c>
      <c r="B42" s="52">
        <v>34</v>
      </c>
      <c r="C42" s="86" t="s">
        <v>36</v>
      </c>
      <c r="D42" s="80">
        <v>211.5</v>
      </c>
      <c r="E42" s="80">
        <v>82</v>
      </c>
      <c r="F42" s="48">
        <f>(D42-E42)/E42</f>
        <v>1.5792682926829269</v>
      </c>
      <c r="G42" s="80">
        <v>54</v>
      </c>
      <c r="H42" s="80">
        <v>3</v>
      </c>
      <c r="I42" s="80">
        <f>G42/H42</f>
        <v>18</v>
      </c>
      <c r="J42" s="80">
        <v>1</v>
      </c>
      <c r="K42" s="55">
        <v>11</v>
      </c>
      <c r="L42" s="80">
        <v>78903.199999999997</v>
      </c>
      <c r="M42" s="80">
        <v>16330</v>
      </c>
      <c r="N42" s="59">
        <v>43077</v>
      </c>
      <c r="O42" s="56" t="s">
        <v>37</v>
      </c>
      <c r="P42" s="44"/>
      <c r="Q42" s="44"/>
      <c r="R42" s="45"/>
    </row>
    <row r="43" spans="1:18" s="43" customFormat="1" ht="25.2" customHeight="1">
      <c r="A43" s="79">
        <v>27</v>
      </c>
      <c r="B43" s="79">
        <v>28</v>
      </c>
      <c r="C43" s="63" t="s">
        <v>54</v>
      </c>
      <c r="D43" s="87">
        <v>124.3</v>
      </c>
      <c r="E43" s="87">
        <v>270.8</v>
      </c>
      <c r="F43" s="19">
        <f>(D43-E43)/E43</f>
        <v>-0.5409896602658788</v>
      </c>
      <c r="G43" s="87">
        <v>26</v>
      </c>
      <c r="H43" s="80">
        <v>2</v>
      </c>
      <c r="I43" s="55">
        <f>G43/H43</f>
        <v>13</v>
      </c>
      <c r="J43" s="55">
        <v>1</v>
      </c>
      <c r="K43" s="55">
        <v>5</v>
      </c>
      <c r="L43" s="87">
        <v>8618</v>
      </c>
      <c r="M43" s="87">
        <v>1760</v>
      </c>
      <c r="N43" s="59">
        <v>43126</v>
      </c>
      <c r="O43" s="56" t="s">
        <v>28</v>
      </c>
      <c r="P43" s="1"/>
      <c r="Q43" s="1"/>
      <c r="R43" s="2"/>
    </row>
    <row r="44" spans="1:18" s="49" customFormat="1" ht="25.2" customHeight="1">
      <c r="A44" s="79">
        <v>28</v>
      </c>
      <c r="B44" s="89" t="s">
        <v>31</v>
      </c>
      <c r="C44" s="53" t="s">
        <v>71</v>
      </c>
      <c r="D44" s="87">
        <v>99</v>
      </c>
      <c r="E44" s="89" t="s">
        <v>31</v>
      </c>
      <c r="F44" s="89" t="s">
        <v>31</v>
      </c>
      <c r="G44" s="87">
        <v>21</v>
      </c>
      <c r="H44" s="55">
        <v>1</v>
      </c>
      <c r="I44" s="55">
        <f>G44/H44</f>
        <v>21</v>
      </c>
      <c r="J44" s="55">
        <v>1</v>
      </c>
      <c r="K44" s="80">
        <v>12</v>
      </c>
      <c r="L44" s="87">
        <v>191721.4</v>
      </c>
      <c r="M44" s="87">
        <v>42288</v>
      </c>
      <c r="N44" s="59">
        <v>43070</v>
      </c>
      <c r="O44" s="56" t="s">
        <v>27</v>
      </c>
      <c r="P44" s="50"/>
      <c r="Q44" s="50"/>
      <c r="R44" s="51"/>
    </row>
    <row r="45" spans="1:18" ht="25.2" customHeight="1">
      <c r="A45" s="23"/>
      <c r="B45" s="23"/>
      <c r="C45" s="24" t="s">
        <v>79</v>
      </c>
      <c r="D45" s="25">
        <f>SUM(D35:D44)</f>
        <v>640951.4</v>
      </c>
      <c r="E45" s="81">
        <f t="shared" ref="E45:G45" si="3">SUM(E35:E44)</f>
        <v>553779.32000000007</v>
      </c>
      <c r="F45" s="82">
        <f t="shared" ref="F44:F45" si="4">(D45-E45)/E45</f>
        <v>0.15741302871331481</v>
      </c>
      <c r="G45" s="81">
        <f t="shared" si="3"/>
        <v>117310</v>
      </c>
      <c r="H45" s="26"/>
      <c r="I45" s="27"/>
      <c r="J45" s="26"/>
      <c r="K45" s="28"/>
      <c r="L45" s="29"/>
      <c r="M45" s="41"/>
      <c r="N45" s="30"/>
      <c r="O45" s="42"/>
      <c r="P45" s="17"/>
      <c r="Q45" s="17"/>
      <c r="R45" s="15"/>
    </row>
    <row r="47" spans="1:18">
      <c r="B47" s="22"/>
    </row>
    <row r="50" spans="4:14">
      <c r="D50" s="11"/>
      <c r="E50" s="11"/>
      <c r="F50" s="70"/>
      <c r="G50" s="11"/>
      <c r="L50" s="11"/>
      <c r="M50" s="11"/>
      <c r="N50" s="68"/>
    </row>
    <row r="51" spans="4:14">
      <c r="E51" s="11"/>
      <c r="F51" s="70"/>
      <c r="L51" s="11"/>
      <c r="N51" s="68"/>
    </row>
    <row r="56" spans="4:14" ht="17.399999999999999" customHeight="1"/>
    <row r="74" spans="16:18" ht="12" customHeight="1">
      <c r="P74" s="15"/>
      <c r="Q74" s="15"/>
      <c r="R74" s="17"/>
    </row>
  </sheetData>
  <sortState ref="B13:O44">
    <sortCondition descending="1" ref="D13:D44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2018-02-23T13:28:48Z</dcterms:modified>
</cp:coreProperties>
</file>