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"/>
    </mc:Choice>
  </mc:AlternateContent>
  <xr:revisionPtr revIDLastSave="0" documentId="13_ncr:1_{554B1FC2-7F6A-4D72-AD7D-97963B32316F}" xr6:coauthVersionLast="38" xr6:coauthVersionMax="38" xr10:uidLastSave="{00000000-0000-0000-0000-000000000000}"/>
  <bookViews>
    <workbookView xWindow="0" yWindow="0" windowWidth="23040" windowHeight="9048" activeTab="10" xr2:uid="{25527752-1C65-4D33-96DE-E949F92CEC3A}"/>
  </bookViews>
  <sheets>
    <sheet name="2018" sheetId="1" r:id="rId1"/>
    <sheet name="Sausis" sheetId="2" r:id="rId2"/>
    <sheet name="Vasaris" sheetId="3" r:id="rId3"/>
    <sheet name="Kovas" sheetId="4" r:id="rId4"/>
    <sheet name="Balandis" sheetId="5" r:id="rId5"/>
    <sheet name="Gegužė" sheetId="6" r:id="rId6"/>
    <sheet name="Birželis" sheetId="7" r:id="rId7"/>
    <sheet name="Liepa" sheetId="8" r:id="rId8"/>
    <sheet name="Rugpjūtis" sheetId="9" r:id="rId9"/>
    <sheet name="Rugsėjis" sheetId="10" r:id="rId10"/>
    <sheet name="Spalis" sheetId="11" r:id="rId1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7" i="1" l="1"/>
  <c r="E237" i="1"/>
  <c r="F45" i="1" l="1"/>
  <c r="E45" i="1"/>
  <c r="F211" i="1"/>
  <c r="E211" i="1"/>
  <c r="F144" i="1"/>
  <c r="E144" i="1"/>
  <c r="F286" i="1"/>
  <c r="E286" i="1"/>
  <c r="F181" i="1"/>
  <c r="E181" i="1"/>
  <c r="F254" i="1"/>
  <c r="E254" i="1"/>
  <c r="F280" i="1"/>
  <c r="E280" i="1"/>
  <c r="F89" i="1"/>
  <c r="E89" i="1"/>
  <c r="F188" i="1"/>
  <c r="E188" i="1"/>
  <c r="F183" i="1"/>
  <c r="E183" i="1"/>
  <c r="F103" i="1"/>
  <c r="E103" i="1"/>
  <c r="F102" i="1"/>
  <c r="E102" i="1"/>
  <c r="F165" i="1"/>
  <c r="E165" i="1"/>
  <c r="F21" i="1"/>
  <c r="E21" i="1"/>
  <c r="F53" i="1"/>
  <c r="E53" i="1"/>
  <c r="F62" i="1"/>
  <c r="E62" i="1"/>
  <c r="F227" i="1"/>
  <c r="F226" i="1"/>
  <c r="E227" i="1"/>
  <c r="E226" i="1"/>
  <c r="F73" i="1"/>
  <c r="E73" i="1"/>
  <c r="F91" i="1"/>
  <c r="E91" i="1"/>
  <c r="F78" i="1"/>
  <c r="E78" i="1"/>
  <c r="F168" i="1"/>
  <c r="E168" i="1"/>
  <c r="F194" i="1"/>
  <c r="E194" i="1"/>
  <c r="F110" i="1"/>
  <c r="E110" i="1"/>
  <c r="F108" i="1"/>
  <c r="E108" i="1"/>
  <c r="F139" i="1"/>
  <c r="E139" i="1"/>
  <c r="F172" i="1"/>
  <c r="F175" i="1"/>
  <c r="F167" i="1"/>
  <c r="E172" i="1"/>
  <c r="E175" i="1"/>
  <c r="E167" i="1"/>
  <c r="F118" i="1"/>
  <c r="E118" i="1"/>
  <c r="F162" i="1"/>
  <c r="E162" i="1"/>
  <c r="F161" i="1"/>
  <c r="E161" i="1"/>
  <c r="F9" i="1"/>
  <c r="E9" i="1"/>
  <c r="F142" i="1"/>
  <c r="E142" i="1"/>
  <c r="F13" i="1"/>
  <c r="E13" i="1"/>
  <c r="F138" i="1"/>
  <c r="E138" i="1"/>
  <c r="F155" i="1"/>
  <c r="F96" i="1"/>
  <c r="E96" i="1"/>
  <c r="F99" i="1"/>
  <c r="E99" i="1"/>
  <c r="F125" i="1"/>
  <c r="F122" i="1"/>
  <c r="E125" i="1"/>
  <c r="E122" i="1"/>
  <c r="F85" i="1"/>
  <c r="E85" i="1"/>
  <c r="F46" i="1"/>
  <c r="E46" i="1"/>
  <c r="F70" i="1"/>
  <c r="F90" i="1"/>
  <c r="F92" i="1"/>
  <c r="F47" i="1"/>
  <c r="E70" i="1"/>
  <c r="E90" i="1"/>
  <c r="E92" i="1"/>
  <c r="E47" i="1"/>
  <c r="F20" i="1"/>
  <c r="E20" i="1"/>
  <c r="F15" i="1"/>
  <c r="F16" i="1"/>
  <c r="F23" i="1"/>
  <c r="F33" i="1"/>
  <c r="F5" i="1"/>
  <c r="E15" i="1"/>
  <c r="E16" i="1"/>
  <c r="E23" i="1"/>
  <c r="E33" i="1"/>
  <c r="E5" i="1"/>
  <c r="F143" i="1" l="1"/>
  <c r="E143" i="1"/>
  <c r="F58" i="11" l="1"/>
  <c r="F311" i="1" s="1"/>
  <c r="E58" i="11"/>
  <c r="E311" i="1" s="1"/>
  <c r="F285" i="1" l="1"/>
  <c r="E285" i="1"/>
  <c r="F209" i="1"/>
  <c r="E209" i="1"/>
  <c r="F276" i="1"/>
  <c r="E276" i="1"/>
  <c r="F130" i="1"/>
  <c r="E130" i="1"/>
  <c r="F17" i="1"/>
  <c r="E17" i="1"/>
  <c r="F58" i="1"/>
  <c r="E58" i="1"/>
  <c r="F12" i="1"/>
  <c r="E12" i="1"/>
  <c r="F14" i="1"/>
  <c r="E14" i="1"/>
  <c r="F283" i="1"/>
  <c r="F282" i="1"/>
  <c r="E283" i="1"/>
  <c r="E282" i="1"/>
  <c r="F166" i="1"/>
  <c r="E166" i="1"/>
  <c r="F178" i="1"/>
  <c r="E178" i="1"/>
  <c r="F191" i="1"/>
  <c r="E191" i="1"/>
  <c r="F228" i="1"/>
  <c r="E228" i="1"/>
  <c r="F253" i="1"/>
  <c r="E253" i="1"/>
  <c r="F272" i="1"/>
  <c r="E272" i="1"/>
  <c r="F64" i="1"/>
  <c r="E64" i="1"/>
  <c r="F94" i="1"/>
  <c r="E94" i="1"/>
  <c r="F261" i="1"/>
  <c r="E261" i="1"/>
  <c r="F186" i="1"/>
  <c r="E186" i="1"/>
  <c r="E155" i="1"/>
  <c r="F250" i="1"/>
  <c r="F240" i="1"/>
  <c r="E250" i="1"/>
  <c r="E240" i="1"/>
  <c r="F151" i="1"/>
  <c r="E151" i="1"/>
  <c r="F121" i="1"/>
  <c r="E121" i="1"/>
  <c r="F29" i="1"/>
  <c r="E29" i="1"/>
  <c r="F149" i="1"/>
  <c r="E149" i="1"/>
  <c r="F185" i="1"/>
  <c r="F203" i="1"/>
  <c r="E185" i="1"/>
  <c r="E203" i="1"/>
  <c r="F65" i="1"/>
  <c r="E65" i="1"/>
  <c r="F6" i="1"/>
  <c r="E6" i="1"/>
  <c r="F133" i="1"/>
  <c r="E133" i="1"/>
  <c r="F113" i="1"/>
  <c r="E113" i="1"/>
  <c r="F36" i="1"/>
  <c r="E36" i="1"/>
  <c r="F77" i="1"/>
  <c r="E77" i="1"/>
  <c r="F35" i="1"/>
  <c r="E35" i="1"/>
  <c r="F7" i="1"/>
  <c r="E7" i="1"/>
  <c r="F66" i="1"/>
  <c r="E66" i="1"/>
  <c r="F69" i="10" l="1"/>
  <c r="F310" i="1" s="1"/>
  <c r="E69" i="10"/>
  <c r="E310" i="1" s="1"/>
  <c r="F199" i="1" l="1"/>
  <c r="E199" i="1"/>
  <c r="F297" i="1"/>
  <c r="E297" i="1"/>
  <c r="F129" i="1"/>
  <c r="E129" i="1"/>
  <c r="F55" i="1"/>
  <c r="E55" i="1"/>
  <c r="F173" i="1"/>
  <c r="E173" i="1"/>
  <c r="F42" i="1"/>
  <c r="E42" i="1"/>
  <c r="F266" i="1"/>
  <c r="E266" i="1"/>
  <c r="F106" i="1"/>
  <c r="E106" i="1"/>
  <c r="F44" i="1"/>
  <c r="E44" i="1"/>
  <c r="F264" i="1"/>
  <c r="E264" i="1"/>
  <c r="F146" i="1"/>
  <c r="E146" i="1"/>
  <c r="F242" i="1"/>
  <c r="E242" i="1"/>
  <c r="F18" i="1"/>
  <c r="E18" i="1"/>
  <c r="F252" i="1"/>
  <c r="E252" i="1"/>
  <c r="F60" i="1"/>
  <c r="E60" i="1"/>
  <c r="F246" i="1"/>
  <c r="E246" i="1"/>
  <c r="F262" i="1"/>
  <c r="E262" i="1"/>
  <c r="F212" i="1"/>
  <c r="E212" i="1"/>
  <c r="F259" i="1"/>
  <c r="E259" i="1"/>
  <c r="F48" i="1"/>
  <c r="E48" i="1"/>
  <c r="F174" i="1"/>
  <c r="E174" i="1"/>
  <c r="F19" i="1"/>
  <c r="E19" i="1"/>
  <c r="F202" i="1"/>
  <c r="E202" i="1"/>
  <c r="F59" i="1"/>
  <c r="E59" i="1"/>
  <c r="F101" i="1"/>
  <c r="E101" i="1"/>
  <c r="F25" i="1"/>
  <c r="E25" i="1"/>
  <c r="F50" i="1"/>
  <c r="E50" i="1"/>
  <c r="F31" i="1"/>
  <c r="E31" i="1"/>
  <c r="F38" i="1"/>
  <c r="E38" i="1"/>
  <c r="F52" i="1"/>
  <c r="E52" i="1"/>
  <c r="F153" i="1"/>
  <c r="E153" i="1"/>
  <c r="F109" i="1"/>
  <c r="E109" i="1"/>
  <c r="F117" i="1"/>
  <c r="E117" i="1"/>
  <c r="F197" i="1"/>
  <c r="E197" i="1"/>
  <c r="F51" i="1"/>
  <c r="E51" i="1"/>
  <c r="F49" i="1"/>
  <c r="E49" i="1"/>
  <c r="F115" i="1"/>
  <c r="E115" i="1"/>
  <c r="F131" i="1"/>
  <c r="E131" i="1"/>
  <c r="F54" i="1"/>
  <c r="E54" i="1"/>
  <c r="F95" i="1"/>
  <c r="E95" i="1"/>
  <c r="F74" i="9" l="1"/>
  <c r="F309" i="1" s="1"/>
  <c r="E74" i="9"/>
  <c r="E309" i="1" s="1"/>
  <c r="F164" i="1" l="1"/>
  <c r="E164" i="1"/>
  <c r="F243" i="1" l="1"/>
  <c r="E243" i="1"/>
  <c r="F295" i="1"/>
  <c r="E295" i="1"/>
  <c r="F234" i="1"/>
  <c r="E234" i="1"/>
  <c r="F263" i="1"/>
  <c r="E263" i="1"/>
  <c r="F120" i="1"/>
  <c r="E120" i="1"/>
  <c r="F214" i="1"/>
  <c r="E214" i="1"/>
  <c r="F72" i="1"/>
  <c r="E72" i="1"/>
  <c r="F196" i="1"/>
  <c r="E196" i="1"/>
  <c r="F207" i="1"/>
  <c r="E207" i="1"/>
  <c r="F220" i="1"/>
  <c r="E220" i="1"/>
  <c r="F136" i="1"/>
  <c r="E136" i="1"/>
  <c r="F124" i="1"/>
  <c r="E124" i="1"/>
  <c r="F268" i="1"/>
  <c r="E268" i="1"/>
  <c r="F179" i="1" l="1"/>
  <c r="E179" i="1"/>
  <c r="F160" i="1"/>
  <c r="E160" i="1"/>
  <c r="F69" i="1"/>
  <c r="E69" i="1"/>
  <c r="F195" i="1"/>
  <c r="E195" i="1"/>
  <c r="F86" i="1"/>
  <c r="E86" i="1"/>
  <c r="F134" i="1"/>
  <c r="E134" i="1"/>
  <c r="F87" i="1"/>
  <c r="E87" i="1"/>
  <c r="F70" i="8" l="1"/>
  <c r="F308" i="1" s="1"/>
  <c r="E70" i="8"/>
  <c r="E308" i="1" s="1"/>
  <c r="F273" i="1" l="1"/>
  <c r="E273" i="1"/>
  <c r="F248" i="1"/>
  <c r="E248" i="1"/>
  <c r="F271" i="1"/>
  <c r="E271" i="1"/>
  <c r="F265" i="1"/>
  <c r="E265" i="1"/>
  <c r="F260" i="1"/>
  <c r="E260" i="1"/>
  <c r="F277" i="1" l="1"/>
  <c r="E277" i="1"/>
  <c r="F247" i="1"/>
  <c r="E247" i="1"/>
  <c r="F249" i="1"/>
  <c r="E249" i="1"/>
  <c r="F275" i="1"/>
  <c r="E275" i="1"/>
  <c r="F288" i="1"/>
  <c r="E288" i="1"/>
  <c r="F210" i="1"/>
  <c r="E210" i="1"/>
  <c r="F257" i="1"/>
  <c r="E257" i="1"/>
  <c r="F270" i="1"/>
  <c r="E270" i="1"/>
  <c r="F269" i="1"/>
  <c r="E269" i="1"/>
  <c r="F238" i="1"/>
  <c r="E238" i="1"/>
  <c r="F232" i="1"/>
  <c r="E232" i="1"/>
  <c r="F296" i="1" l="1"/>
  <c r="E296" i="1"/>
  <c r="F141" i="1"/>
  <c r="E141" i="1"/>
  <c r="F289" i="1"/>
  <c r="E289" i="1"/>
  <c r="F200" i="1"/>
  <c r="E200" i="1"/>
  <c r="F292" i="1"/>
  <c r="E292" i="1"/>
  <c r="F221" i="1"/>
  <c r="E221" i="1"/>
  <c r="F205" i="1"/>
  <c r="E205" i="1"/>
  <c r="F176" i="1"/>
  <c r="E176" i="1"/>
  <c r="F30" i="1"/>
  <c r="E30" i="1"/>
  <c r="F76" i="1"/>
  <c r="E76" i="1"/>
  <c r="F39" i="1"/>
  <c r="E39" i="1"/>
  <c r="F279" i="1"/>
  <c r="E279" i="1"/>
  <c r="F93" i="1"/>
  <c r="E93" i="1"/>
  <c r="F215" i="1"/>
  <c r="E215" i="1"/>
  <c r="F152" i="1"/>
  <c r="E152" i="1"/>
  <c r="F100" i="1"/>
  <c r="E100" i="1"/>
  <c r="F219" i="1"/>
  <c r="E219" i="1"/>
  <c r="F127" i="1"/>
  <c r="E127" i="1"/>
  <c r="F192" i="1"/>
  <c r="E192" i="1"/>
  <c r="E163" i="1"/>
  <c r="E180" i="1"/>
  <c r="E184" i="1"/>
  <c r="F163" i="1"/>
  <c r="F180" i="1"/>
  <c r="F184" i="1"/>
  <c r="E84" i="7"/>
  <c r="E307" i="1" s="1"/>
  <c r="F84" i="7" l="1"/>
  <c r="F307" i="1" s="1"/>
  <c r="F208" i="1" l="1"/>
  <c r="E208" i="1"/>
  <c r="F193" i="1"/>
  <c r="E193" i="1"/>
  <c r="F258" i="1"/>
  <c r="E258" i="1"/>
  <c r="F244" i="1"/>
  <c r="E244" i="1"/>
  <c r="F71" i="1"/>
  <c r="E71" i="1"/>
  <c r="F235" i="1"/>
  <c r="E235" i="1"/>
  <c r="F104" i="1"/>
  <c r="E104" i="1"/>
  <c r="F225" i="1"/>
  <c r="E225" i="1"/>
  <c r="F278" i="1"/>
  <c r="E278" i="1"/>
  <c r="F159" i="1"/>
  <c r="E159" i="1"/>
  <c r="F206" i="1"/>
  <c r="E206" i="1"/>
  <c r="F287" i="1"/>
  <c r="E287" i="1"/>
  <c r="F88" i="1"/>
  <c r="E88" i="1"/>
  <c r="F34" i="1"/>
  <c r="E34" i="1"/>
  <c r="F158" i="1"/>
  <c r="E158" i="1"/>
  <c r="F82" i="1"/>
  <c r="E82" i="1"/>
  <c r="F61" i="1"/>
  <c r="E61" i="1"/>
  <c r="F105" i="1"/>
  <c r="E105" i="1"/>
  <c r="F140" i="1"/>
  <c r="E140" i="1"/>
  <c r="E171" i="1"/>
  <c r="F171" i="1"/>
  <c r="F169" i="1"/>
  <c r="E169" i="1"/>
  <c r="F150" i="1"/>
  <c r="E150" i="1"/>
  <c r="F67" i="1"/>
  <c r="E67" i="1"/>
  <c r="F111" i="1"/>
  <c r="E111" i="1"/>
  <c r="F56" i="1"/>
  <c r="E56" i="1"/>
  <c r="E76" i="6"/>
  <c r="E306" i="1" s="1"/>
  <c r="F76" i="6"/>
  <c r="F306" i="1" s="1"/>
  <c r="F256" i="1" l="1"/>
  <c r="E256" i="1"/>
  <c r="F236" i="1"/>
  <c r="E236" i="1"/>
  <c r="F198" i="1"/>
  <c r="E198" i="1"/>
  <c r="F224" i="1"/>
  <c r="E224" i="1"/>
  <c r="F233" i="1"/>
  <c r="E233" i="1"/>
  <c r="F223" i="1"/>
  <c r="E223" i="1"/>
  <c r="F4" i="1"/>
  <c r="E4" i="1"/>
  <c r="F116" i="1"/>
  <c r="E116" i="1"/>
  <c r="F119" i="1"/>
  <c r="E119" i="1"/>
  <c r="F26" i="1"/>
  <c r="E26" i="1"/>
  <c r="F230" i="1"/>
  <c r="E230" i="1"/>
  <c r="F222" i="1"/>
  <c r="E222" i="1"/>
  <c r="F40" i="1"/>
  <c r="E40" i="1"/>
  <c r="F41" i="1"/>
  <c r="E41" i="1"/>
  <c r="F10" i="1"/>
  <c r="E10" i="1"/>
  <c r="F187" i="1"/>
  <c r="F177" i="1"/>
  <c r="E187" i="1"/>
  <c r="E177" i="1"/>
  <c r="F37" i="1"/>
  <c r="E37" i="1"/>
  <c r="F147" i="1"/>
  <c r="E147" i="1"/>
  <c r="F79" i="1"/>
  <c r="E79" i="1"/>
  <c r="F128" i="1"/>
  <c r="E128" i="1"/>
  <c r="F74" i="1"/>
  <c r="E74" i="1"/>
  <c r="F63" i="1"/>
  <c r="E63" i="1"/>
  <c r="F32" i="1"/>
  <c r="E32" i="1"/>
  <c r="E84" i="5"/>
  <c r="E305" i="1" s="1"/>
  <c r="F84" i="5" l="1"/>
  <c r="F305" i="1" s="1"/>
  <c r="F245" i="1"/>
  <c r="E245" i="1"/>
  <c r="F93" i="4"/>
  <c r="F304" i="1" s="1"/>
  <c r="E93" i="4"/>
  <c r="E304" i="1" s="1"/>
  <c r="F66" i="3" l="1"/>
  <c r="F303" i="1" s="1"/>
  <c r="E66" i="3"/>
  <c r="E303" i="1" s="1"/>
  <c r="F71" i="2"/>
  <c r="F302" i="1" s="1"/>
  <c r="E71" i="2"/>
  <c r="E302" i="1" s="1"/>
  <c r="E154" i="1"/>
  <c r="F274" i="1"/>
  <c r="E274" i="1"/>
  <c r="F241" i="1"/>
  <c r="E241" i="1"/>
  <c r="F216" i="1"/>
  <c r="E216" i="1"/>
  <c r="F239" i="1"/>
  <c r="E239" i="1"/>
  <c r="F293" i="1"/>
  <c r="E293" i="1"/>
  <c r="F294" i="1"/>
  <c r="E294" i="1"/>
  <c r="E267" i="1"/>
  <c r="E314" i="1" l="1"/>
  <c r="F314" i="1"/>
  <c r="F255" i="1"/>
  <c r="E255" i="1"/>
  <c r="F190" i="1"/>
  <c r="E190" i="1"/>
  <c r="F157" i="1" l="1"/>
  <c r="E157" i="1"/>
  <c r="F291" i="1"/>
  <c r="E291" i="1"/>
  <c r="F284" i="1"/>
  <c r="E284" i="1"/>
  <c r="F83" i="1"/>
  <c r="E83" i="1"/>
  <c r="F182" i="1"/>
  <c r="E182" i="1"/>
  <c r="F112" i="1"/>
  <c r="E112" i="1"/>
  <c r="F123" i="1"/>
  <c r="E123" i="1"/>
  <c r="F156" i="1"/>
  <c r="E156" i="1"/>
  <c r="F11" i="1"/>
  <c r="E11" i="1"/>
  <c r="F27" i="1"/>
  <c r="E27" i="1"/>
  <c r="F145" i="1"/>
  <c r="E145" i="1"/>
  <c r="F43" i="1"/>
  <c r="E43" i="1"/>
  <c r="F24" i="1"/>
  <c r="E24" i="1"/>
  <c r="F170" i="1"/>
  <c r="E170" i="1"/>
  <c r="F114" i="1"/>
  <c r="E114" i="1"/>
  <c r="F75" i="1"/>
  <c r="E75" i="1"/>
  <c r="F22" i="1"/>
  <c r="E22" i="1"/>
  <c r="F148" i="1"/>
  <c r="E148" i="1"/>
  <c r="F132" i="1"/>
  <c r="E132" i="1"/>
  <c r="F8" i="1"/>
  <c r="E8" i="1"/>
  <c r="E281" i="1" l="1"/>
  <c r="F267" i="1"/>
  <c r="F97" i="1"/>
  <c r="E97" i="1"/>
  <c r="F251" i="1"/>
  <c r="E251" i="1"/>
  <c r="F201" i="1"/>
  <c r="E201" i="1"/>
  <c r="F154" i="1"/>
  <c r="F137" i="1"/>
  <c r="E137" i="1"/>
  <c r="F135" i="1"/>
  <c r="E135" i="1"/>
  <c r="F107" i="1"/>
  <c r="E107" i="1"/>
  <c r="F84" i="1"/>
  <c r="E84" i="1"/>
  <c r="F81" i="1"/>
  <c r="E81" i="1"/>
  <c r="F80" i="1"/>
  <c r="E80" i="1"/>
  <c r="F68" i="1"/>
  <c r="E68" i="1"/>
  <c r="F57" i="1"/>
  <c r="E57" i="1"/>
  <c r="F28" i="1"/>
  <c r="E28" i="1"/>
  <c r="F217" i="1" l="1"/>
  <c r="E217" i="1"/>
  <c r="F218" i="1"/>
  <c r="E218" i="1"/>
  <c r="F98" i="1"/>
  <c r="F126" i="1"/>
  <c r="F189" i="1"/>
  <c r="F204" i="1"/>
  <c r="F213" i="1"/>
  <c r="F229" i="1"/>
  <c r="F231" i="1"/>
  <c r="F281" i="1"/>
  <c r="F290" i="1"/>
  <c r="F298" i="1"/>
  <c r="E98" i="1"/>
  <c r="E126" i="1"/>
  <c r="E189" i="1"/>
  <c r="E204" i="1"/>
  <c r="E213" i="1"/>
  <c r="E229" i="1"/>
  <c r="E231" i="1"/>
  <c r="E290" i="1"/>
  <c r="E298" i="1"/>
  <c r="E299" i="1" l="1"/>
  <c r="F299" i="1"/>
</calcChain>
</file>

<file path=xl/sharedStrings.xml><?xml version="1.0" encoding="utf-8"?>
<sst xmlns="http://schemas.openxmlformats.org/spreadsheetml/2006/main" count="4157" uniqueCount="725">
  <si>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</si>
  <si>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</si>
  <si>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</si>
  <si>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</si>
  <si>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</si>
  <si>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</si>
  <si>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</si>
  <si>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</si>
  <si>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Trys milijonai eurų</t>
  </si>
  <si>
    <t>LT</t>
  </si>
  <si>
    <t>Vabalo filmai</t>
  </si>
  <si>
    <t>US</t>
  </si>
  <si>
    <t>NCG Distribution  /
Universal Pictures International</t>
  </si>
  <si>
    <t>Theatrical Film Distribution / WDSMPI</t>
  </si>
  <si>
    <t>ACME Film</t>
  </si>
  <si>
    <t>Theatrical Film Distribution /
20th Century Fox</t>
  </si>
  <si>
    <t>Klasės susitikimas: berniukai sugrįžta!</t>
  </si>
  <si>
    <t>Ratai 3</t>
  </si>
  <si>
    <t>Cars 3</t>
  </si>
  <si>
    <t>ACME Film / SONY</t>
  </si>
  <si>
    <t>FR</t>
  </si>
  <si>
    <t xml:space="preserve">Žvaigždžių karai: paskutiniai džedajai </t>
  </si>
  <si>
    <t>Star Wars: Episode VIII - The Last Jedi</t>
  </si>
  <si>
    <t xml:space="preserve">Bulius Ferdinandas </t>
  </si>
  <si>
    <t>Ferdinand</t>
  </si>
  <si>
    <t>Žmogžudystė rytų eksprese</t>
  </si>
  <si>
    <t>Murder On The Orient Express</t>
  </si>
  <si>
    <t>Džiumandži: Sveiki atvykę į Džiungles</t>
  </si>
  <si>
    <t>Jumanji: Welcome To The Jungle</t>
  </si>
  <si>
    <t>Meškiukas Padingtonas 2</t>
  </si>
  <si>
    <t>Paddington 2</t>
  </si>
  <si>
    <t>RU</t>
  </si>
  <si>
    <t>Garsų pasaulio įrašai</t>
  </si>
  <si>
    <t>Theatrical Film Distribution</t>
  </si>
  <si>
    <t>Mano mažasis ponis. Filmas</t>
  </si>
  <si>
    <t>My Little Pony</t>
  </si>
  <si>
    <t xml:space="preserve">Naujosios Eglutės </t>
  </si>
  <si>
    <t>Novyje yolki</t>
  </si>
  <si>
    <t>Best Film</t>
  </si>
  <si>
    <t>Stebuklas</t>
  </si>
  <si>
    <t>In Script</t>
  </si>
  <si>
    <t xml:space="preserve">Aštuonkojis Dipas </t>
  </si>
  <si>
    <t>Deep</t>
  </si>
  <si>
    <t>ES / US</t>
  </si>
  <si>
    <t xml:space="preserve">Kaip išgelbėti Kalėdas </t>
  </si>
  <si>
    <t>Santa &amp; Cie</t>
  </si>
  <si>
    <t>Didysis šou meistras</t>
  </si>
  <si>
    <t>The Greatest Showman</t>
  </si>
  <si>
    <t xml:space="preserve">Mažasis vampyras </t>
  </si>
  <si>
    <t>Little Vampire</t>
  </si>
  <si>
    <t>NL</t>
  </si>
  <si>
    <t>Kvadratas</t>
  </si>
  <si>
    <t>Rutan</t>
  </si>
  <si>
    <t>SE /DE / DK / FR</t>
  </si>
  <si>
    <t>Kino Aljansas</t>
  </si>
  <si>
    <t>Gerumo stebuklas</t>
  </si>
  <si>
    <t>Wonder</t>
  </si>
  <si>
    <t>Užburtas ratas</t>
  </si>
  <si>
    <t>WASP 2016 (Wonder Wheel)</t>
  </si>
  <si>
    <t>A-one films</t>
  </si>
  <si>
    <t xml:space="preserve">Fiksikai </t>
  </si>
  <si>
    <t>Fiksiki</t>
  </si>
  <si>
    <t xml:space="preserve">Dvilypis meilužis </t>
  </si>
  <si>
    <t>Lamant double</t>
  </si>
  <si>
    <t>UK</t>
  </si>
  <si>
    <t>SE</t>
  </si>
  <si>
    <t>Ryžių karoliukai</t>
  </si>
  <si>
    <t>Basmati Blues</t>
  </si>
  <si>
    <t>Koko</t>
  </si>
  <si>
    <t>Coco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</si>
  <si>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</si>
  <si>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</si>
  <si>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</si>
  <si>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</si>
  <si>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</si>
  <si>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</si>
  <si>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</si>
  <si>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</si>
  <si>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</si>
  <si>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</si>
  <si>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</si>
  <si>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</si>
  <si>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Tūnąs tamsoje: paskutinis raktas</t>
  </si>
  <si>
    <t>Slaptas keleivis</t>
  </si>
  <si>
    <t>All the Money in the World</t>
  </si>
  <si>
    <t>Visi pasaulio pinigai</t>
  </si>
  <si>
    <t>Tall Tales</t>
  </si>
  <si>
    <t>Vabaliukų istorijos</t>
  </si>
  <si>
    <t>Papers (Post)</t>
  </si>
  <si>
    <t>Valstybės paslaptis</t>
  </si>
  <si>
    <t>Horse Soldiers (12 strong)</t>
  </si>
  <si>
    <t>12 stipriausių</t>
  </si>
  <si>
    <t>Minuscule, Valley of the Lost Ants</t>
  </si>
  <si>
    <t>Didžioji skruzdėlyčių karalystė</t>
  </si>
  <si>
    <t>Emilija iš laisvės alėjos</t>
  </si>
  <si>
    <t>Emilia</t>
  </si>
  <si>
    <t>Preview (2018.02.02)</t>
  </si>
  <si>
    <t xml:space="preserve">Commuter </t>
  </si>
  <si>
    <t xml:space="preserve">Insidious: The Last Key </t>
  </si>
  <si>
    <t>The Death of Stalin</t>
  </si>
  <si>
    <t>Stalino mirtis</t>
  </si>
  <si>
    <t>FR, GB</t>
  </si>
  <si>
    <t>I, Tonya</t>
  </si>
  <si>
    <t>Aš esu Tonia</t>
  </si>
  <si>
    <t>Maze Runner: The Death Cure</t>
  </si>
  <si>
    <t>Bėgantis labirintu: vaistai nuo mirties</t>
  </si>
  <si>
    <t>Molly's Game</t>
  </si>
  <si>
    <t xml:space="preserve">Pokerio princesė </t>
  </si>
  <si>
    <t>The Shape of Water</t>
  </si>
  <si>
    <t xml:space="preserve">Vandens forma </t>
  </si>
  <si>
    <t>Pirates of Somalia</t>
  </si>
  <si>
    <t xml:space="preserve">Somalio piratai </t>
  </si>
  <si>
    <t>Trys sekundės</t>
  </si>
  <si>
    <t>Dvizheniye vverkh</t>
  </si>
  <si>
    <t>Mano viršūnė</t>
  </si>
  <si>
    <t>To The Top</t>
  </si>
  <si>
    <t>Du forsvinder</t>
  </si>
  <si>
    <t xml:space="preserve">Tu išnyksti </t>
  </si>
  <si>
    <t>DK,SE</t>
  </si>
  <si>
    <t xml:space="preserve">Gulbinas </t>
  </si>
  <si>
    <t>Svanurinn</t>
  </si>
  <si>
    <t>IS,DE,EE</t>
  </si>
  <si>
    <t>Nemeilė</t>
  </si>
  <si>
    <t>Nelyubov</t>
  </si>
  <si>
    <t>Borg vs. McEnroe</t>
  </si>
  <si>
    <t xml:space="preserve">Bjornas Borgas prieš Makenrojų </t>
  </si>
  <si>
    <t>Estinfilm</t>
  </si>
  <si>
    <t>Grąžinti nepriklausomybę</t>
  </si>
  <si>
    <t>Olegas ir storas</t>
  </si>
  <si>
    <t>2018 m. Sausio (January) mėnesį Lietuvos kino teatruose rodytų filmų topas</t>
  </si>
  <si>
    <t>2018 m.  Lietuvos kino teatruose rodytų filmų topas</t>
  </si>
  <si>
    <t>Sumažinti žmonės</t>
  </si>
  <si>
    <t>Downsizing</t>
  </si>
  <si>
    <t>NCG Distribution  /
Paramount Pictures</t>
  </si>
  <si>
    <t>Aukšta klasė 3</t>
  </si>
  <si>
    <t>Pitch Perfect 3</t>
  </si>
  <si>
    <t xml:space="preserve">50 Pavasarių </t>
  </si>
  <si>
    <t>Aurore</t>
  </si>
  <si>
    <t>The Killing of a Sacred Deer</t>
  </si>
  <si>
    <t xml:space="preserve">Šventojo elnio nužudymas </t>
  </si>
  <si>
    <t>Močiute, Guten Tag!</t>
  </si>
  <si>
    <t>LIEBE OMA, GUTEN TAG! </t>
  </si>
  <si>
    <t>LT/DE</t>
  </si>
  <si>
    <t xml:space="preserve">Tremora </t>
  </si>
  <si>
    <t>2018 m. Vasario (February) mėnesį Lietuvos kino teatruose rodytų filmų topas</t>
  </si>
  <si>
    <t>Tamsiausia valanda</t>
  </si>
  <si>
    <t>Darkest Hour</t>
  </si>
  <si>
    <t>UK, US</t>
  </si>
  <si>
    <t>Penkiasdešimt išlaisvintų atspalvių</t>
  </si>
  <si>
    <t>Fifty Shades Freed</t>
  </si>
  <si>
    <t>Juodoji pantera</t>
  </si>
  <si>
    <t>Black Panther</t>
  </si>
  <si>
    <t>Trys stendai prie Ebingo, Misūryje</t>
  </si>
  <si>
    <t>Three Billboards Outside Ebbing, Missouri</t>
  </si>
  <si>
    <t>Early Man</t>
  </si>
  <si>
    <t>Dagas iš akmens amžiaus</t>
  </si>
  <si>
    <t>Game Night</t>
  </si>
  <si>
    <t>Žaidimų vakaras</t>
  </si>
  <si>
    <t>Ledas</t>
  </si>
  <si>
    <t>Den of Thieves</t>
  </si>
  <si>
    <t>Vagių irštva</t>
  </si>
  <si>
    <t>Diena kai aš sugrįšiu</t>
  </si>
  <si>
    <t>Mažasis Princas</t>
  </si>
  <si>
    <t>UK, FR</t>
  </si>
  <si>
    <t>ACME Film / WB</t>
  </si>
  <si>
    <t>Лёд</t>
  </si>
  <si>
    <t>The Mercy</t>
  </si>
  <si>
    <t>Le Petit Prince</t>
  </si>
  <si>
    <t>Trys didvyriai ir Egipto princesė </t>
  </si>
  <si>
    <t>Gnomai</t>
  </si>
  <si>
    <t>Три богатыря и принцесса Египта</t>
  </si>
  <si>
    <t>Gnome Alone</t>
  </si>
  <si>
    <t>US, CA, UK</t>
  </si>
  <si>
    <t>Ôtez-moi d'un doute</t>
  </si>
  <si>
    <t xml:space="preserve">Dėl viso pikto </t>
  </si>
  <si>
    <t>FR / BE</t>
  </si>
  <si>
    <t>Apie kūna ir sielą</t>
  </si>
  <si>
    <t>A teströl és a lélekröl</t>
  </si>
  <si>
    <t>HU</t>
  </si>
  <si>
    <t>Visages Villages</t>
  </si>
  <si>
    <t>Veidai Kaimai</t>
  </si>
  <si>
    <t>Happy End</t>
  </si>
  <si>
    <t>Laiminga pabaiga</t>
  </si>
  <si>
    <t>FR, DE, AT</t>
  </si>
  <si>
    <t>Fantastiška moteris</t>
  </si>
  <si>
    <t>Una mujer fantastica</t>
  </si>
  <si>
    <t>CL, DE, ES</t>
  </si>
  <si>
    <t>Aš Žvaigždė.</t>
  </si>
  <si>
    <t>Rūta</t>
  </si>
  <si>
    <t>Prie-view (2018.03.02)</t>
  </si>
  <si>
    <t>Pelėdų kalnas</t>
  </si>
  <si>
    <t>Kino Gamyba</t>
  </si>
  <si>
    <t>Studija NOMINUM</t>
  </si>
  <si>
    <t>Nuostabieji Lūzeriai. Kita planeta</t>
  </si>
  <si>
    <t>2018 m. Kovo (March) mėnesį Lietuvos kino teatruose rodytų filmų topas</t>
  </si>
  <si>
    <t>Tomb Raider</t>
  </si>
  <si>
    <t>Kapų plėšikė Lara Kroft</t>
  </si>
  <si>
    <t>Peter Rabbit</t>
  </si>
  <si>
    <t>Triušis Piteris</t>
  </si>
  <si>
    <t>Ready Player One</t>
  </si>
  <si>
    <t>Oazė: žaidimas prasideda</t>
  </si>
  <si>
    <t>Untitled Nash Edgerton (Gringo)</t>
  </si>
  <si>
    <t>Gringo</t>
  </si>
  <si>
    <t>Apie ką galvoja vyrai: pratęsimas</t>
  </si>
  <si>
    <t>Midnight Sun</t>
  </si>
  <si>
    <t>Vidurnakčio saulė</t>
  </si>
  <si>
    <t>Dunkirk</t>
  </si>
  <si>
    <t>US, AU</t>
  </si>
  <si>
    <t>US,AU</t>
  </si>
  <si>
    <t>Nupirk man laimę </t>
  </si>
  <si>
    <t>Купи меня</t>
  </si>
  <si>
    <t>О чём говорят мужчины. Продолжение</t>
  </si>
  <si>
    <t>Prie-view (2018.04.04)</t>
  </si>
  <si>
    <t>Diunkerkas</t>
  </si>
  <si>
    <t>Bitė Maja: Medaus žaidynės</t>
  </si>
  <si>
    <t>Maya the Bee: The Honey Games</t>
  </si>
  <si>
    <t>DE, AU</t>
  </si>
  <si>
    <t>Ну, здравствуй, Оксана Соколова!</t>
  </si>
  <si>
    <t>Labas, Oksana Sokolova!</t>
  </si>
  <si>
    <t>Aš lieknėju!</t>
  </si>
  <si>
    <t>Я худею</t>
  </si>
  <si>
    <t>Lady Bird</t>
  </si>
  <si>
    <t>Phantom Thread</t>
  </si>
  <si>
    <t>Nematomas siūlas</t>
  </si>
  <si>
    <t>US, UK</t>
  </si>
  <si>
    <t>Pacific Rim: Uprising</t>
  </si>
  <si>
    <t>Ugnies žiedas: Sukilimas</t>
  </si>
  <si>
    <t>US, CH, UK</t>
  </si>
  <si>
    <t>The Strangers: Prey at Night</t>
  </si>
  <si>
    <t>Nepažįstamieji: nakties grobis</t>
  </si>
  <si>
    <t xml:space="preserve">NCG Distribution </t>
  </si>
  <si>
    <t>Sengirė</t>
  </si>
  <si>
    <t>VšĮ Sengirė</t>
  </si>
  <si>
    <t>Toras. Pasaulių pabaiga</t>
  </si>
  <si>
    <t>Thor: Ragnarok</t>
  </si>
  <si>
    <t>Incident In A Ghost Land</t>
  </si>
  <si>
    <t>Red Sparrow</t>
  </si>
  <si>
    <t>Braven</t>
  </si>
  <si>
    <t>Hurricane Heist</t>
  </si>
  <si>
    <t xml:space="preserve">Apiplėšimas uragano akyje </t>
  </si>
  <si>
    <t xml:space="preserve">Džo Breivenas </t>
  </si>
  <si>
    <t xml:space="preserve">Raudonasis Žvirblis </t>
  </si>
  <si>
    <t xml:space="preserve">Vaiduoklių žemė </t>
  </si>
  <si>
    <t>FR, CA</t>
  </si>
  <si>
    <t>CA</t>
  </si>
  <si>
    <t>Charmsas</t>
  </si>
  <si>
    <t>Хармс</t>
  </si>
  <si>
    <t>RU/LT/MK</t>
  </si>
  <si>
    <t>Beatričės bučinys</t>
  </si>
  <si>
    <t>Sage femme</t>
  </si>
  <si>
    <t>Dėl viso pikto</t>
  </si>
  <si>
    <t>FR, BE</t>
  </si>
  <si>
    <t>Geras laikas</t>
  </si>
  <si>
    <t>Good time </t>
  </si>
  <si>
    <t>Nutikimas Nilo Hiltono viešbutyje</t>
  </si>
  <si>
    <t>The Nile Hilton Incident</t>
  </si>
  <si>
    <t>SE, DK, DE, MA</t>
  </si>
  <si>
    <t>Tarp keturių sienų</t>
  </si>
  <si>
    <t>Insyriated</t>
  </si>
  <si>
    <t>BE, FR, LB</t>
  </si>
  <si>
    <t>Iš niekur</t>
  </si>
  <si>
    <t>DE</t>
  </si>
  <si>
    <t>Aus dem Nichts</t>
  </si>
  <si>
    <t>Manifestas</t>
  </si>
  <si>
    <t>Manifesto</t>
  </si>
  <si>
    <t>DE, AU, CH, HK</t>
  </si>
  <si>
    <t>Šventa vieta</t>
  </si>
  <si>
    <t>The Place</t>
  </si>
  <si>
    <t>IT</t>
  </si>
  <si>
    <t>Europos kinas</t>
  </si>
  <si>
    <t>Jūsų Vincentas</t>
  </si>
  <si>
    <t>Loving Vincent</t>
  </si>
  <si>
    <t>UK, PL</t>
  </si>
  <si>
    <t>Terapija</t>
  </si>
  <si>
    <t>The Work</t>
  </si>
  <si>
    <t>Sūnaus globa</t>
  </si>
  <si>
    <t>Jusqu'a la garde</t>
  </si>
  <si>
    <t>Dabar tai jau padėk man, Dievuli!</t>
  </si>
  <si>
    <t>Ni juge, ni soumise</t>
  </si>
  <si>
    <t>BE, FR</t>
  </si>
  <si>
    <t>Gražuolė ir Sebastianas: draugai visam gyvenimui</t>
  </si>
  <si>
    <t>Belle et Sébastien 3, le dernier chapitre</t>
  </si>
  <si>
    <t>Kandelarija</t>
  </si>
  <si>
    <t>Candelaria</t>
  </si>
  <si>
    <t>AR, CO, CU, NO, DE</t>
  </si>
  <si>
    <t>„Michelin“ žvaigždutės: virtuvės istorijos</t>
  </si>
  <si>
    <t>DK</t>
  </si>
  <si>
    <t>Michelin Stars: Tales from the Kitchen</t>
  </si>
  <si>
    <t>Maria Callas: savais žodžiais</t>
  </si>
  <si>
    <t>Maria by Callas</t>
  </si>
  <si>
    <t>Silvana</t>
  </si>
  <si>
    <t>Silvana - Väck mig när ni vaknat</t>
  </si>
  <si>
    <t>Įžeidimas</t>
  </si>
  <si>
    <t>BE, US, CY, LB, FR</t>
  </si>
  <si>
    <t>L‘Insulte</t>
  </si>
  <si>
    <t>Ilgesys</t>
  </si>
  <si>
    <t>Ga'agua</t>
  </si>
  <si>
    <t>IL</t>
  </si>
  <si>
    <t>2018 m. Balandžio (April) mėnesį Lietuvos kino teatruose rodytų filmų topas</t>
  </si>
  <si>
    <t>Ką žmonės pasakys</t>
  </si>
  <si>
    <t>Tyli naktis</t>
  </si>
  <si>
    <t>Po medžiu</t>
  </si>
  <si>
    <t>Lenktynininkė ir gangsteris</t>
  </si>
  <si>
    <t>Lumière!</t>
  </si>
  <si>
    <t>Hva vil folk si</t>
  </si>
  <si>
    <t>IN, NO, SE, DE</t>
  </si>
  <si>
    <t>Cicha noc</t>
  </si>
  <si>
    <t>PL</t>
  </si>
  <si>
    <t>Undir trenu</t>
  </si>
  <si>
    <t>DK, IS, PL, DE</t>
  </si>
  <si>
    <t>Le Fidele</t>
  </si>
  <si>
    <t>BE, NL, FR</t>
  </si>
  <si>
    <t>Vykradena pryntsesa: Ruslan i Ludmila</t>
  </si>
  <si>
    <t>Pagrobta princesė</t>
  </si>
  <si>
    <t>UA</t>
  </si>
  <si>
    <t>Titanas</t>
  </si>
  <si>
    <t>The Titan</t>
  </si>
  <si>
    <t>Burbuliai. Dežavu</t>
  </si>
  <si>
    <t>Smeshariki. Dezhavyu</t>
  </si>
  <si>
    <t>Floridos projektas</t>
  </si>
  <si>
    <t>The Florida Project</t>
  </si>
  <si>
    <t>Tavęs niekada čia nebuvo</t>
  </si>
  <si>
    <t>You Were Never Really Here</t>
  </si>
  <si>
    <t>Vinčesterio košmaras</t>
  </si>
  <si>
    <t>Winchester</t>
  </si>
  <si>
    <t>Eva</t>
  </si>
  <si>
    <t>Svajonių apps‘as</t>
  </si>
  <si>
    <t>Status update</t>
  </si>
  <si>
    <t>US, CA, CH</t>
  </si>
  <si>
    <t xml:space="preserve"> 2018.04.04</t>
  </si>
  <si>
    <t>Telma</t>
  </si>
  <si>
    <t>Thelma</t>
  </si>
  <si>
    <t>NO, FR, DK, SE</t>
  </si>
  <si>
    <t>100 metų kartu</t>
  </si>
  <si>
    <t>Rampage</t>
  </si>
  <si>
    <t>Griaunantys viską</t>
  </si>
  <si>
    <t>Lino</t>
  </si>
  <si>
    <t>Lino: nuotykiai katino kailyje</t>
  </si>
  <si>
    <t>BR</t>
  </si>
  <si>
    <t>A Quiet Place</t>
  </si>
  <si>
    <t>Tylos zona</t>
  </si>
  <si>
    <t>Seksui ne!</t>
  </si>
  <si>
    <t>Blockers</t>
  </si>
  <si>
    <t>Tiesa arba drąsa</t>
  </si>
  <si>
    <t>Truth or Dare</t>
  </si>
  <si>
    <t>Avengers: Infinity War</t>
  </si>
  <si>
    <t>Keršytojai. Begalybės karas</t>
  </si>
  <si>
    <t>Taksi 5</t>
  </si>
  <si>
    <t>Taxi 5</t>
  </si>
  <si>
    <t>Flower</t>
  </si>
  <si>
    <t>Suaugusiųjų žaidimai</t>
  </si>
  <si>
    <t>Here comes the Grump</t>
  </si>
  <si>
    <t>Teris ir užburta Aušros karalystė</t>
  </si>
  <si>
    <t>Sobibor</t>
  </si>
  <si>
    <t>Book Club</t>
  </si>
  <si>
    <t>Knygų klubas</t>
  </si>
  <si>
    <t>Anon</t>
  </si>
  <si>
    <t>Tully</t>
  </si>
  <si>
    <t>Auklė Tulė</t>
  </si>
  <si>
    <t xml:space="preserve">Adrift </t>
  </si>
  <si>
    <t>Kol dar neatėjo audra</t>
  </si>
  <si>
    <t>Sobiboras</t>
  </si>
  <si>
    <t>Pre-view</t>
  </si>
  <si>
    <t>Vaiduoklių byla</t>
  </si>
  <si>
    <t>Ghost Stories</t>
  </si>
  <si>
    <t>Blogasis Samarietis</t>
  </si>
  <si>
    <t>Bad Samaritan</t>
  </si>
  <si>
    <t>Deadpool 2</t>
  </si>
  <si>
    <t xml:space="preserve">Gyvenimo kova </t>
  </si>
  <si>
    <t>Journeyman</t>
  </si>
  <si>
    <t>UK, MX</t>
  </si>
  <si>
    <t>Solo: A Star Wars Story</t>
  </si>
  <si>
    <t xml:space="preserve">Solo. Žvaigždžių karų istorija </t>
  </si>
  <si>
    <t>Manasis Godard'as</t>
  </si>
  <si>
    <t>Hana</t>
  </si>
  <si>
    <t>Redoubtable</t>
  </si>
  <si>
    <t>Hannah</t>
  </si>
  <si>
    <t>IT, FR, BE</t>
  </si>
  <si>
    <t>Aš graži</t>
  </si>
  <si>
    <t>Džimas Saga ir mašinistas Lukas</t>
  </si>
  <si>
    <t>Jim Knopf und Lukas der Lokomotivführer</t>
  </si>
  <si>
    <t>I feel pretty</t>
  </si>
  <si>
    <t>Pagonių žiedas</t>
  </si>
  <si>
    <t>The Pagan King</t>
  </si>
  <si>
    <t>LV</t>
  </si>
  <si>
    <t>Didžioji kriaušė ir magiška jos kelionė</t>
  </si>
  <si>
    <t>Den utrolige historie om den kæmpestore pære</t>
  </si>
  <si>
    <t>Žemė: viena nuostabi diena</t>
  </si>
  <si>
    <t>Earth: One amazing day</t>
  </si>
  <si>
    <t>UK, CN</t>
  </si>
  <si>
    <t>Estiu 1993</t>
  </si>
  <si>
    <t xml:space="preserve">Vasara, 1993 - ieji </t>
  </si>
  <si>
    <t>UAB Travolta</t>
  </si>
  <si>
    <t>Tylos muzika</t>
  </si>
  <si>
    <t>La musica del silenzio</t>
  </si>
  <si>
    <t>Mielas Diktatoriau</t>
  </si>
  <si>
    <t>Dear Dictator</t>
  </si>
  <si>
    <t>Ploey - You Never Fly Alone </t>
  </si>
  <si>
    <t>Plojus</t>
  </si>
  <si>
    <t>BE, IS</t>
  </si>
  <si>
    <t>2018 m. Gegužės (May) mėnesį Lietuvos kino teatruose rodytų filmų topas</t>
  </si>
  <si>
    <t>2018 m. Birželio (June) mėnesį Lietuvos kino teatruose rodytų filmų topas</t>
  </si>
  <si>
    <t>Daunuok</t>
  </si>
  <si>
    <t>Sing</t>
  </si>
  <si>
    <t>Despicable Me 3</t>
  </si>
  <si>
    <t xml:space="preserve">Bjaurusis aš 3 </t>
  </si>
  <si>
    <t>Jurassic World: Fallen Kingdom</t>
  </si>
  <si>
    <t>Juros periodo pasaulis: Kritusi karalystė</t>
  </si>
  <si>
    <t>Oušeno 8</t>
  </si>
  <si>
    <t>Show Dogs</t>
  </si>
  <si>
    <t>Slaptasis agentas Maksas</t>
  </si>
  <si>
    <t>Tag</t>
  </si>
  <si>
    <t>Papuolei!</t>
  </si>
  <si>
    <t>Juodraštis</t>
  </si>
  <si>
    <t>Sicario 2: Kartelių karai</t>
  </si>
  <si>
    <t>Hotel Artemis</t>
  </si>
  <si>
    <t>Artemis: Žudikų viešbutis</t>
  </si>
  <si>
    <t>Emoji</t>
  </si>
  <si>
    <t>Emodži filmas</t>
  </si>
  <si>
    <t>Džiunglių būrys</t>
  </si>
  <si>
    <t>Ballerina</t>
  </si>
  <si>
    <t>Balerina</t>
  </si>
  <si>
    <t>Ocean's Eight</t>
  </si>
  <si>
    <t>Ночная смена</t>
  </si>
  <si>
    <t xml:space="preserve">Naktinė pamaina </t>
  </si>
  <si>
    <t>Черновик </t>
  </si>
  <si>
    <t>Sicario: Day Of The Soldado</t>
  </si>
  <si>
    <t>UK,FR</t>
  </si>
  <si>
    <t>Les as de la Jungle</t>
  </si>
  <si>
    <t>Ankštumas</t>
  </si>
  <si>
    <t>Ava</t>
  </si>
  <si>
    <t>Bobbi Jene</t>
  </si>
  <si>
    <t>Madmuazelė Paradis</t>
  </si>
  <si>
    <t>Mademoiselle Paradis</t>
  </si>
  <si>
    <t>AT, DE</t>
  </si>
  <si>
    <t>Теснота</t>
  </si>
  <si>
    <t>DK, SE, IL, US</t>
  </si>
  <si>
    <t>Hereditary</t>
  </si>
  <si>
    <t>Paveldėtas</t>
  </si>
  <si>
    <t>ES</t>
  </si>
  <si>
    <t>Садко</t>
  </si>
  <si>
    <t>Sadko</t>
  </si>
  <si>
    <t>Dėl visko kalta meilė</t>
  </si>
  <si>
    <t>Tout le monde debout</t>
  </si>
  <si>
    <t>Dvi uodegos</t>
  </si>
  <si>
    <t>Два хвоста</t>
  </si>
  <si>
    <t>Paskutinė s#####</t>
  </si>
  <si>
    <t>Terminal</t>
  </si>
  <si>
    <t>Šakalai</t>
  </si>
  <si>
    <t>Jackals</t>
  </si>
  <si>
    <t>Best4Movies</t>
  </si>
  <si>
    <t>Delirium</t>
  </si>
  <si>
    <t xml:space="preserve">Kliedesiai </t>
  </si>
  <si>
    <t>Kodachrome</t>
  </si>
  <si>
    <t>Fotojuostelė</t>
  </si>
  <si>
    <t>Love, Simon</t>
  </si>
  <si>
    <t>Su meile, Saimonas</t>
  </si>
  <si>
    <t>Loving Pablo</t>
  </si>
  <si>
    <t xml:space="preserve">Iš meilės Pablui </t>
  </si>
  <si>
    <t>ES, BG</t>
  </si>
  <si>
    <t>Nut Job 2: Nutty by Nature</t>
  </si>
  <si>
    <t>Operacija "Riešutai" 2</t>
  </si>
  <si>
    <t>Moana</t>
  </si>
  <si>
    <t xml:space="preserve">Vajana </t>
  </si>
  <si>
    <t>Arčiau debesų</t>
  </si>
  <si>
    <t>Cloudboy</t>
  </si>
  <si>
    <t>BG/SE/NL/NO</t>
  </si>
  <si>
    <t>2017.09.10</t>
  </si>
  <si>
    <t>Skalvijos kino centras</t>
  </si>
  <si>
    <t>Kaimynė šnipė</t>
  </si>
  <si>
    <t>Next Door Spy</t>
  </si>
  <si>
    <t>2017.10.07</t>
  </si>
  <si>
    <t>Sau ir draugui (dokumentinių filmų programa)</t>
  </si>
  <si>
    <t>TBA</t>
  </si>
  <si>
    <t>2017.09.23</t>
  </si>
  <si>
    <t>Ką pašnibždėjo pelėda (Trumpukų programa)</t>
  </si>
  <si>
    <t>2017.01.14</t>
  </si>
  <si>
    <t>Panelė Rūgštynė</t>
  </si>
  <si>
    <t>Jamais Contente</t>
  </si>
  <si>
    <t>2016.12.17</t>
  </si>
  <si>
    <t>Tamsta Varlius</t>
  </si>
  <si>
    <t>Meester Kikker</t>
  </si>
  <si>
    <t>Mes dešimtmečiai (dokumentinių filmų programa)</t>
  </si>
  <si>
    <t>2016.09.24</t>
  </si>
  <si>
    <t>Noriu būti savimi (dokumentinių filmų programa)</t>
  </si>
  <si>
    <t>2016.11.19</t>
  </si>
  <si>
    <t>Pakeliui į mokyklą</t>
  </si>
  <si>
    <t>Sur le Chemin de lʾécole</t>
  </si>
  <si>
    <t>FR/CN/ZA/BR/CO/</t>
  </si>
  <si>
    <t>Keliaujantys paukščiai</t>
  </si>
  <si>
    <t>Les oiseaux de passage</t>
  </si>
  <si>
    <t>BE/FR</t>
  </si>
  <si>
    <t>Nono, berniukas Zigzagiukas</t>
  </si>
  <si>
    <t>Nono, het Zigzag Kind</t>
  </si>
  <si>
    <t>Magiška dėžutė</t>
  </si>
  <si>
    <t>Den magiske juleæske</t>
  </si>
  <si>
    <t>SE/DK</t>
  </si>
  <si>
    <t>KC Garsas</t>
  </si>
  <si>
    <t>Kitos merginos</t>
  </si>
  <si>
    <t>Toiset Tytot</t>
  </si>
  <si>
    <t>FI</t>
  </si>
  <si>
    <t>Keeper </t>
  </si>
  <si>
    <t>Išsaugotas</t>
  </si>
  <si>
    <t>Nyndorfo karalienė</t>
  </si>
  <si>
    <t>Königin von Niendorf</t>
  </si>
  <si>
    <t>Karo žaidimai</t>
  </si>
  <si>
    <t>Krig</t>
  </si>
  <si>
    <t>SE, DE</t>
  </si>
  <si>
    <t>2018 m. Liepos (July) mėnesį Lietuvos kino teatruose rodytų filmų topas</t>
  </si>
  <si>
    <t>Hotel Transylvania 3</t>
  </si>
  <si>
    <t>Monstrų viešbutis 3: Atostogos</t>
  </si>
  <si>
    <t>Equalizer 2</t>
  </si>
  <si>
    <t>Ekvalaizeris 2</t>
  </si>
  <si>
    <t>Undinė. Mirties ežeras</t>
  </si>
  <si>
    <t>Billionaire Boys Club</t>
  </si>
  <si>
    <t>Milijardierių klubas</t>
  </si>
  <si>
    <t>Neįtikėtina Fakyro kelionė</t>
  </si>
  <si>
    <t>Dog's Purpose</t>
  </si>
  <si>
    <t xml:space="preserve">Šuns tikslas </t>
  </si>
  <si>
    <t>Didžiapėdžio vaikis</t>
  </si>
  <si>
    <t>Lego Betmenas. Filmas</t>
  </si>
  <si>
    <t>2018.07.13</t>
  </si>
  <si>
    <t>2018.07.20</t>
  </si>
  <si>
    <t>Русалка. Озеро мертвых</t>
  </si>
  <si>
    <t>2018.07.27</t>
  </si>
  <si>
    <t>The Extraordinary Journey of the Fakir</t>
  </si>
  <si>
    <t>FR, US, IN</t>
  </si>
  <si>
    <t>2018.07.06</t>
  </si>
  <si>
    <t>2017.02.24</t>
  </si>
  <si>
    <t xml:space="preserve">The Son of Bigfoot </t>
  </si>
  <si>
    <t>2017.10.20</t>
  </si>
  <si>
    <t>The Lego Batman Movie</t>
  </si>
  <si>
    <t>2017.02.10</t>
  </si>
  <si>
    <t>Maisto dievaitės</t>
  </si>
  <si>
    <t>The Goddesses of Food</t>
  </si>
  <si>
    <t>FR, UK</t>
  </si>
  <si>
    <t>Zoja</t>
  </si>
  <si>
    <t>Zoe</t>
  </si>
  <si>
    <t>Фото на память</t>
  </si>
  <si>
    <t xml:space="preserve">Nuotrauka atminimui </t>
  </si>
  <si>
    <t>Skyscraper</t>
  </si>
  <si>
    <t>Dangoraižis</t>
  </si>
  <si>
    <t xml:space="preserve">Mamma Mia! Štai ir mes </t>
  </si>
  <si>
    <t>Mamma Mia! Here We Go Again</t>
  </si>
  <si>
    <t xml:space="preserve">Pirmasis išvalymas </t>
  </si>
  <si>
    <t>The first Purge</t>
  </si>
  <si>
    <t>Ateities pasaulis</t>
  </si>
  <si>
    <t>Future World</t>
  </si>
  <si>
    <t xml:space="preserve">Utioja, liepos 22-oji </t>
  </si>
  <si>
    <t>Utøya 22. juli</t>
  </si>
  <si>
    <t>NO</t>
  </si>
  <si>
    <t>Ant-Man and The Wasp</t>
  </si>
  <si>
    <t xml:space="preserve">Skruzdėliukas ir Vapsva </t>
  </si>
  <si>
    <t xml:space="preserve">Ponas kūdikis </t>
  </si>
  <si>
    <t>The Boss Baby</t>
  </si>
  <si>
    <t>The Con Is On</t>
  </si>
  <si>
    <t>Tobuli aferistai</t>
  </si>
  <si>
    <t>Escape Plan 2: Hades</t>
  </si>
  <si>
    <t>Pabėgimo planas 2</t>
  </si>
  <si>
    <t>CN, US</t>
  </si>
  <si>
    <t>Leitis</t>
  </si>
  <si>
    <t>Be Tabu ir Ko</t>
  </si>
  <si>
    <t>Karštos vasaros naktys</t>
  </si>
  <si>
    <t>A-one Films</t>
  </si>
  <si>
    <t>Hot Summer Nights</t>
  </si>
  <si>
    <t>Dainuok</t>
  </si>
  <si>
    <t>2018 m. Rugpjūčio (August) mėnesį Lietuvos kino teatruose rodytų filmų topas</t>
  </si>
  <si>
    <t>Meg</t>
  </si>
  <si>
    <t>Megalodonas: Grėsmė iš gelmių</t>
  </si>
  <si>
    <t>Spy Who Dumped Me</t>
  </si>
  <si>
    <t>Šnipas, kuris mane išdūrė</t>
  </si>
  <si>
    <t>Slender Man</t>
  </si>
  <si>
    <t>Slendermenas</t>
  </si>
  <si>
    <t>Happytime Murders</t>
  </si>
  <si>
    <t>Žaisliukai suagusiems</t>
  </si>
  <si>
    <t>Crazy Rich Asians</t>
  </si>
  <si>
    <t>Pasakiškai turtingi</t>
  </si>
  <si>
    <t>Solutrean (Alpha)</t>
  </si>
  <si>
    <t>Alfa</t>
  </si>
  <si>
    <t>Mile 22</t>
  </si>
  <si>
    <t>22-oji Mylia</t>
  </si>
  <si>
    <t>Neįmanoma misija: atpildo diena</t>
  </si>
  <si>
    <t>Mission: Impossible - Fallout</t>
  </si>
  <si>
    <t>Luisas ir ateiviai</t>
  </si>
  <si>
    <t>Luis &amp; the Aliens</t>
  </si>
  <si>
    <t>Mažoji Italija</t>
  </si>
  <si>
    <t>Little Italy</t>
  </si>
  <si>
    <t>Jaunikis ant balto žirgo</t>
  </si>
  <si>
    <t>Le Retour du Héros</t>
  </si>
  <si>
    <t>Leo da Vinčis: Misija Mona Liza</t>
  </si>
  <si>
    <t>Leo Da Vinci: Mission Mona Lisa</t>
  </si>
  <si>
    <t>Moterys meluoja geriau. Robertėlis</t>
  </si>
  <si>
    <t>Singing fish</t>
  </si>
  <si>
    <t>Nesijaudink, jis toli nenueis</t>
  </si>
  <si>
    <t>Don't Worry, He Won't Get Far on Foot</t>
  </si>
  <si>
    <t>US, FR</t>
  </si>
  <si>
    <t>Kaip pakabinti nežemišką paną</t>
  </si>
  <si>
    <t>How to Talk to Girls at Parties</t>
  </si>
  <si>
    <t>Darkest Minds</t>
  </si>
  <si>
    <t xml:space="preserve">Tamsiausios galios </t>
  </si>
  <si>
    <t>Gotti</t>
  </si>
  <si>
    <t xml:space="preserve">Paskutinis krikštatėvis. Džonas Gotti </t>
  </si>
  <si>
    <t>Incredibles 2</t>
  </si>
  <si>
    <t xml:space="preserve">Nerealieji 2 </t>
  </si>
  <si>
    <t>CA, US</t>
  </si>
  <si>
    <t>Eime su manimi</t>
  </si>
  <si>
    <t>Walk with me</t>
  </si>
  <si>
    <t>Greta Garbo Films</t>
  </si>
  <si>
    <t>Maroko istorijos</t>
  </si>
  <si>
    <t>Razzia</t>
  </si>
  <si>
    <t>FR, MA, BE</t>
  </si>
  <si>
    <t>Vienuolė</t>
  </si>
  <si>
    <t>Nedidelė paslauga</t>
  </si>
  <si>
    <t>Princess in Wonderland (Princess and the Dragon)</t>
  </si>
  <si>
    <t>Princesė ir Drakonas</t>
  </si>
  <si>
    <t>House with a Clock in its Walls</t>
  </si>
  <si>
    <t>Namo su laikrodžiais paslaptis</t>
  </si>
  <si>
    <t>Searching</t>
  </si>
  <si>
    <t>Paieška</t>
  </si>
  <si>
    <t>Destination Wedding</t>
  </si>
  <si>
    <t>Peppermint</t>
  </si>
  <si>
    <t>Kin</t>
  </si>
  <si>
    <t>Brolis</t>
  </si>
  <si>
    <t>Down a Dark Hall</t>
  </si>
  <si>
    <t>Vartai į anapus</t>
  </si>
  <si>
    <t>The Nun</t>
  </si>
  <si>
    <t>A Simple Favor</t>
  </si>
  <si>
    <t>Tikslas – vestuvės!</t>
  </si>
  <si>
    <t xml:space="preserve">Grobuonis. Patobulinimas </t>
  </si>
  <si>
    <t>The Predator</t>
  </si>
  <si>
    <t xml:space="preserve">Išdykėlis Patrikas </t>
  </si>
  <si>
    <t>Patrick</t>
  </si>
  <si>
    <t>Christopher Robin</t>
  </si>
  <si>
    <t>Jonukas</t>
  </si>
  <si>
    <t>London Fields</t>
  </si>
  <si>
    <t>Visi nori Nikolės</t>
  </si>
  <si>
    <t>Papillon</t>
  </si>
  <si>
    <t>Drugelis</t>
  </si>
  <si>
    <t>US,CZ, ES</t>
  </si>
  <si>
    <t>Fokstrotas</t>
  </si>
  <si>
    <t>Foxtrot</t>
  </si>
  <si>
    <t>IL, CH, DE, FR</t>
  </si>
  <si>
    <t>L‘apparition </t>
  </si>
  <si>
    <t>Apsireiškimas</t>
  </si>
  <si>
    <t>UK, ES, DE</t>
  </si>
  <si>
    <t>Knygynas</t>
  </si>
  <si>
    <t>The Bookshop</t>
  </si>
  <si>
    <t xml:space="preserve">Счастья! Здоровья! </t>
  </si>
  <si>
    <t>Laimės! Sveikatos!</t>
  </si>
  <si>
    <t>Gimšė!</t>
  </si>
  <si>
    <t xml:space="preserve">Днюха! </t>
  </si>
  <si>
    <t>Du ančiukai ir žąsinas</t>
  </si>
  <si>
    <t>Duck duck goose</t>
  </si>
  <si>
    <t>Mara</t>
  </si>
  <si>
    <t>Pasmerktasis</t>
  </si>
  <si>
    <t>Непрощенный</t>
  </si>
  <si>
    <t>Žaislų parduotuvės paslaptis</t>
  </si>
  <si>
    <t>Tea Pets</t>
  </si>
  <si>
    <t>CN</t>
  </si>
  <si>
    <t>Pliusas</t>
  </si>
  <si>
    <t>VšĮ Komiko teatras</t>
  </si>
  <si>
    <t xml:space="preserve">Vilis ir pašėlę ratai </t>
  </si>
  <si>
    <t>Wheely</t>
  </si>
  <si>
    <t>MY, MV, BN</t>
  </si>
  <si>
    <t> Best4Movies</t>
  </si>
  <si>
    <t>Kvėpavimas į marmurą</t>
  </si>
  <si>
    <t>Just a Moment</t>
  </si>
  <si>
    <t>Pakalikai </t>
  </si>
  <si>
    <t>Minions</t>
  </si>
  <si>
    <t xml:space="preserve">Bjaurusis aš </t>
  </si>
  <si>
    <t xml:space="preserve">Despicable Me </t>
  </si>
  <si>
    <t>Bjaurusis aš 2</t>
  </si>
  <si>
    <t>Despicable Me 2</t>
  </si>
  <si>
    <t>Super Džonis smogia</t>
  </si>
  <si>
    <t>Johnny English Strikes Again</t>
  </si>
  <si>
    <t>Teisingumo angelas: Pipirmėtė</t>
  </si>
  <si>
    <t>2018 m. Rugsėjo (September) mėnesį Lietuvos kino teatruose rodytų filmų topas</t>
  </si>
  <si>
    <t>Tarp pilkų debesų</t>
  </si>
  <si>
    <t>Star ir Born</t>
  </si>
  <si>
    <t>Taip gimė žvaigždė</t>
  </si>
  <si>
    <t>Venom</t>
  </si>
  <si>
    <t>Venomas</t>
  </si>
  <si>
    <t>Smallfoot</t>
  </si>
  <si>
    <t>Mažoji pėda</t>
  </si>
  <si>
    <t>Cats</t>
  </si>
  <si>
    <t>Didysis kačių pabėgimas</t>
  </si>
  <si>
    <t>Hell Fest</t>
  </si>
  <si>
    <t>Siaubo festas</t>
  </si>
  <si>
    <t>Break My Heart 1000 Times (I Still See You)</t>
  </si>
  <si>
    <t>Stebiu tave</t>
  </si>
  <si>
    <t>Goosebumps 2: Haunted Halloween</t>
  </si>
  <si>
    <t>Šiurpuliukai 2: Prakeiktas Helovynas</t>
  </si>
  <si>
    <t xml:space="preserve">Ashes in the Snow </t>
  </si>
  <si>
    <t>LT,UK</t>
  </si>
  <si>
    <t>US, CN</t>
  </si>
  <si>
    <t>Slaptas augintinių gyvenimas</t>
  </si>
  <si>
    <t>The Secret Life Of Pets</t>
  </si>
  <si>
    <t>US, JP</t>
  </si>
  <si>
    <t>Vakarinė mokykla </t>
  </si>
  <si>
    <t>Night School</t>
  </si>
  <si>
    <t>Pirmasis žmogus</t>
  </si>
  <si>
    <t>First Man</t>
  </si>
  <si>
    <t>Helovinas</t>
  </si>
  <si>
    <t>Halloween</t>
  </si>
  <si>
    <t>Izabelė ir jos vyrai </t>
  </si>
  <si>
    <t>Un beau soleil intérieur</t>
  </si>
  <si>
    <t>Rajone</t>
  </si>
  <si>
    <t>На районе</t>
  </si>
  <si>
    <t>Charming</t>
  </si>
  <si>
    <t>Princas Žavusis</t>
  </si>
  <si>
    <t>US, CA</t>
  </si>
  <si>
    <t>Lietuviški svingeriai</t>
  </si>
  <si>
    <t xml:space="preserve">NICO 1988 </t>
  </si>
  <si>
    <t>IT, BE</t>
  </si>
  <si>
    <t>Bel Canto</t>
  </si>
  <si>
    <t>Bad Times At The El Royale</t>
  </si>
  <si>
    <t xml:space="preserve">Sunkūs laikai viešbutyje "El Royale" </t>
  </si>
  <si>
    <t>Bohemian Rhapsody</t>
  </si>
  <si>
    <t xml:space="preserve">Bohemijos rapsodija </t>
  </si>
  <si>
    <t>UK. US</t>
  </si>
  <si>
    <t>Mission Kathmandu: The Adventures of Nelly &amp; Simon</t>
  </si>
  <si>
    <t xml:space="preserve">Misija Katmandu: Nelės ir Simono nuotykiai </t>
  </si>
  <si>
    <t>Ketvirta versija</t>
  </si>
  <si>
    <t>Aš priglaudžiau prie žemės širdį</t>
  </si>
  <si>
    <t>2018 m. Spalio (October) mėnesį Lietuvos kino teatruose rodytų filmų topas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</si>
</sst>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yyyy\.mm\.dd;@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sz val="8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68">
    <xf numFmtId="0" fontId="0" fillId="0" borderId="0" xfId="0"/>
    <xf numFmtId="0" fontId="1" fillId="0" borderId="0" xfId="0" applyFont="1"/>
    <xf numFmtId="49" fontId="2" fillId="0" borderId="0" xfId="0" applyNumberFormat="1" applyFont="1" applyBorder="1" applyAlignment="1">
      <alignment vertical="justify" wrapText="1"/>
    </xf>
    <xf numFmtId="3" fontId="2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3" fillId="0" borderId="0" xfId="0" applyFont="1" applyBorder="1"/>
    <xf numFmtId="8" fontId="3" fillId="0" borderId="0" xfId="0" applyNumberFormat="1" applyFont="1"/>
    <xf numFmtId="0" fontId="3" fillId="0" borderId="0" xfId="0" applyFont="1" applyBorder="1" applyAlignment="1">
      <alignment horizontal="right"/>
    </xf>
    <xf numFmtId="3" fontId="3" fillId="0" borderId="4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6" fontId="3" fillId="0" borderId="0" xfId="0" applyNumberFormat="1" applyFont="1"/>
    <xf numFmtId="0" fontId="10" fillId="0" borderId="0" xfId="0" applyFont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0" borderId="0" xfId="0" applyFont="1"/>
    <xf numFmtId="14" fontId="9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/>
    </xf>
    <xf numFmtId="3" fontId="0" fillId="0" borderId="0" xfId="0" applyNumberFormat="1"/>
    <xf numFmtId="8" fontId="0" fillId="0" borderId="0" xfId="0" applyNumberFormat="1"/>
    <xf numFmtId="8" fontId="12" fillId="0" borderId="0" xfId="0" applyNumberFormat="1" applyFont="1"/>
    <xf numFmtId="49" fontId="7" fillId="0" borderId="3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8" fontId="12" fillId="0" borderId="0" xfId="0" applyNumberFormat="1" applyFont="1" applyFill="1"/>
    <xf numFmtId="0" fontId="3" fillId="0" borderId="0" xfId="0" applyFont="1" applyFill="1"/>
    <xf numFmtId="0" fontId="3" fillId="0" borderId="2" xfId="0" applyFont="1" applyBorder="1" applyAlignment="1">
      <alignment vertical="center"/>
    </xf>
    <xf numFmtId="6" fontId="0" fillId="0" borderId="0" xfId="0" applyNumberFormat="1"/>
    <xf numFmtId="3" fontId="12" fillId="0" borderId="0" xfId="0" applyNumberFormat="1" applyFont="1"/>
    <xf numFmtId="0" fontId="9" fillId="0" borderId="2" xfId="0" applyFont="1" applyBorder="1" applyAlignment="1">
      <alignment vertical="center" wrapText="1"/>
    </xf>
    <xf numFmtId="49" fontId="3" fillId="2" borderId="0" xfId="0" applyNumberFormat="1" applyFont="1" applyFill="1" applyBorder="1" applyAlignment="1">
      <alignment vertical="center" wrapText="1"/>
    </xf>
  </cellXfs>
  <cellStyles count="2">
    <cellStyle name="Įprastas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CCA4-E6A6-4E1B-9F53-C362A13197B8}">
  <dimension ref="A1:P314"/>
  <sheetViews>
    <sheetView topLeftCell="A285" workbookViewId="0">
      <selection activeCell="A234" sqref="A234:A298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3" s="5" customFormat="1" ht="17.399999999999999" x14ac:dyDescent="0.3">
      <c r="A1" s="1" t="s">
        <v>130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1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16</v>
      </c>
      <c r="C4" s="12" t="s">
        <v>16</v>
      </c>
      <c r="D4" s="12" t="s">
        <v>9</v>
      </c>
      <c r="E4" s="13">
        <f>Sausis!E4+Vasaris!E10+Kovas!E32+Balandis!E64</f>
        <v>1005157</v>
      </c>
      <c r="F4" s="13">
        <f>Sausis!F4+Vasaris!F10+Kovas!F32+Balandis!F64</f>
        <v>182583</v>
      </c>
      <c r="G4" s="14">
        <v>18</v>
      </c>
      <c r="H4" s="15">
        <v>43098</v>
      </c>
      <c r="I4" s="16" t="s">
        <v>10</v>
      </c>
    </row>
    <row r="5" spans="1:13" s="5" customFormat="1" ht="26.1" customHeight="1" x14ac:dyDescent="0.2">
      <c r="A5" s="11">
        <v>2</v>
      </c>
      <c r="B5" s="12" t="s">
        <v>677</v>
      </c>
      <c r="C5" s="12" t="s">
        <v>692</v>
      </c>
      <c r="D5" s="12" t="s">
        <v>693</v>
      </c>
      <c r="E5" s="13">
        <f>Spalis!E4</f>
        <v>1002054.69</v>
      </c>
      <c r="F5" s="13">
        <f>Spalis!F4</f>
        <v>184904</v>
      </c>
      <c r="G5" s="14">
        <v>19</v>
      </c>
      <c r="H5" s="15">
        <v>43385</v>
      </c>
      <c r="I5" s="16" t="s">
        <v>14</v>
      </c>
      <c r="J5" s="29"/>
      <c r="L5" s="18"/>
    </row>
    <row r="6" spans="1:13" s="5" customFormat="1" ht="26.1" customHeight="1" x14ac:dyDescent="0.2">
      <c r="A6" s="11">
        <v>3</v>
      </c>
      <c r="B6" s="12" t="s">
        <v>510</v>
      </c>
      <c r="C6" s="12" t="s">
        <v>509</v>
      </c>
      <c r="D6" s="12" t="s">
        <v>11</v>
      </c>
      <c r="E6" s="13">
        <f>Liepa!E4+Rugpjūtis!E6+Rugsėjis!E24</f>
        <v>612772.21</v>
      </c>
      <c r="F6" s="13">
        <f>Liepa!F4+Rugpjūtis!F6+Rugsėjis!F24</f>
        <v>128366</v>
      </c>
      <c r="G6" s="14">
        <v>17</v>
      </c>
      <c r="H6" s="15" t="s">
        <v>521</v>
      </c>
      <c r="I6" s="16" t="s">
        <v>19</v>
      </c>
      <c r="J6" s="29"/>
      <c r="L6" s="18"/>
    </row>
    <row r="7" spans="1:13" s="5" customFormat="1" ht="26.1" customHeight="1" x14ac:dyDescent="0.2">
      <c r="A7" s="11">
        <v>4</v>
      </c>
      <c r="B7" s="12" t="s">
        <v>591</v>
      </c>
      <c r="C7" s="12" t="s">
        <v>591</v>
      </c>
      <c r="D7" s="12" t="s">
        <v>9</v>
      </c>
      <c r="E7" s="13">
        <f>Rugpjūtis!E4+Rugsėjis!E11</f>
        <v>595681.6</v>
      </c>
      <c r="F7" s="13">
        <f>Rugpjūtis!F4+Rugsėjis!F11</f>
        <v>107770</v>
      </c>
      <c r="G7" s="14">
        <v>17</v>
      </c>
      <c r="H7" s="15">
        <v>43315</v>
      </c>
      <c r="I7" s="19" t="s">
        <v>592</v>
      </c>
      <c r="J7" s="29"/>
      <c r="L7" s="18"/>
    </row>
    <row r="8" spans="1:13" s="5" customFormat="1" ht="26.1" customHeight="1" x14ac:dyDescent="0.2">
      <c r="A8" s="11">
        <v>5</v>
      </c>
      <c r="B8" s="12" t="s">
        <v>148</v>
      </c>
      <c r="C8" s="12" t="s">
        <v>149</v>
      </c>
      <c r="D8" s="12" t="s">
        <v>11</v>
      </c>
      <c r="E8" s="13">
        <f>Vasaris!E4+Kovas!E13</f>
        <v>511889.27</v>
      </c>
      <c r="F8" s="13">
        <f>Vasaris!F4+Kovas!F13</f>
        <v>89502</v>
      </c>
      <c r="G8" s="14">
        <v>16</v>
      </c>
      <c r="H8" s="15">
        <v>43140</v>
      </c>
      <c r="I8" s="16" t="s">
        <v>12</v>
      </c>
      <c r="J8" s="29"/>
      <c r="L8" s="18"/>
    </row>
    <row r="9" spans="1:13" s="5" customFormat="1" ht="26.1" customHeight="1" x14ac:dyDescent="0.2">
      <c r="A9" s="11">
        <v>6</v>
      </c>
      <c r="B9" s="12" t="s">
        <v>603</v>
      </c>
      <c r="C9" s="12" t="s">
        <v>602</v>
      </c>
      <c r="D9" s="12" t="s">
        <v>11</v>
      </c>
      <c r="E9" s="13">
        <f>Rugpjūtis!E5+Rugsėjis!E7+Spalis!E23</f>
        <v>498606.27</v>
      </c>
      <c r="F9" s="13">
        <f>Rugpjūtis!F5+Rugsėjis!F7+Spalis!F23</f>
        <v>103181</v>
      </c>
      <c r="G9" s="14">
        <v>35</v>
      </c>
      <c r="H9" s="15">
        <v>43315</v>
      </c>
      <c r="I9" s="19" t="s">
        <v>13</v>
      </c>
      <c r="J9" s="29"/>
      <c r="L9" s="18"/>
    </row>
    <row r="10" spans="1:13" s="5" customFormat="1" ht="26.1" customHeight="1" x14ac:dyDescent="0.2">
      <c r="A10" s="11">
        <v>7</v>
      </c>
      <c r="B10" s="12" t="s">
        <v>190</v>
      </c>
      <c r="C10" s="12" t="s">
        <v>190</v>
      </c>
      <c r="D10" s="12" t="s">
        <v>9</v>
      </c>
      <c r="E10" s="13">
        <f>Vasaris!E5+Kovas!E7+Balandis!E34</f>
        <v>446993</v>
      </c>
      <c r="F10" s="13">
        <f>Vasaris!F5+Kovas!F7+Balandis!F34</f>
        <v>85148</v>
      </c>
      <c r="G10" s="14">
        <v>18</v>
      </c>
      <c r="H10" s="15">
        <v>43147</v>
      </c>
      <c r="I10" s="16" t="s">
        <v>191</v>
      </c>
    </row>
    <row r="11" spans="1:13" s="5" customFormat="1" ht="26.1" customHeight="1" x14ac:dyDescent="0.2">
      <c r="A11" s="11">
        <v>8</v>
      </c>
      <c r="B11" s="12" t="s">
        <v>127</v>
      </c>
      <c r="C11" s="12" t="s">
        <v>127</v>
      </c>
      <c r="D11" s="12" t="s">
        <v>9</v>
      </c>
      <c r="E11" s="13">
        <f>Sausis!E5+Vasaris!E8+Kovas!E45</f>
        <v>380648.57999999996</v>
      </c>
      <c r="F11" s="13">
        <f>Sausis!F5+Vasaris!F8+Kovas!F45</f>
        <v>75456</v>
      </c>
      <c r="G11" s="14">
        <v>17</v>
      </c>
      <c r="H11" s="15">
        <v>43119</v>
      </c>
      <c r="I11" s="19" t="s">
        <v>128</v>
      </c>
      <c r="L11" s="17"/>
      <c r="M11" s="18"/>
    </row>
    <row r="12" spans="1:13" s="5" customFormat="1" ht="26.1" customHeight="1" x14ac:dyDescent="0.2">
      <c r="A12" s="11">
        <v>9</v>
      </c>
      <c r="B12" s="12" t="s">
        <v>367</v>
      </c>
      <c r="C12" s="12" t="s">
        <v>367</v>
      </c>
      <c r="D12" s="12" t="s">
        <v>11</v>
      </c>
      <c r="E12" s="13">
        <f>Gegužė!E4+Birželis!E6+Liepa!E27+Rugpjūtis!E63+Rugsėjis!E60</f>
        <v>376475.67</v>
      </c>
      <c r="F12" s="13">
        <f>Gegužė!F4+Birželis!F6+Liepa!F27+Rugpjūtis!F63+Rugsėjis!F60</f>
        <v>66599</v>
      </c>
      <c r="G12" s="14">
        <v>17</v>
      </c>
      <c r="H12" s="15">
        <v>43238</v>
      </c>
      <c r="I12" s="16" t="s">
        <v>15</v>
      </c>
      <c r="L12" s="17"/>
      <c r="M12" s="18"/>
    </row>
    <row r="13" spans="1:13" s="5" customFormat="1" ht="26.1" customHeight="1" x14ac:dyDescent="0.2">
      <c r="A13" s="11">
        <v>10</v>
      </c>
      <c r="B13" s="12" t="s">
        <v>611</v>
      </c>
      <c r="C13" s="12" t="s">
        <v>625</v>
      </c>
      <c r="D13" s="12" t="s">
        <v>11</v>
      </c>
      <c r="E13" s="13">
        <f>Rugsėjis!E4+Spalis!E21</f>
        <v>353791.36</v>
      </c>
      <c r="F13" s="13">
        <f>Rugsėjis!F4+Spalis!F21</f>
        <v>60381</v>
      </c>
      <c r="G13" s="14">
        <v>14</v>
      </c>
      <c r="H13" s="15">
        <v>43350</v>
      </c>
      <c r="I13" s="19" t="s">
        <v>164</v>
      </c>
    </row>
    <row r="14" spans="1:13" s="5" customFormat="1" ht="26.1" customHeight="1" x14ac:dyDescent="0.2">
      <c r="A14" s="11">
        <v>11</v>
      </c>
      <c r="B14" s="12" t="s">
        <v>346</v>
      </c>
      <c r="C14" s="12" t="s">
        <v>345</v>
      </c>
      <c r="D14" s="12" t="s">
        <v>11</v>
      </c>
      <c r="E14" s="13">
        <f>Balandis!E5+Gegužė!E5+Birželis!E19+Rugsėjis!E59</f>
        <v>350050.88</v>
      </c>
      <c r="F14" s="13">
        <f>Balandis!F5+Gegužė!F5+Birželis!F19+Rugsėjis!F59</f>
        <v>58334</v>
      </c>
      <c r="G14" s="14">
        <v>27</v>
      </c>
      <c r="H14" s="15">
        <v>43217</v>
      </c>
      <c r="I14" s="19" t="s">
        <v>13</v>
      </c>
    </row>
    <row r="15" spans="1:13" s="5" customFormat="1" ht="26.1" customHeight="1" x14ac:dyDescent="0.2">
      <c r="A15" s="11">
        <v>12</v>
      </c>
      <c r="B15" s="12" t="s">
        <v>679</v>
      </c>
      <c r="C15" s="12" t="s">
        <v>678</v>
      </c>
      <c r="D15" s="12" t="s">
        <v>11</v>
      </c>
      <c r="E15" s="13">
        <f>Spalis!E5</f>
        <v>347050.86</v>
      </c>
      <c r="F15" s="13">
        <f>Spalis!F5</f>
        <v>60874</v>
      </c>
      <c r="G15" s="14">
        <v>15</v>
      </c>
      <c r="H15" s="15">
        <v>43378</v>
      </c>
      <c r="I15" s="19" t="s">
        <v>164</v>
      </c>
    </row>
    <row r="16" spans="1:13" s="5" customFormat="1" ht="26.1" customHeight="1" x14ac:dyDescent="0.2">
      <c r="A16" s="11">
        <v>13</v>
      </c>
      <c r="B16" s="12" t="s">
        <v>681</v>
      </c>
      <c r="C16" s="12" t="s">
        <v>680</v>
      </c>
      <c r="D16" s="12" t="s">
        <v>694</v>
      </c>
      <c r="E16" s="13">
        <f>Spalis!E6</f>
        <v>292373.92</v>
      </c>
      <c r="F16" s="13">
        <f>Spalis!F6</f>
        <v>48320</v>
      </c>
      <c r="G16" s="14">
        <v>15</v>
      </c>
      <c r="H16" s="15">
        <v>43378</v>
      </c>
      <c r="I16" s="16" t="s">
        <v>19</v>
      </c>
    </row>
    <row r="17" spans="1:14" s="5" customFormat="1" ht="26.1" customHeight="1" x14ac:dyDescent="0.2">
      <c r="A17" s="11">
        <v>14</v>
      </c>
      <c r="B17" s="12" t="s">
        <v>68</v>
      </c>
      <c r="C17" s="12" t="s">
        <v>69</v>
      </c>
      <c r="D17" s="12" t="s">
        <v>11</v>
      </c>
      <c r="E17" s="13">
        <f>Sausis!E6+Vasaris!E13+Kovas!E28+Balandis!E62+Birželis!E78+Liepa!E51+Rugpjūtis!E46+Rugsėjis!E62</f>
        <v>276409.06000000006</v>
      </c>
      <c r="F17" s="13">
        <f>Sausis!F6+Vasaris!F13+Kovas!F28+Balandis!F62+Birželis!F78+Liepa!F51+Rugpjūtis!F46+Rugsėjis!F62</f>
        <v>59333</v>
      </c>
      <c r="G17" s="14">
        <v>31</v>
      </c>
      <c r="H17" s="15">
        <v>43105</v>
      </c>
      <c r="I17" s="19" t="s">
        <v>13</v>
      </c>
    </row>
    <row r="18" spans="1:14" s="5" customFormat="1" ht="26.1" customHeight="1" x14ac:dyDescent="0.2">
      <c r="A18" s="11">
        <v>15</v>
      </c>
      <c r="B18" s="12" t="s">
        <v>407</v>
      </c>
      <c r="C18" s="12" t="s">
        <v>406</v>
      </c>
      <c r="D18" s="12" t="s">
        <v>11</v>
      </c>
      <c r="E18" s="13">
        <f>Birželis!E4+Liepa!E11+Rugpjūtis!E58</f>
        <v>261232.63999999998</v>
      </c>
      <c r="F18" s="13">
        <f>Birželis!F4+Liepa!F11+Rugpjūtis!F58</f>
        <v>46948</v>
      </c>
      <c r="G18" s="14">
        <v>17</v>
      </c>
      <c r="H18" s="15">
        <v>43259</v>
      </c>
      <c r="I18" s="16" t="s">
        <v>12</v>
      </c>
      <c r="N18" s="18"/>
    </row>
    <row r="19" spans="1:14" s="5" customFormat="1" ht="26.1" customHeight="1" x14ac:dyDescent="0.2">
      <c r="A19" s="11">
        <v>16</v>
      </c>
      <c r="B19" s="12" t="s">
        <v>198</v>
      </c>
      <c r="C19" s="12" t="s">
        <v>197</v>
      </c>
      <c r="D19" s="12" t="s">
        <v>207</v>
      </c>
      <c r="E19" s="13">
        <f>Kovas!E8+Balandis!E6+Gegužė!E12+Birželis!E36+Liepa!E56+Rugpjūtis!E45</f>
        <v>253986.30999999997</v>
      </c>
      <c r="F19" s="13">
        <f>Kovas!F8+Balandis!F6+Gegužė!F12+Birželis!F36+Liepa!F56+Rugpjūtis!F45</f>
        <v>56868</v>
      </c>
      <c r="G19" s="14">
        <v>15</v>
      </c>
      <c r="H19" s="15">
        <v>43182</v>
      </c>
      <c r="I19" s="16" t="s">
        <v>19</v>
      </c>
      <c r="J19" s="29"/>
      <c r="N19" s="18"/>
    </row>
    <row r="20" spans="1:14" s="5" customFormat="1" ht="26.1" customHeight="1" x14ac:dyDescent="0.2">
      <c r="A20" s="11">
        <v>17</v>
      </c>
      <c r="B20" s="12" t="s">
        <v>673</v>
      </c>
      <c r="C20" s="12" t="s">
        <v>674</v>
      </c>
      <c r="D20" s="12" t="s">
        <v>11</v>
      </c>
      <c r="E20" s="13">
        <f>Rugsėjis!E5+Spalis!E9</f>
        <v>250612.41999999998</v>
      </c>
      <c r="F20" s="13">
        <f>Rugsėjis!F5+Spalis!F9</f>
        <v>45647</v>
      </c>
      <c r="G20" s="14">
        <v>18</v>
      </c>
      <c r="H20" s="15">
        <v>43364</v>
      </c>
      <c r="I20" s="16" t="s">
        <v>12</v>
      </c>
      <c r="N20" s="18"/>
    </row>
    <row r="21" spans="1:14" s="5" customFormat="1" ht="26.1" customHeight="1" x14ac:dyDescent="0.2">
      <c r="A21" s="11">
        <v>18</v>
      </c>
      <c r="B21" s="12" t="s">
        <v>231</v>
      </c>
      <c r="C21" s="12" t="s">
        <v>231</v>
      </c>
      <c r="D21" s="12" t="s">
        <v>9</v>
      </c>
      <c r="E21" s="13">
        <f>Kovas!E21+Balandis!E4+Gegužė!E10+Birželis!E28+Liepa!E33+Rugpjūtis!E25+Rugsėjis!E41+Spalis!E42</f>
        <v>239074.64000000004</v>
      </c>
      <c r="F21" s="13">
        <f>Kovas!F21+Balandis!F4+Gegužė!F10+Birželis!F28+Liepa!F33+Rugpjūtis!F25+Rugsėjis!F41+Spalis!F42</f>
        <v>57476</v>
      </c>
      <c r="G21" s="14">
        <v>17</v>
      </c>
      <c r="H21" s="15">
        <v>43189</v>
      </c>
      <c r="I21" s="19" t="s">
        <v>232</v>
      </c>
    </row>
    <row r="22" spans="1:14" s="5" customFormat="1" ht="26.1" customHeight="1" x14ac:dyDescent="0.2">
      <c r="A22" s="11">
        <v>19</v>
      </c>
      <c r="B22" s="12" t="s">
        <v>187</v>
      </c>
      <c r="C22" s="12" t="s">
        <v>187</v>
      </c>
      <c r="D22" s="12" t="s">
        <v>9</v>
      </c>
      <c r="E22" s="13">
        <f>Vasaris!E6+Kovas!E27</f>
        <v>225771</v>
      </c>
      <c r="F22" s="13">
        <f>Vasaris!F6+Kovas!F27</f>
        <v>41565</v>
      </c>
      <c r="G22" s="14">
        <v>18</v>
      </c>
      <c r="H22" s="15">
        <v>43133</v>
      </c>
      <c r="I22" s="16" t="s">
        <v>10</v>
      </c>
    </row>
    <row r="23" spans="1:14" s="5" customFormat="1" ht="26.1" customHeight="1" x14ac:dyDescent="0.2">
      <c r="A23" s="11">
        <v>20</v>
      </c>
      <c r="B23" s="12" t="s">
        <v>711</v>
      </c>
      <c r="C23" s="12" t="s">
        <v>711</v>
      </c>
      <c r="D23" s="12" t="s">
        <v>9</v>
      </c>
      <c r="E23" s="13">
        <f>Spalis!E7</f>
        <v>221979</v>
      </c>
      <c r="F23" s="13">
        <f>Spalis!F7</f>
        <v>37883</v>
      </c>
      <c r="G23" s="14">
        <v>17</v>
      </c>
      <c r="H23" s="15">
        <v>43399</v>
      </c>
      <c r="I23" s="19" t="s">
        <v>10</v>
      </c>
    </row>
    <row r="24" spans="1:14" s="5" customFormat="1" ht="26.1" customHeight="1" x14ac:dyDescent="0.2">
      <c r="A24" s="11">
        <v>21</v>
      </c>
      <c r="B24" s="12" t="s">
        <v>105</v>
      </c>
      <c r="C24" s="12" t="s">
        <v>104</v>
      </c>
      <c r="D24" s="12" t="s">
        <v>11</v>
      </c>
      <c r="E24" s="13">
        <f>Sausis!E10+Vasaris!E9+Kovas!E33</f>
        <v>211095.11000000002</v>
      </c>
      <c r="F24" s="13">
        <f>Sausis!F10+Vasaris!F9+Kovas!F33</f>
        <v>37621</v>
      </c>
      <c r="G24" s="14">
        <v>15</v>
      </c>
      <c r="H24" s="15">
        <v>43126</v>
      </c>
      <c r="I24" s="19" t="s">
        <v>15</v>
      </c>
    </row>
    <row r="25" spans="1:14" s="5" customFormat="1" ht="26.1" customHeight="1" x14ac:dyDescent="0.2">
      <c r="A25" s="11">
        <v>22</v>
      </c>
      <c r="B25" s="12" t="s">
        <v>23</v>
      </c>
      <c r="C25" s="12" t="s">
        <v>24</v>
      </c>
      <c r="D25" s="12" t="s">
        <v>11</v>
      </c>
      <c r="E25" s="13">
        <f>Sausis!E9+Vasaris!E16+Kovas!E26+Balandis!E50+Birželis!E46+Liepa!E55+Rugpjūtis!E41</f>
        <v>200511.81999999998</v>
      </c>
      <c r="F25" s="13">
        <f>Sausis!F9+Vasaris!F16+Kovas!F26+Balandis!F50+Birželis!F46+Liepa!F55+Rugpjūtis!F41</f>
        <v>44428</v>
      </c>
      <c r="G25" s="14">
        <v>23</v>
      </c>
      <c r="H25" s="15">
        <v>43084</v>
      </c>
      <c r="I25" s="19" t="s">
        <v>15</v>
      </c>
    </row>
    <row r="26" spans="1:14" s="5" customFormat="1" ht="26.1" customHeight="1" x14ac:dyDescent="0.2">
      <c r="A26" s="11">
        <v>23</v>
      </c>
      <c r="B26" s="12" t="s">
        <v>150</v>
      </c>
      <c r="C26" s="12" t="s">
        <v>151</v>
      </c>
      <c r="D26" s="12" t="s">
        <v>11</v>
      </c>
      <c r="E26" s="13">
        <f>Vasaris!E7+Kovas!E11+Balandis!E60</f>
        <v>189286.05999999997</v>
      </c>
      <c r="F26" s="13">
        <f>Vasaris!F7+Kovas!F11+Balandis!F60</f>
        <v>32487</v>
      </c>
      <c r="G26" s="14">
        <v>23</v>
      </c>
      <c r="H26" s="15">
        <v>43147</v>
      </c>
      <c r="I26" s="16" t="s">
        <v>13</v>
      </c>
    </row>
    <row r="27" spans="1:14" s="5" customFormat="1" ht="26.1" customHeight="1" x14ac:dyDescent="0.2">
      <c r="A27" s="11">
        <v>24</v>
      </c>
      <c r="B27" s="12" t="s">
        <v>27</v>
      </c>
      <c r="C27" s="12" t="s">
        <v>28</v>
      </c>
      <c r="D27" s="12" t="s">
        <v>11</v>
      </c>
      <c r="E27" s="13">
        <f>Sausis!E8+Vasaris!E24+Kovas!E43</f>
        <v>184654.19000000003</v>
      </c>
      <c r="F27" s="13">
        <f>Sausis!F8+Vasaris!F24+Kovas!F43</f>
        <v>31860</v>
      </c>
      <c r="G27" s="14">
        <v>10</v>
      </c>
      <c r="H27" s="15">
        <v>43091</v>
      </c>
      <c r="I27" s="16" t="s">
        <v>19</v>
      </c>
    </row>
    <row r="28" spans="1:14" s="5" customFormat="1" ht="26.1" customHeight="1" x14ac:dyDescent="0.2">
      <c r="A28" s="11">
        <v>25</v>
      </c>
      <c r="B28" s="12" t="s">
        <v>82</v>
      </c>
      <c r="C28" s="12" t="s">
        <v>98</v>
      </c>
      <c r="D28" s="12" t="s">
        <v>11</v>
      </c>
      <c r="E28" s="13">
        <f>Sausis!E7+Vasaris!E31</f>
        <v>181160.53</v>
      </c>
      <c r="F28" s="13">
        <f>Sausis!F7+Vasaris!F31</f>
        <v>32235</v>
      </c>
      <c r="G28" s="14">
        <v>15</v>
      </c>
      <c r="H28" s="15">
        <v>43105</v>
      </c>
      <c r="I28" s="16" t="s">
        <v>19</v>
      </c>
    </row>
    <row r="29" spans="1:14" s="5" customFormat="1" ht="26.1" customHeight="1" x14ac:dyDescent="0.2">
      <c r="A29" s="11">
        <v>26</v>
      </c>
      <c r="B29" s="12" t="s">
        <v>542</v>
      </c>
      <c r="C29" s="12" t="s">
        <v>543</v>
      </c>
      <c r="D29" s="12" t="s">
        <v>11</v>
      </c>
      <c r="E29" s="13">
        <f>Liepa!E6+Rugpjūtis!E9+Rugsėjis!E39</f>
        <v>179325.02999999997</v>
      </c>
      <c r="F29" s="13">
        <f>Liepa!F6+Rugpjūtis!F9+Rugsėjis!F39</f>
        <v>31437</v>
      </c>
      <c r="G29" s="14">
        <v>18</v>
      </c>
      <c r="H29" s="15" t="s">
        <v>522</v>
      </c>
      <c r="I29" s="16" t="s">
        <v>12</v>
      </c>
    </row>
    <row r="30" spans="1:14" s="5" customFormat="1" ht="26.1" customHeight="1" x14ac:dyDescent="0.2">
      <c r="A30" s="11">
        <v>27</v>
      </c>
      <c r="B30" s="12" t="s">
        <v>200</v>
      </c>
      <c r="C30" s="12" t="s">
        <v>199</v>
      </c>
      <c r="D30" s="12" t="s">
        <v>11</v>
      </c>
      <c r="E30" s="13">
        <f>Kovas!E16+Balandis!E7+Gegužė!E35+Birželis!E60</f>
        <v>173213.86</v>
      </c>
      <c r="F30" s="13">
        <f>Kovas!F16+Balandis!F7+Gegužė!F35+Birželis!F60</f>
        <v>29353</v>
      </c>
      <c r="G30" s="14">
        <v>15</v>
      </c>
      <c r="H30" s="15">
        <v>43189</v>
      </c>
      <c r="I30" s="19" t="s">
        <v>164</v>
      </c>
      <c r="L30" s="18"/>
      <c r="M30" s="17"/>
    </row>
    <row r="31" spans="1:14" s="5" customFormat="1" ht="26.1" customHeight="1" x14ac:dyDescent="0.2">
      <c r="A31" s="11">
        <v>28</v>
      </c>
      <c r="B31" s="12" t="s">
        <v>408</v>
      </c>
      <c r="C31" s="12" t="s">
        <v>422</v>
      </c>
      <c r="D31" s="12" t="s">
        <v>11</v>
      </c>
      <c r="E31" s="13">
        <f>Birželis!E5+Liepa!E13+Rugpjūtis!E39</f>
        <v>172169.84</v>
      </c>
      <c r="F31" s="13">
        <f>Birželis!F5+Liepa!F13+Rugpjūtis!F39</f>
        <v>32417</v>
      </c>
      <c r="G31" s="14">
        <v>17</v>
      </c>
      <c r="H31" s="15">
        <v>43266</v>
      </c>
      <c r="I31" s="19" t="s">
        <v>164</v>
      </c>
    </row>
    <row r="32" spans="1:14" s="5" customFormat="1" ht="26.1" customHeight="1" x14ac:dyDescent="0.2">
      <c r="A32" s="11">
        <v>29</v>
      </c>
      <c r="B32" s="12" t="s">
        <v>196</v>
      </c>
      <c r="C32" s="12" t="s">
        <v>195</v>
      </c>
      <c r="D32" s="12" t="s">
        <v>11</v>
      </c>
      <c r="E32" s="13">
        <f>Kovas!E5+Balandis!E14</f>
        <v>171315.88</v>
      </c>
      <c r="F32" s="13">
        <f>Kovas!F5+Balandis!F14</f>
        <v>28369</v>
      </c>
      <c r="G32" s="14">
        <v>12</v>
      </c>
      <c r="H32" s="15">
        <v>43175</v>
      </c>
      <c r="I32" s="19" t="s">
        <v>164</v>
      </c>
    </row>
    <row r="33" spans="1:15" s="5" customFormat="1" ht="26.1" customHeight="1" x14ac:dyDescent="0.2">
      <c r="A33" s="11">
        <v>30</v>
      </c>
      <c r="B33" s="12" t="s">
        <v>683</v>
      </c>
      <c r="C33" s="12" t="s">
        <v>682</v>
      </c>
      <c r="D33" s="12" t="s">
        <v>11</v>
      </c>
      <c r="E33" s="13">
        <f>Spalis!E8</f>
        <v>165845.12</v>
      </c>
      <c r="F33" s="13">
        <f>Spalis!F8</f>
        <v>36658</v>
      </c>
      <c r="G33" s="14">
        <v>16</v>
      </c>
      <c r="H33" s="15">
        <v>43392</v>
      </c>
      <c r="I33" s="19" t="s">
        <v>164</v>
      </c>
    </row>
    <row r="34" spans="1:15" s="5" customFormat="1" ht="26.1" customHeight="1" x14ac:dyDescent="0.2">
      <c r="A34" s="11">
        <v>31</v>
      </c>
      <c r="B34" s="12" t="s">
        <v>241</v>
      </c>
      <c r="C34" s="12" t="s">
        <v>236</v>
      </c>
      <c r="D34" s="12" t="s">
        <v>11</v>
      </c>
      <c r="E34" s="13">
        <f>Kovas!E4+Balandis!E20+Gegužė!E48</f>
        <v>163174.93</v>
      </c>
      <c r="F34" s="13">
        <f>Kovas!F4+Balandis!F20+Gegužė!F48</f>
        <v>28838</v>
      </c>
      <c r="G34" s="14">
        <v>16</v>
      </c>
      <c r="H34" s="15">
        <v>43161</v>
      </c>
      <c r="I34" s="19" t="s">
        <v>15</v>
      </c>
    </row>
    <row r="35" spans="1:15" s="5" customFormat="1" ht="26.1" customHeight="1" x14ac:dyDescent="0.3">
      <c r="A35" s="11">
        <v>32</v>
      </c>
      <c r="B35" s="12" t="s">
        <v>568</v>
      </c>
      <c r="C35" s="12" t="s">
        <v>567</v>
      </c>
      <c r="D35" s="12" t="s">
        <v>11</v>
      </c>
      <c r="E35" s="13">
        <f>Rugpjūtis!E8+Rugsėjis!E13</f>
        <v>161946.39000000001</v>
      </c>
      <c r="F35" s="13">
        <f>Rugpjūtis!F8+Rugsėjis!F13</f>
        <v>27707</v>
      </c>
      <c r="G35" s="14">
        <v>13</v>
      </c>
      <c r="H35" s="15">
        <v>43336</v>
      </c>
      <c r="I35" s="19" t="s">
        <v>164</v>
      </c>
      <c r="J35" s="39"/>
      <c r="K35" s="39"/>
      <c r="L35" s="39"/>
      <c r="M35" s="46"/>
    </row>
    <row r="36" spans="1:15" s="5" customFormat="1" ht="26.1" customHeight="1" x14ac:dyDescent="0.2">
      <c r="A36" s="11">
        <v>33</v>
      </c>
      <c r="B36" s="12" t="s">
        <v>581</v>
      </c>
      <c r="C36" s="12" t="s">
        <v>582</v>
      </c>
      <c r="D36" s="12" t="s">
        <v>11</v>
      </c>
      <c r="E36" s="13">
        <f>Rugpjūtis!E7+Rugsėjis!E18</f>
        <v>160637.35</v>
      </c>
      <c r="F36" s="13">
        <f>Rugpjūtis!F7+Rugsėjis!F18</f>
        <v>27536</v>
      </c>
      <c r="G36" s="14">
        <v>17</v>
      </c>
      <c r="H36" s="15">
        <v>43329</v>
      </c>
      <c r="I36" s="16" t="s">
        <v>12</v>
      </c>
    </row>
    <row r="37" spans="1:15" s="5" customFormat="1" ht="26.1" customHeight="1" x14ac:dyDescent="0.2">
      <c r="A37" s="11">
        <v>34</v>
      </c>
      <c r="B37" s="12" t="s">
        <v>188</v>
      </c>
      <c r="C37" s="12" t="s">
        <v>188</v>
      </c>
      <c r="D37" s="12" t="s">
        <v>9</v>
      </c>
      <c r="E37" s="13">
        <f>Vasaris!E41+Kovas!E6+Balandis!E25</f>
        <v>152671</v>
      </c>
      <c r="F37" s="13">
        <f>Vasaris!F41+Kovas!F6+Balandis!F25</f>
        <v>29143</v>
      </c>
      <c r="G37" s="14">
        <v>18</v>
      </c>
      <c r="H37" s="15">
        <v>43161</v>
      </c>
      <c r="I37" s="16" t="s">
        <v>10</v>
      </c>
      <c r="L37" s="18"/>
      <c r="M37" s="17"/>
    </row>
    <row r="38" spans="1:15" s="5" customFormat="1" ht="26.1" customHeight="1" x14ac:dyDescent="0.2">
      <c r="A38" s="11">
        <v>35</v>
      </c>
      <c r="B38" s="12" t="s">
        <v>438</v>
      </c>
      <c r="C38" s="12" t="s">
        <v>437</v>
      </c>
      <c r="D38" s="12" t="s">
        <v>11</v>
      </c>
      <c r="E38" s="13">
        <f>Birželis!E11+Liepa!E5+Rugpjūtis!E38</f>
        <v>148504.41</v>
      </c>
      <c r="F38" s="13">
        <f>Birželis!F11+Liepa!F5+Rugpjūtis!F38</f>
        <v>26641</v>
      </c>
      <c r="G38" s="14">
        <v>18</v>
      </c>
      <c r="H38" s="15">
        <v>43280</v>
      </c>
      <c r="I38" s="19" t="s">
        <v>38</v>
      </c>
      <c r="M38" s="18"/>
      <c r="O38" s="17"/>
    </row>
    <row r="39" spans="1:15" s="5" customFormat="1" ht="26.1" customHeight="1" x14ac:dyDescent="0.2">
      <c r="A39" s="11">
        <v>36</v>
      </c>
      <c r="B39" s="12" t="s">
        <v>340</v>
      </c>
      <c r="C39" s="12" t="s">
        <v>339</v>
      </c>
      <c r="D39" s="12" t="s">
        <v>11</v>
      </c>
      <c r="E39" s="13">
        <f>Balandis!E8+Gegužė!E21+Birželis!E55</f>
        <v>128699.47</v>
      </c>
      <c r="F39" s="13">
        <f>Balandis!F8+Gegužė!F21+Birželis!F55</f>
        <v>23459</v>
      </c>
      <c r="G39" s="14">
        <v>15</v>
      </c>
      <c r="H39" s="15">
        <v>43196</v>
      </c>
      <c r="I39" s="16" t="s">
        <v>133</v>
      </c>
      <c r="J39" s="17"/>
    </row>
    <row r="40" spans="1:15" s="5" customFormat="1" ht="26.1" customHeight="1" x14ac:dyDescent="0.2">
      <c r="A40" s="11">
        <v>37</v>
      </c>
      <c r="B40" s="12" t="s">
        <v>169</v>
      </c>
      <c r="C40" s="12" t="s">
        <v>171</v>
      </c>
      <c r="D40" s="12" t="s">
        <v>172</v>
      </c>
      <c r="E40" s="13">
        <f>Vasaris!E17+Kovas!E9+Balandis!E41</f>
        <v>117402</v>
      </c>
      <c r="F40" s="13">
        <f>Vasaris!F17+Kovas!F9+Balandis!F41</f>
        <v>25623</v>
      </c>
      <c r="G40" s="14">
        <v>18</v>
      </c>
      <c r="H40" s="15">
        <v>43154</v>
      </c>
      <c r="I40" s="16" t="s">
        <v>32</v>
      </c>
    </row>
    <row r="41" spans="1:15" s="5" customFormat="1" ht="26.1" customHeight="1" x14ac:dyDescent="0.2">
      <c r="A41" s="11">
        <v>38</v>
      </c>
      <c r="B41" s="12" t="s">
        <v>157</v>
      </c>
      <c r="C41" s="12" t="s">
        <v>156</v>
      </c>
      <c r="D41" s="12" t="s">
        <v>11</v>
      </c>
      <c r="E41" s="13">
        <f>Vasaris!E14+Kovas!E12+Balandis!E39</f>
        <v>104935.72</v>
      </c>
      <c r="F41" s="13">
        <f>Vasaris!F14+Kovas!F12+Balandis!F39</f>
        <v>20293</v>
      </c>
      <c r="G41" s="14">
        <v>12</v>
      </c>
      <c r="H41" s="15">
        <v>43154</v>
      </c>
      <c r="I41" s="19" t="s">
        <v>164</v>
      </c>
      <c r="K41" s="17"/>
      <c r="M41" s="18"/>
    </row>
    <row r="42" spans="1:15" s="5" customFormat="1" ht="26.1" customHeight="1" x14ac:dyDescent="0.2">
      <c r="A42" s="11">
        <v>39</v>
      </c>
      <c r="B42" s="12" t="s">
        <v>398</v>
      </c>
      <c r="C42" s="12" t="s">
        <v>397</v>
      </c>
      <c r="D42" s="12" t="s">
        <v>399</v>
      </c>
      <c r="E42" s="13">
        <f>Gegužė!E54+Birželis!E8+Liepa!E19+Rugpjūtis!E64</f>
        <v>100045.53</v>
      </c>
      <c r="F42" s="13">
        <f>Gegužė!F54+Birželis!F8+Liepa!F19+Rugpjūtis!F64</f>
        <v>21457</v>
      </c>
      <c r="G42" s="14">
        <v>1</v>
      </c>
      <c r="H42" s="15">
        <v>43252</v>
      </c>
      <c r="I42" s="19" t="s">
        <v>392</v>
      </c>
      <c r="K42" s="17"/>
      <c r="M42" s="18"/>
    </row>
    <row r="43" spans="1:15" s="5" customFormat="1" ht="26.1" customHeight="1" x14ac:dyDescent="0.2">
      <c r="A43" s="11">
        <v>40</v>
      </c>
      <c r="B43" s="12" t="s">
        <v>109</v>
      </c>
      <c r="C43" s="12" t="s">
        <v>108</v>
      </c>
      <c r="D43" s="12" t="s">
        <v>11</v>
      </c>
      <c r="E43" s="13">
        <f>Sausis!E13+Vasaris!E19+Kovas!E34</f>
        <v>99782.27</v>
      </c>
      <c r="F43" s="13">
        <f>Sausis!F13+Vasaris!F19+Kovas!F34</f>
        <v>18835</v>
      </c>
      <c r="G43" s="14">
        <v>15</v>
      </c>
      <c r="H43" s="15">
        <v>43119</v>
      </c>
      <c r="I43" s="19" t="s">
        <v>15</v>
      </c>
      <c r="K43" s="17"/>
      <c r="M43" s="18"/>
    </row>
    <row r="44" spans="1:15" s="5" customFormat="1" ht="26.1" customHeight="1" x14ac:dyDescent="0.2">
      <c r="A44" s="11">
        <v>41</v>
      </c>
      <c r="B44" s="12" t="s">
        <v>155</v>
      </c>
      <c r="C44" s="12" t="s">
        <v>154</v>
      </c>
      <c r="D44" s="12" t="s">
        <v>163</v>
      </c>
      <c r="E44" s="13">
        <f>Vasaris!E11+Kovas!E24+Balandis!E58+Birželis!E53+Rugpjūtis!E62</f>
        <v>97592.52</v>
      </c>
      <c r="F44" s="13">
        <f>Vasaris!F11+Kovas!F24+Balandis!F58+Birželis!F53+Rugpjūtis!F62</f>
        <v>22383</v>
      </c>
      <c r="G44" s="14">
        <v>16</v>
      </c>
      <c r="H44" s="15">
        <v>43140</v>
      </c>
      <c r="I44" s="19" t="s">
        <v>14</v>
      </c>
      <c r="K44" s="17"/>
      <c r="M44" s="18"/>
    </row>
    <row r="45" spans="1:15" s="5" customFormat="1" ht="26.1" customHeight="1" x14ac:dyDescent="0.2">
      <c r="A45" s="11">
        <v>42</v>
      </c>
      <c r="B45" s="12" t="s">
        <v>458</v>
      </c>
      <c r="C45" s="12" t="s">
        <v>457</v>
      </c>
      <c r="D45" s="12" t="s">
        <v>459</v>
      </c>
      <c r="E45" s="13">
        <f>Birželis!E9+Liepa!E17+Rugpjūtis!E47+Rugsėjis!E63+Spalis!E56</f>
        <v>94796.489999999991</v>
      </c>
      <c r="F45" s="13">
        <f>Birželis!F9+Liepa!F17+Rugpjūtis!F47+Rugsėjis!F63+Spalis!F56</f>
        <v>18184</v>
      </c>
      <c r="G45" s="14">
        <v>20</v>
      </c>
      <c r="H45" s="15">
        <v>43266</v>
      </c>
      <c r="I45" s="19" t="s">
        <v>33</v>
      </c>
      <c r="J45" s="17"/>
    </row>
    <row r="46" spans="1:15" s="5" customFormat="1" ht="26.1" customHeight="1" x14ac:dyDescent="0.2">
      <c r="A46" s="11">
        <v>43</v>
      </c>
      <c r="B46" s="12" t="s">
        <v>612</v>
      </c>
      <c r="C46" s="12" t="s">
        <v>626</v>
      </c>
      <c r="D46" s="12" t="s">
        <v>11</v>
      </c>
      <c r="E46" s="13">
        <f>Rugsėjis!E9+Spalis!E14</f>
        <v>93499.67</v>
      </c>
      <c r="F46" s="13">
        <f>Rugsėjis!F9+Spalis!F14</f>
        <v>17492</v>
      </c>
      <c r="G46" s="14">
        <v>16</v>
      </c>
      <c r="H46" s="15">
        <v>43364</v>
      </c>
      <c r="I46" s="16" t="s">
        <v>14</v>
      </c>
      <c r="J46" s="29"/>
      <c r="L46" s="18"/>
    </row>
    <row r="47" spans="1:15" s="5" customFormat="1" ht="26.1" customHeight="1" x14ac:dyDescent="0.2">
      <c r="A47" s="11">
        <v>44</v>
      </c>
      <c r="B47" s="12" t="s">
        <v>685</v>
      </c>
      <c r="C47" s="63" t="s">
        <v>684</v>
      </c>
      <c r="D47" s="12" t="s">
        <v>658</v>
      </c>
      <c r="E47" s="13">
        <f>Spalis!E10</f>
        <v>92536.91</v>
      </c>
      <c r="F47" s="13">
        <f>Spalis!F10</f>
        <v>20552</v>
      </c>
      <c r="G47" s="14">
        <v>16</v>
      </c>
      <c r="H47" s="15">
        <v>43378</v>
      </c>
      <c r="I47" s="16" t="s">
        <v>14</v>
      </c>
      <c r="J47" s="29"/>
      <c r="L47" s="18"/>
    </row>
    <row r="48" spans="1:15" s="5" customFormat="1" ht="26.1" customHeight="1" x14ac:dyDescent="0.2">
      <c r="A48" s="11">
        <v>45</v>
      </c>
      <c r="B48" s="12" t="s">
        <v>360</v>
      </c>
      <c r="C48" s="12" t="s">
        <v>359</v>
      </c>
      <c r="D48" s="12" t="s">
        <v>11</v>
      </c>
      <c r="E48" s="13">
        <f>Gegužė!E37+Birželis!E7+Liepa!E29+Rugpjūtis!E49</f>
        <v>91805.21</v>
      </c>
      <c r="F48" s="13">
        <f>Gegužė!F37+Birželis!F7+Liepa!F29+Rugpjūtis!F49</f>
        <v>17517</v>
      </c>
      <c r="G48" s="14">
        <v>6</v>
      </c>
      <c r="H48" s="15" t="s">
        <v>362</v>
      </c>
      <c r="I48" s="16" t="s">
        <v>14</v>
      </c>
      <c r="J48" s="29"/>
      <c r="L48" s="18"/>
    </row>
    <row r="49" spans="1:15" s="5" customFormat="1" ht="26.1" customHeight="1" x14ac:dyDescent="0.2">
      <c r="A49" s="11">
        <v>46</v>
      </c>
      <c r="B49" s="12" t="s">
        <v>541</v>
      </c>
      <c r="C49" s="12" t="s">
        <v>540</v>
      </c>
      <c r="D49" s="12" t="s">
        <v>11</v>
      </c>
      <c r="E49" s="13">
        <f>Liepa!E8+Rugpjūtis!E21</f>
        <v>91763.77</v>
      </c>
      <c r="F49" s="13">
        <f>Liepa!F8+Rugpjūtis!F21</f>
        <v>24284</v>
      </c>
      <c r="G49" s="14">
        <v>15</v>
      </c>
      <c r="H49" s="15" t="s">
        <v>521</v>
      </c>
      <c r="I49" s="16" t="s">
        <v>12</v>
      </c>
      <c r="L49" s="18"/>
      <c r="M49" s="18"/>
    </row>
    <row r="50" spans="1:15" s="5" customFormat="1" ht="26.1" customHeight="1" x14ac:dyDescent="0.3">
      <c r="A50" s="11">
        <v>47</v>
      </c>
      <c r="B50" s="12" t="s">
        <v>410</v>
      </c>
      <c r="C50" s="12" t="s">
        <v>409</v>
      </c>
      <c r="D50" s="12" t="s">
        <v>11</v>
      </c>
      <c r="E50" s="13">
        <f>Birželis!E20+Liepa!E9+Rugpjūtis!E40</f>
        <v>88161.279999999984</v>
      </c>
      <c r="F50" s="13">
        <f>Birželis!F20+Liepa!F9+Rugpjūtis!F40</f>
        <v>19756</v>
      </c>
      <c r="G50" s="14">
        <v>13</v>
      </c>
      <c r="H50" s="15">
        <v>43280</v>
      </c>
      <c r="I50" s="16" t="s">
        <v>14</v>
      </c>
      <c r="J50" s="60"/>
      <c r="K50" s="60"/>
      <c r="L50" s="62"/>
      <c r="M50" s="62"/>
      <c r="N50" s="62"/>
      <c r="O50" s="62"/>
    </row>
    <row r="51" spans="1:15" s="5" customFormat="1" ht="26.1" customHeight="1" x14ac:dyDescent="0.2">
      <c r="A51" s="11">
        <v>48</v>
      </c>
      <c r="B51" s="12" t="s">
        <v>193</v>
      </c>
      <c r="C51" s="12" t="s">
        <v>193</v>
      </c>
      <c r="D51" s="12" t="s">
        <v>9</v>
      </c>
      <c r="E51" s="13">
        <f>Vasaris!E12+Kovas!E23+Balandis!E42+Gegužė!E38+Birželis!E37+Liepa!E39+Rugpjūtis!E30</f>
        <v>86659.699999999983</v>
      </c>
      <c r="F51" s="13">
        <f>Vasaris!F12+Kovas!F23+Balandis!F42+Gegužė!F38+Birželis!F37+Liepa!F39+Rugpjūtis!F30</f>
        <v>19044</v>
      </c>
      <c r="G51" s="14">
        <v>12</v>
      </c>
      <c r="H51" s="15">
        <v>43140</v>
      </c>
      <c r="I51" s="16" t="s">
        <v>192</v>
      </c>
      <c r="J51" s="17"/>
    </row>
    <row r="52" spans="1:15" s="5" customFormat="1" ht="26.1" customHeight="1" x14ac:dyDescent="0.2">
      <c r="A52" s="11">
        <v>49</v>
      </c>
      <c r="B52" s="12" t="s">
        <v>552</v>
      </c>
      <c r="C52" s="12" t="s">
        <v>551</v>
      </c>
      <c r="D52" s="12" t="s">
        <v>11</v>
      </c>
      <c r="E52" s="13">
        <f>Liepa!E7+Rugpjūtis!E37</f>
        <v>81832.56</v>
      </c>
      <c r="F52" s="13">
        <f>Liepa!F7+Rugpjūtis!F37</f>
        <v>14212</v>
      </c>
      <c r="G52" s="14">
        <v>25</v>
      </c>
      <c r="H52" s="15">
        <v>43287</v>
      </c>
      <c r="I52" s="19" t="s">
        <v>13</v>
      </c>
      <c r="L52" s="18"/>
      <c r="M52" s="17"/>
    </row>
    <row r="53" spans="1:15" s="5" customFormat="1" ht="26.1" customHeight="1" x14ac:dyDescent="0.2">
      <c r="A53" s="11">
        <v>50</v>
      </c>
      <c r="B53" s="12" t="s">
        <v>578</v>
      </c>
      <c r="C53" s="12" t="s">
        <v>577</v>
      </c>
      <c r="D53" s="12" t="s">
        <v>11</v>
      </c>
      <c r="E53" s="13">
        <f>Rugpjūtis!E29+Rugsėjis!E6+Spalis!E41</f>
        <v>81527.140000000014</v>
      </c>
      <c r="F53" s="13">
        <f>Rugpjūtis!F29+Rugsėjis!F6+Spalis!F41</f>
        <v>15029</v>
      </c>
      <c r="G53" s="14">
        <v>15</v>
      </c>
      <c r="H53" s="15">
        <v>43343</v>
      </c>
      <c r="I53" s="16" t="s">
        <v>19</v>
      </c>
      <c r="M53" s="17"/>
    </row>
    <row r="54" spans="1:15" s="5" customFormat="1" ht="26.1" customHeight="1" x14ac:dyDescent="0.2">
      <c r="A54" s="11">
        <v>51</v>
      </c>
      <c r="B54" s="12" t="s">
        <v>512</v>
      </c>
      <c r="C54" s="12" t="s">
        <v>511</v>
      </c>
      <c r="D54" s="12" t="s">
        <v>11</v>
      </c>
      <c r="E54" s="13">
        <f>Liepa!E12+Rugpjūtis!E15</f>
        <v>80255.540000000008</v>
      </c>
      <c r="F54" s="13">
        <f>Liepa!F12+Rugpjūtis!F15</f>
        <v>13924</v>
      </c>
      <c r="G54" s="14">
        <v>12</v>
      </c>
      <c r="H54" s="15" t="s">
        <v>522</v>
      </c>
      <c r="I54" s="16" t="s">
        <v>19</v>
      </c>
      <c r="K54" s="18"/>
    </row>
    <row r="55" spans="1:15" s="5" customFormat="1" ht="26.1" customHeight="1" x14ac:dyDescent="0.2">
      <c r="A55" s="11">
        <v>52</v>
      </c>
      <c r="B55" s="12" t="s">
        <v>378</v>
      </c>
      <c r="C55" s="12" t="s">
        <v>381</v>
      </c>
      <c r="D55" s="12" t="s">
        <v>11</v>
      </c>
      <c r="E55" s="13">
        <f>Gegužė!E6+Birželis!E16+Liepa!E36+Rugpjūtis!E68</f>
        <v>79357</v>
      </c>
      <c r="F55" s="13">
        <f>Gegužė!F6+Birželis!F16+Liepa!F36+Rugpjūtis!F68</f>
        <v>16101</v>
      </c>
      <c r="G55" s="14">
        <v>13</v>
      </c>
      <c r="H55" s="15">
        <v>43231</v>
      </c>
      <c r="I55" s="16" t="s">
        <v>32</v>
      </c>
      <c r="J55" s="17"/>
      <c r="M55" s="17"/>
    </row>
    <row r="56" spans="1:15" s="5" customFormat="1" ht="26.1" customHeight="1" x14ac:dyDescent="0.2">
      <c r="A56" s="11">
        <v>53</v>
      </c>
      <c r="B56" s="12" t="s">
        <v>343</v>
      </c>
      <c r="C56" s="12" t="s">
        <v>344</v>
      </c>
      <c r="D56" s="12" t="s">
        <v>11</v>
      </c>
      <c r="E56" s="13">
        <f>Balandis!E10+Gegužė!E11</f>
        <v>78915.539999999994</v>
      </c>
      <c r="F56" s="13">
        <f>Balandis!F10+Gegužė!F11</f>
        <v>15065</v>
      </c>
      <c r="G56" s="14">
        <v>12</v>
      </c>
      <c r="H56" s="15">
        <v>43210</v>
      </c>
      <c r="I56" s="16" t="s">
        <v>12</v>
      </c>
      <c r="J56" s="17"/>
      <c r="M56" s="17"/>
    </row>
    <row r="57" spans="1:15" s="5" customFormat="1" ht="26.1" customHeight="1" x14ac:dyDescent="0.2">
      <c r="A57" s="11">
        <v>54</v>
      </c>
      <c r="B57" s="12" t="s">
        <v>112</v>
      </c>
      <c r="C57" s="12" t="s">
        <v>113</v>
      </c>
      <c r="D57" s="12" t="s">
        <v>31</v>
      </c>
      <c r="E57" s="13">
        <f>Sausis!E11+Vasaris!E26</f>
        <v>77542</v>
      </c>
      <c r="F57" s="13">
        <f>Sausis!F11+Vasaris!F26</f>
        <v>13818</v>
      </c>
      <c r="G57" s="14">
        <v>8</v>
      </c>
      <c r="H57" s="15">
        <v>43112</v>
      </c>
      <c r="I57" s="16" t="s">
        <v>32</v>
      </c>
      <c r="J57" s="17"/>
    </row>
    <row r="58" spans="1:15" s="5" customFormat="1" ht="26.1" customHeight="1" x14ac:dyDescent="0.2">
      <c r="A58" s="11">
        <v>55</v>
      </c>
      <c r="B58" s="12" t="s">
        <v>544</v>
      </c>
      <c r="C58" s="12" t="s">
        <v>545</v>
      </c>
      <c r="D58" s="12" t="s">
        <v>11</v>
      </c>
      <c r="E58" s="13">
        <f>Liepa!E15+Rugpjūtis!E12+Rugsėjis!E61</f>
        <v>75581.64</v>
      </c>
      <c r="F58" s="13">
        <f>Liepa!F15+Rugpjūtis!F12+Rugsėjis!F61</f>
        <v>13389</v>
      </c>
      <c r="G58" s="14">
        <v>13</v>
      </c>
      <c r="H58" s="15" t="s">
        <v>524</v>
      </c>
      <c r="I58" s="16" t="s">
        <v>12</v>
      </c>
      <c r="J58" s="17"/>
    </row>
    <row r="59" spans="1:15" s="5" customFormat="1" ht="26.1" customHeight="1" x14ac:dyDescent="0.2">
      <c r="A59" s="11">
        <v>56</v>
      </c>
      <c r="B59" s="12" t="s">
        <v>444</v>
      </c>
      <c r="C59" s="12" t="s">
        <v>445</v>
      </c>
      <c r="D59" s="12" t="s">
        <v>31</v>
      </c>
      <c r="E59" s="13">
        <f>Birželis!E10+Liepa!E28+Rugpjūtis!E43</f>
        <v>70820</v>
      </c>
      <c r="F59" s="13">
        <f>Birželis!F10+Liepa!F28+Rugpjūtis!F43</f>
        <v>17143</v>
      </c>
      <c r="G59" s="14">
        <v>15</v>
      </c>
      <c r="H59" s="15">
        <v>43259</v>
      </c>
      <c r="I59" s="16" t="s">
        <v>32</v>
      </c>
      <c r="J59" s="18"/>
    </row>
    <row r="60" spans="1:15" s="5" customFormat="1" ht="26.1" customHeight="1" x14ac:dyDescent="0.2">
      <c r="A60" s="11">
        <v>57</v>
      </c>
      <c r="B60" s="12" t="s">
        <v>412</v>
      </c>
      <c r="C60" s="12" t="s">
        <v>411</v>
      </c>
      <c r="D60" s="12" t="s">
        <v>11</v>
      </c>
      <c r="E60" s="13">
        <f>Birželis!E21+Liepa!E10+Rugpjūtis!E56</f>
        <v>70653.39</v>
      </c>
      <c r="F60" s="13">
        <f>Birželis!F21+Liepa!F10+Rugpjūtis!F56</f>
        <v>12485</v>
      </c>
      <c r="G60" s="14">
        <v>15</v>
      </c>
      <c r="H60" s="15">
        <v>43280</v>
      </c>
      <c r="I60" s="19" t="s">
        <v>164</v>
      </c>
      <c r="J60" s="18"/>
    </row>
    <row r="61" spans="1:15" s="5" customFormat="1" ht="26.1" customHeight="1" x14ac:dyDescent="0.2">
      <c r="A61" s="11">
        <v>58</v>
      </c>
      <c r="B61" s="12" t="s">
        <v>335</v>
      </c>
      <c r="C61" s="12" t="s">
        <v>334</v>
      </c>
      <c r="D61" s="12" t="s">
        <v>11</v>
      </c>
      <c r="E61" s="13">
        <f>Balandis!E9+Gegužė!E32</f>
        <v>70231.399999999994</v>
      </c>
      <c r="F61" s="13">
        <f>Balandis!F9+Gegužė!F32</f>
        <v>12225</v>
      </c>
      <c r="G61" s="14">
        <v>15</v>
      </c>
      <c r="H61" s="15">
        <v>43203</v>
      </c>
      <c r="I61" s="19" t="s">
        <v>164</v>
      </c>
    </row>
    <row r="62" spans="1:15" s="5" customFormat="1" ht="26.1" customHeight="1" x14ac:dyDescent="0.2">
      <c r="A62" s="11">
        <v>59</v>
      </c>
      <c r="B62" s="12" t="s">
        <v>628</v>
      </c>
      <c r="C62" s="12" t="s">
        <v>629</v>
      </c>
      <c r="D62" s="12" t="s">
        <v>11</v>
      </c>
      <c r="E62" s="13">
        <f>Rugsėjis!E8+Spalis!E40</f>
        <v>65891.009999999995</v>
      </c>
      <c r="F62" s="13">
        <f>Rugsėjis!F8+Spalis!F40</f>
        <v>11570</v>
      </c>
      <c r="G62" s="14">
        <v>16</v>
      </c>
      <c r="H62" s="15">
        <v>43357</v>
      </c>
      <c r="I62" s="16" t="s">
        <v>15</v>
      </c>
    </row>
    <row r="63" spans="1:15" s="5" customFormat="1" ht="26.1" customHeight="1" x14ac:dyDescent="0.2">
      <c r="A63" s="11">
        <v>60</v>
      </c>
      <c r="B63" s="12" t="s">
        <v>242</v>
      </c>
      <c r="C63" s="12" t="s">
        <v>235</v>
      </c>
      <c r="D63" s="12" t="s">
        <v>243</v>
      </c>
      <c r="E63" s="13">
        <f>Kovas!E14+Balandis!E16</f>
        <v>65773.320000000007</v>
      </c>
      <c r="F63" s="13">
        <f>Kovas!F14+Balandis!F16</f>
        <v>11692</v>
      </c>
      <c r="G63" s="14">
        <v>10</v>
      </c>
      <c r="H63" s="15">
        <v>43182</v>
      </c>
      <c r="I63" s="19" t="s">
        <v>33</v>
      </c>
    </row>
    <row r="64" spans="1:15" s="5" customFormat="1" ht="26.1" customHeight="1" x14ac:dyDescent="0.2">
      <c r="A64" s="11">
        <v>61</v>
      </c>
      <c r="B64" s="12" t="s">
        <v>570</v>
      </c>
      <c r="C64" s="12" t="s">
        <v>569</v>
      </c>
      <c r="D64" s="12" t="s">
        <v>11</v>
      </c>
      <c r="E64" s="13">
        <f>Rugpjūtis!E10+Rugsėjis!E50</f>
        <v>64679.98</v>
      </c>
      <c r="F64" s="13">
        <f>Rugpjūtis!F10+Rugsėjis!F50</f>
        <v>11709</v>
      </c>
      <c r="G64" s="14">
        <v>13</v>
      </c>
      <c r="H64" s="15">
        <v>43322</v>
      </c>
      <c r="I64" s="16" t="s">
        <v>14</v>
      </c>
      <c r="J64" s="17"/>
      <c r="L64" s="29"/>
    </row>
    <row r="65" spans="1:14" s="5" customFormat="1" ht="26.1" customHeight="1" x14ac:dyDescent="0.2">
      <c r="A65" s="11">
        <v>62</v>
      </c>
      <c r="B65" s="12" t="s">
        <v>572</v>
      </c>
      <c r="C65" s="12" t="s">
        <v>571</v>
      </c>
      <c r="D65" s="12" t="s">
        <v>11</v>
      </c>
      <c r="E65" s="13">
        <f>Rugpjūtis!E11+Rugsėjis!E27</f>
        <v>63103.399999999994</v>
      </c>
      <c r="F65" s="13">
        <f>Rugpjūtis!F11+Rugsėjis!F27</f>
        <v>12291</v>
      </c>
      <c r="G65" s="14">
        <v>13</v>
      </c>
      <c r="H65" s="15">
        <v>43336</v>
      </c>
      <c r="I65" s="16" t="s">
        <v>19</v>
      </c>
    </row>
    <row r="66" spans="1:14" s="5" customFormat="1" ht="26.1" customHeight="1" x14ac:dyDescent="0.2">
      <c r="A66" s="11">
        <v>63</v>
      </c>
      <c r="B66" s="12" t="s">
        <v>659</v>
      </c>
      <c r="C66" s="12" t="s">
        <v>659</v>
      </c>
      <c r="D66" s="12" t="s">
        <v>9</v>
      </c>
      <c r="E66" s="13">
        <f>Rugsėjis!E10</f>
        <v>62698.86</v>
      </c>
      <c r="F66" s="13">
        <f>Rugsėjis!F10</f>
        <v>11802</v>
      </c>
      <c r="G66" s="14">
        <v>12</v>
      </c>
      <c r="H66" s="15">
        <v>43350</v>
      </c>
      <c r="I66" s="19" t="s">
        <v>660</v>
      </c>
    </row>
    <row r="67" spans="1:14" s="5" customFormat="1" ht="26.1" customHeight="1" x14ac:dyDescent="0.2">
      <c r="A67" s="11">
        <v>64</v>
      </c>
      <c r="B67" s="12" t="s">
        <v>337</v>
      </c>
      <c r="C67" s="12" t="s">
        <v>336</v>
      </c>
      <c r="D67" s="12" t="s">
        <v>338</v>
      </c>
      <c r="E67" s="13">
        <f>Balandis!E13+Gegužė!E15</f>
        <v>61212.46</v>
      </c>
      <c r="F67" s="13">
        <f>Balandis!F13+Gegužė!F15</f>
        <v>14394</v>
      </c>
      <c r="G67" s="14">
        <v>6</v>
      </c>
      <c r="H67" s="15">
        <v>43203</v>
      </c>
      <c r="I67" s="16" t="s">
        <v>14</v>
      </c>
      <c r="K67" s="18"/>
      <c r="M67" s="17"/>
    </row>
    <row r="68" spans="1:14" s="5" customFormat="1" ht="26.1" customHeight="1" x14ac:dyDescent="0.2">
      <c r="A68" s="11">
        <v>65</v>
      </c>
      <c r="B68" s="12" t="s">
        <v>107</v>
      </c>
      <c r="C68" s="12" t="s">
        <v>106</v>
      </c>
      <c r="D68" s="12" t="s">
        <v>11</v>
      </c>
      <c r="E68" s="13">
        <f>Sausis!E12+Vasaris!E36</f>
        <v>61103.479999999996</v>
      </c>
      <c r="F68" s="13">
        <f>Sausis!F12+Vasaris!F36</f>
        <v>11493</v>
      </c>
      <c r="G68" s="14">
        <v>13</v>
      </c>
      <c r="H68" s="15">
        <v>43105</v>
      </c>
      <c r="I68" s="19" t="s">
        <v>33</v>
      </c>
      <c r="J68" s="17"/>
    </row>
    <row r="69" spans="1:14" s="5" customFormat="1" ht="26.1" customHeight="1" x14ac:dyDescent="0.2">
      <c r="A69" s="11">
        <v>66</v>
      </c>
      <c r="B69" s="12" t="s">
        <v>352</v>
      </c>
      <c r="C69" s="12" t="s">
        <v>351</v>
      </c>
      <c r="D69" s="12" t="s">
        <v>370</v>
      </c>
      <c r="E69" s="13">
        <f>Gegužė!E9+Birželis!E15+Liepa!E32</f>
        <v>60677.090000000004</v>
      </c>
      <c r="F69" s="13">
        <f>Gegužė!F9+Birželis!F15+Liepa!F32</f>
        <v>14486</v>
      </c>
      <c r="G69" s="14">
        <v>16</v>
      </c>
      <c r="H69" s="15">
        <v>43238</v>
      </c>
      <c r="I69" s="16" t="s">
        <v>14</v>
      </c>
      <c r="J69" s="17"/>
    </row>
    <row r="70" spans="1:14" s="5" customFormat="1" ht="26.1" customHeight="1" x14ac:dyDescent="0.3">
      <c r="A70" s="11">
        <v>67</v>
      </c>
      <c r="B70" s="12" t="s">
        <v>700</v>
      </c>
      <c r="C70" s="12" t="s">
        <v>701</v>
      </c>
      <c r="D70" s="12" t="s">
        <v>11</v>
      </c>
      <c r="E70" s="13">
        <f>Spalis!E11</f>
        <v>60217.08</v>
      </c>
      <c r="F70" s="13">
        <f>Spalis!F11</f>
        <v>10701</v>
      </c>
      <c r="G70" s="14">
        <v>17</v>
      </c>
      <c r="H70" s="15">
        <v>43392</v>
      </c>
      <c r="I70" s="16" t="s">
        <v>12</v>
      </c>
      <c r="J70"/>
      <c r="K70" s="39"/>
      <c r="L70" s="39"/>
      <c r="M70" s="46"/>
      <c r="N70" s="17"/>
    </row>
    <row r="71" spans="1:14" s="5" customFormat="1" ht="26.1" customHeight="1" x14ac:dyDescent="0.2">
      <c r="A71" s="11">
        <v>68</v>
      </c>
      <c r="B71" s="12" t="s">
        <v>214</v>
      </c>
      <c r="C71" s="12" t="s">
        <v>215</v>
      </c>
      <c r="D71" s="12" t="s">
        <v>216</v>
      </c>
      <c r="E71" s="13">
        <f>Kovas!E10+Balandis!E44+Gegužė!E69</f>
        <v>59603</v>
      </c>
      <c r="F71" s="13">
        <f>Kovas!F10+Balandis!F44+Gegužė!F69</f>
        <v>12971</v>
      </c>
      <c r="G71" s="14">
        <v>16</v>
      </c>
      <c r="H71" s="15">
        <v>43168</v>
      </c>
      <c r="I71" s="16" t="s">
        <v>32</v>
      </c>
    </row>
    <row r="72" spans="1:14" s="5" customFormat="1" ht="26.1" customHeight="1" x14ac:dyDescent="0.2">
      <c r="A72" s="11">
        <v>69</v>
      </c>
      <c r="B72" s="12" t="s">
        <v>372</v>
      </c>
      <c r="C72" s="12" t="s">
        <v>371</v>
      </c>
      <c r="D72" s="12" t="s">
        <v>11</v>
      </c>
      <c r="E72" s="13">
        <f>Gegužė!E8+Birželis!E13+Liepa!E60</f>
        <v>58998.619999999995</v>
      </c>
      <c r="F72" s="13">
        <f>Gegužė!F8+Birželis!F13+Liepa!F60</f>
        <v>10717</v>
      </c>
      <c r="G72" s="14">
        <v>29</v>
      </c>
      <c r="H72" s="15">
        <v>43245</v>
      </c>
      <c r="I72" s="16" t="s">
        <v>13</v>
      </c>
      <c r="L72" s="18"/>
      <c r="N72" s="17"/>
    </row>
    <row r="73" spans="1:14" s="5" customFormat="1" ht="26.1" customHeight="1" x14ac:dyDescent="0.2">
      <c r="A73" s="11">
        <v>70</v>
      </c>
      <c r="B73" s="12" t="s">
        <v>651</v>
      </c>
      <c r="C73" s="12" t="s">
        <v>652</v>
      </c>
      <c r="D73" s="12" t="s">
        <v>11</v>
      </c>
      <c r="E73" s="13">
        <f>Rugsėjis!E12+Spalis!E37</f>
        <v>58984</v>
      </c>
      <c r="F73" s="13">
        <f>Rugsėjis!F12+Spalis!F37</f>
        <v>13886</v>
      </c>
      <c r="G73" s="14">
        <v>16</v>
      </c>
      <c r="H73" s="15">
        <v>43343</v>
      </c>
      <c r="I73" s="16" t="s">
        <v>32</v>
      </c>
      <c r="L73" s="18"/>
      <c r="N73" s="17"/>
    </row>
    <row r="74" spans="1:14" s="5" customFormat="1" ht="26.1" customHeight="1" x14ac:dyDescent="0.2">
      <c r="A74" s="11">
        <v>71</v>
      </c>
      <c r="B74" s="12" t="s">
        <v>219</v>
      </c>
      <c r="C74" s="12" t="s">
        <v>220</v>
      </c>
      <c r="D74" s="12" t="s">
        <v>31</v>
      </c>
      <c r="E74" s="13">
        <f>Kovas!E17+Balandis!E17</f>
        <v>57527.64</v>
      </c>
      <c r="F74" s="13">
        <f>Kovas!F17+Balandis!F17</f>
        <v>10250</v>
      </c>
      <c r="G74" s="14">
        <v>8</v>
      </c>
      <c r="H74" s="15">
        <v>43182</v>
      </c>
      <c r="I74" s="19" t="s">
        <v>38</v>
      </c>
      <c r="L74" s="18"/>
      <c r="N74" s="17"/>
    </row>
    <row r="75" spans="1:14" s="5" customFormat="1" ht="26.1" customHeight="1" x14ac:dyDescent="0.2">
      <c r="A75" s="11">
        <v>72</v>
      </c>
      <c r="B75" s="12" t="s">
        <v>158</v>
      </c>
      <c r="C75" s="12" t="s">
        <v>165</v>
      </c>
      <c r="D75" s="12" t="s">
        <v>31</v>
      </c>
      <c r="E75" s="13">
        <f>Vasaris!E15+Kovas!E29</f>
        <v>57373.03</v>
      </c>
      <c r="F75" s="13">
        <f>Vasaris!F15+Kovas!F29</f>
        <v>10426</v>
      </c>
      <c r="G75" s="14">
        <v>5</v>
      </c>
      <c r="H75" s="15">
        <v>43147</v>
      </c>
      <c r="I75" s="19" t="s">
        <v>14</v>
      </c>
      <c r="L75" s="18"/>
      <c r="N75" s="17"/>
    </row>
    <row r="76" spans="1:14" s="5" customFormat="1" ht="26.1" customHeight="1" x14ac:dyDescent="0.2">
      <c r="A76" s="11">
        <v>73</v>
      </c>
      <c r="B76" s="12" t="s">
        <v>313</v>
      </c>
      <c r="C76" s="12" t="s">
        <v>312</v>
      </c>
      <c r="D76" s="12" t="s">
        <v>314</v>
      </c>
      <c r="E76" s="13">
        <f>Balandis!E11+Gegužė!E25+Birželis!E59</f>
        <v>55510</v>
      </c>
      <c r="F76" s="13">
        <f>Balandis!F11+Gegužė!F25+Birželis!F59</f>
        <v>12950</v>
      </c>
      <c r="G76" s="14">
        <v>16</v>
      </c>
      <c r="H76" s="15">
        <v>43196</v>
      </c>
      <c r="I76" s="16" t="s">
        <v>32</v>
      </c>
    </row>
    <row r="77" spans="1:14" s="5" customFormat="1" ht="26.1" customHeight="1" x14ac:dyDescent="0.2">
      <c r="A77" s="11">
        <v>74</v>
      </c>
      <c r="B77" s="12" t="s">
        <v>576</v>
      </c>
      <c r="C77" s="12" t="s">
        <v>575</v>
      </c>
      <c r="D77" s="12" t="s">
        <v>11</v>
      </c>
      <c r="E77" s="13">
        <f>Rugpjūtis!E26+Rugsėjis!E15</f>
        <v>55351.119999999995</v>
      </c>
      <c r="F77" s="13">
        <f>Rugpjūtis!F26+Rugsėjis!F15</f>
        <v>10414</v>
      </c>
      <c r="G77" s="14">
        <v>11</v>
      </c>
      <c r="H77" s="15">
        <v>43343</v>
      </c>
      <c r="I77" s="19" t="s">
        <v>164</v>
      </c>
    </row>
    <row r="78" spans="1:14" s="5" customFormat="1" ht="26.1" customHeight="1" x14ac:dyDescent="0.2">
      <c r="A78" s="11">
        <v>75</v>
      </c>
      <c r="B78" s="12" t="s">
        <v>614</v>
      </c>
      <c r="C78" s="12" t="s">
        <v>613</v>
      </c>
      <c r="D78" s="12" t="s">
        <v>31</v>
      </c>
      <c r="E78" s="13">
        <f>Rugsėjis!E14+Spalis!E35</f>
        <v>53129.060000000005</v>
      </c>
      <c r="F78" s="13">
        <f>Rugsėjis!F14+Spalis!F35</f>
        <v>11979</v>
      </c>
      <c r="G78" s="14">
        <v>16</v>
      </c>
      <c r="H78" s="15">
        <v>43357</v>
      </c>
      <c r="I78" s="16" t="s">
        <v>14</v>
      </c>
      <c r="J78" s="48"/>
    </row>
    <row r="79" spans="1:14" s="5" customFormat="1" ht="26.1" customHeight="1" x14ac:dyDescent="0.2">
      <c r="A79" s="11">
        <v>76</v>
      </c>
      <c r="B79" s="12" t="s">
        <v>226</v>
      </c>
      <c r="C79" s="12" t="s">
        <v>225</v>
      </c>
      <c r="D79" s="12" t="s">
        <v>227</v>
      </c>
      <c r="E79" s="13">
        <f>Kovas!E15+Balandis!E21</f>
        <v>51978.1</v>
      </c>
      <c r="F79" s="13">
        <f>Kovas!F15+Balandis!F21</f>
        <v>8680</v>
      </c>
      <c r="G79" s="14">
        <v>13</v>
      </c>
      <c r="H79" s="15">
        <v>43182</v>
      </c>
      <c r="I79" s="16" t="s">
        <v>12</v>
      </c>
      <c r="J79" s="17"/>
      <c r="M79" s="17"/>
    </row>
    <row r="80" spans="1:14" s="5" customFormat="1" ht="26.1" customHeight="1" x14ac:dyDescent="0.2">
      <c r="A80" s="11">
        <v>77</v>
      </c>
      <c r="B80" s="12" t="s">
        <v>83</v>
      </c>
      <c r="C80" s="12" t="s">
        <v>97</v>
      </c>
      <c r="D80" s="12" t="s">
        <v>11</v>
      </c>
      <c r="E80" s="13">
        <f>Sausis!E14+Vasaris!E52</f>
        <v>50910.559999999998</v>
      </c>
      <c r="F80" s="13">
        <f>Sausis!F14+Vasaris!F52</f>
        <v>9662</v>
      </c>
      <c r="G80" s="14">
        <v>10</v>
      </c>
      <c r="H80" s="20">
        <v>43112</v>
      </c>
      <c r="I80" s="19" t="s">
        <v>14</v>
      </c>
    </row>
    <row r="81" spans="1:11" s="5" customFormat="1" ht="26.1" customHeight="1" x14ac:dyDescent="0.2">
      <c r="A81" s="11">
        <v>78</v>
      </c>
      <c r="B81" s="12" t="s">
        <v>8</v>
      </c>
      <c r="C81" s="12" t="s">
        <v>8</v>
      </c>
      <c r="D81" s="12" t="s">
        <v>9</v>
      </c>
      <c r="E81" s="13">
        <f>Sausis!E15+Vasaris!E38</f>
        <v>50570</v>
      </c>
      <c r="F81" s="13">
        <f>Sausis!F15+Vasaris!F38</f>
        <v>9928</v>
      </c>
      <c r="G81" s="14">
        <v>8</v>
      </c>
      <c r="H81" s="15">
        <v>43035</v>
      </c>
      <c r="I81" s="16" t="s">
        <v>10</v>
      </c>
    </row>
    <row r="82" spans="1:11" s="5" customFormat="1" ht="26.1" customHeight="1" x14ac:dyDescent="0.2">
      <c r="A82" s="11">
        <v>79</v>
      </c>
      <c r="B82" s="12" t="s">
        <v>341</v>
      </c>
      <c r="C82" s="12" t="s">
        <v>342</v>
      </c>
      <c r="D82" s="12" t="s">
        <v>11</v>
      </c>
      <c r="E82" s="13">
        <f>Balandis!E12+Gegužė!E33</f>
        <v>49428.3</v>
      </c>
      <c r="F82" s="13">
        <f>Balandis!F12+Gegužė!F33</f>
        <v>9288</v>
      </c>
      <c r="G82" s="14">
        <v>13</v>
      </c>
      <c r="H82" s="15">
        <v>43196</v>
      </c>
      <c r="I82" s="16" t="s">
        <v>12</v>
      </c>
    </row>
    <row r="83" spans="1:11" s="5" customFormat="1" ht="26.1" customHeight="1" x14ac:dyDescent="0.2">
      <c r="A83" s="11">
        <v>80</v>
      </c>
      <c r="B83" s="12" t="s">
        <v>21</v>
      </c>
      <c r="C83" s="12" t="s">
        <v>22</v>
      </c>
      <c r="D83" s="12" t="s">
        <v>11</v>
      </c>
      <c r="E83" s="13">
        <f>Sausis!E16+Vasaris!E63+Kovas!E77</f>
        <v>48395.5</v>
      </c>
      <c r="F83" s="13">
        <f>Sausis!F16+Vasaris!F63+Kovas!F77</f>
        <v>8415</v>
      </c>
      <c r="G83" s="14">
        <v>17</v>
      </c>
      <c r="H83" s="15">
        <v>43084</v>
      </c>
      <c r="I83" s="19" t="s">
        <v>13</v>
      </c>
    </row>
    <row r="84" spans="1:11" s="5" customFormat="1" ht="26.1" customHeight="1" x14ac:dyDescent="0.2">
      <c r="A84" s="11">
        <v>81</v>
      </c>
      <c r="B84" s="12" t="s">
        <v>85</v>
      </c>
      <c r="C84" s="12" t="s">
        <v>84</v>
      </c>
      <c r="D84" s="12" t="s">
        <v>11</v>
      </c>
      <c r="E84" s="13">
        <f>Sausis!E17+Vasaris!E46</f>
        <v>47331.909999999996</v>
      </c>
      <c r="F84" s="13">
        <f>Sausis!F17+Vasaris!F46</f>
        <v>8555</v>
      </c>
      <c r="G84" s="14">
        <v>11</v>
      </c>
      <c r="H84" s="15">
        <v>43105</v>
      </c>
      <c r="I84" s="19" t="s">
        <v>14</v>
      </c>
    </row>
    <row r="85" spans="1:11" s="5" customFormat="1" ht="26.1" customHeight="1" x14ac:dyDescent="0.2">
      <c r="A85" s="11">
        <v>82</v>
      </c>
      <c r="B85" s="12" t="s">
        <v>637</v>
      </c>
      <c r="C85" s="12" t="s">
        <v>636</v>
      </c>
      <c r="D85" s="12" t="s">
        <v>638</v>
      </c>
      <c r="E85" s="13">
        <f>Rugsėjis!E23+Spalis!E15</f>
        <v>47212.03</v>
      </c>
      <c r="F85" s="13">
        <f>Rugsėjis!F23+Spalis!F15</f>
        <v>9002</v>
      </c>
      <c r="G85" s="14">
        <v>17</v>
      </c>
      <c r="H85" s="15">
        <v>43371</v>
      </c>
      <c r="I85" s="19" t="s">
        <v>33</v>
      </c>
    </row>
    <row r="86" spans="1:11" s="5" customFormat="1" ht="26.1" customHeight="1" x14ac:dyDescent="0.2">
      <c r="A86" s="11">
        <v>83</v>
      </c>
      <c r="B86" s="12" t="s">
        <v>424</v>
      </c>
      <c r="C86" s="12" t="s">
        <v>423</v>
      </c>
      <c r="D86" s="12" t="s">
        <v>31</v>
      </c>
      <c r="E86" s="13">
        <f>Birželis!E12+Liepa!E21</f>
        <v>46523.130000000005</v>
      </c>
      <c r="F86" s="13">
        <f>Birželis!F12+Liepa!F21</f>
        <v>8858</v>
      </c>
      <c r="G86" s="14">
        <v>10</v>
      </c>
      <c r="H86" s="15">
        <v>43273</v>
      </c>
      <c r="I86" s="16" t="s">
        <v>14</v>
      </c>
    </row>
    <row r="87" spans="1:11" s="5" customFormat="1" ht="26.1" customHeight="1" x14ac:dyDescent="0.2">
      <c r="A87" s="11">
        <v>84</v>
      </c>
      <c r="B87" s="12" t="s">
        <v>414</v>
      </c>
      <c r="C87" s="12" t="s">
        <v>426</v>
      </c>
      <c r="D87" s="12" t="s">
        <v>11</v>
      </c>
      <c r="E87" s="13">
        <f>Birželis!E23+Liepa!E14</f>
        <v>43602.54</v>
      </c>
      <c r="F87" s="13">
        <f>Birželis!F23+Liepa!F14</f>
        <v>7944</v>
      </c>
      <c r="G87" s="14">
        <v>13</v>
      </c>
      <c r="H87" s="15">
        <v>43280</v>
      </c>
      <c r="I87" s="16" t="s">
        <v>14</v>
      </c>
    </row>
    <row r="88" spans="1:11" s="5" customFormat="1" ht="26.1" customHeight="1" x14ac:dyDescent="0.2">
      <c r="A88" s="11">
        <v>85</v>
      </c>
      <c r="B88" s="12" t="s">
        <v>152</v>
      </c>
      <c r="C88" s="12" t="s">
        <v>153</v>
      </c>
      <c r="D88" s="12" t="s">
        <v>11</v>
      </c>
      <c r="E88" s="13">
        <f>Vasaris!E18+Kovas!E39+Gegužė!E51</f>
        <v>42853.72</v>
      </c>
      <c r="F88" s="13">
        <f>Vasaris!F18+Kovas!F39+Gegužė!F51</f>
        <v>8078</v>
      </c>
      <c r="G88" s="14">
        <v>16</v>
      </c>
      <c r="H88" s="15">
        <v>43133</v>
      </c>
      <c r="I88" s="19" t="s">
        <v>15</v>
      </c>
    </row>
    <row r="89" spans="1:11" s="5" customFormat="1" ht="26.1" customHeight="1" x14ac:dyDescent="0.2">
      <c r="A89" s="11">
        <v>86</v>
      </c>
      <c r="B89" s="12" t="s">
        <v>583</v>
      </c>
      <c r="C89" s="12" t="s">
        <v>584</v>
      </c>
      <c r="D89" s="12" t="s">
        <v>261</v>
      </c>
      <c r="E89" s="13">
        <f>Rugpjūtis!E16+Rugsėjis!E29+Spalis!E49</f>
        <v>42785</v>
      </c>
      <c r="F89" s="13">
        <f>Rugpjūtis!F16+Rugsėjis!F29+Spalis!F49</f>
        <v>10837</v>
      </c>
      <c r="G89" s="14">
        <v>15</v>
      </c>
      <c r="H89" s="15">
        <v>43329</v>
      </c>
      <c r="I89" s="16" t="s">
        <v>32</v>
      </c>
    </row>
    <row r="90" spans="1:11" s="5" customFormat="1" ht="26.1" customHeight="1" x14ac:dyDescent="0.2">
      <c r="A90" s="11">
        <v>87</v>
      </c>
      <c r="B90" s="12" t="s">
        <v>702</v>
      </c>
      <c r="C90" s="12" t="s">
        <v>703</v>
      </c>
      <c r="D90" s="12" t="s">
        <v>11</v>
      </c>
      <c r="E90" s="13">
        <f>Spalis!E12</f>
        <v>42349.93</v>
      </c>
      <c r="F90" s="13">
        <f>Spalis!F12</f>
        <v>7883</v>
      </c>
      <c r="G90" s="14">
        <v>17</v>
      </c>
      <c r="H90" s="15">
        <v>43399</v>
      </c>
      <c r="I90" s="16" t="s">
        <v>12</v>
      </c>
      <c r="J90" s="29"/>
      <c r="K90" s="29"/>
    </row>
    <row r="91" spans="1:11" s="5" customFormat="1" ht="26.1" customHeight="1" x14ac:dyDescent="0.2">
      <c r="A91" s="11">
        <v>88</v>
      </c>
      <c r="B91" s="12" t="s">
        <v>618</v>
      </c>
      <c r="C91" s="12" t="s">
        <v>617</v>
      </c>
      <c r="D91" s="12" t="s">
        <v>11</v>
      </c>
      <c r="E91" s="13">
        <f>Rugsėjis!E16+Spalis!E36</f>
        <v>41923.46</v>
      </c>
      <c r="F91" s="13">
        <f>Rugsėjis!F16+Spalis!F36</f>
        <v>7675</v>
      </c>
      <c r="G91" s="14">
        <v>11</v>
      </c>
      <c r="H91" s="15">
        <v>43357</v>
      </c>
      <c r="I91" s="16" t="s">
        <v>19</v>
      </c>
    </row>
    <row r="92" spans="1:11" s="5" customFormat="1" ht="26.1" customHeight="1" x14ac:dyDescent="0.2">
      <c r="A92" s="11">
        <v>89</v>
      </c>
      <c r="B92" s="12" t="s">
        <v>709</v>
      </c>
      <c r="C92" s="12" t="s">
        <v>708</v>
      </c>
      <c r="D92" s="12" t="s">
        <v>710</v>
      </c>
      <c r="E92" s="13">
        <f>Spalis!E13</f>
        <v>41049</v>
      </c>
      <c r="F92" s="13">
        <f>Spalis!F13</f>
        <v>9074</v>
      </c>
      <c r="G92" s="14">
        <v>13</v>
      </c>
      <c r="H92" s="15">
        <v>43399</v>
      </c>
      <c r="I92" s="16" t="s">
        <v>32</v>
      </c>
    </row>
    <row r="93" spans="1:11" s="5" customFormat="1" ht="26.1" customHeight="1" x14ac:dyDescent="0.2">
      <c r="A93" s="11">
        <v>90</v>
      </c>
      <c r="B93" s="12" t="s">
        <v>87</v>
      </c>
      <c r="C93" s="12" t="s">
        <v>86</v>
      </c>
      <c r="D93" s="12" t="s">
        <v>20</v>
      </c>
      <c r="E93" s="13">
        <f>Sausis!E20+Vasaris!E28+Kovas!E84+Birželis!E52</f>
        <v>40489.490000000005</v>
      </c>
      <c r="F93" s="13">
        <f>Sausis!F20+Vasaris!F28+Kovas!F84+Birželis!F52</f>
        <v>10211</v>
      </c>
      <c r="G93" s="14">
        <v>19</v>
      </c>
      <c r="H93" s="20">
        <v>43119</v>
      </c>
      <c r="I93" s="19" t="s">
        <v>14</v>
      </c>
    </row>
    <row r="94" spans="1:11" s="5" customFormat="1" ht="26.1" customHeight="1" x14ac:dyDescent="0.2">
      <c r="A94" s="11">
        <v>91</v>
      </c>
      <c r="B94" s="12" t="s">
        <v>624</v>
      </c>
      <c r="C94" s="12" t="s">
        <v>623</v>
      </c>
      <c r="D94" s="12" t="s">
        <v>11</v>
      </c>
      <c r="E94" s="13">
        <f>Rugpjūtis!E14+Rugsėjis!E48</f>
        <v>37630.620000000003</v>
      </c>
      <c r="F94" s="13">
        <f>Rugpjūtis!F14+Rugsėjis!F48</f>
        <v>7016</v>
      </c>
      <c r="G94" s="14">
        <v>10</v>
      </c>
      <c r="H94" s="15">
        <v>43329</v>
      </c>
      <c r="I94" s="16" t="s">
        <v>14</v>
      </c>
    </row>
    <row r="95" spans="1:11" s="5" customFormat="1" ht="26.1" customHeight="1" x14ac:dyDescent="0.2">
      <c r="A95" s="11">
        <v>92</v>
      </c>
      <c r="B95" s="12" t="s">
        <v>599</v>
      </c>
      <c r="C95" s="12" t="s">
        <v>598</v>
      </c>
      <c r="D95" s="12" t="s">
        <v>11</v>
      </c>
      <c r="E95" s="13">
        <f>Rugpjūtis!E13</f>
        <v>37601.629999999997</v>
      </c>
      <c r="F95" s="13">
        <f>Rugpjūtis!F13</f>
        <v>6775</v>
      </c>
      <c r="G95" s="14">
        <v>15</v>
      </c>
      <c r="H95" s="15">
        <v>43315</v>
      </c>
      <c r="I95" s="16" t="s">
        <v>15</v>
      </c>
    </row>
    <row r="96" spans="1:11" s="5" customFormat="1" ht="26.1" customHeight="1" x14ac:dyDescent="0.2">
      <c r="A96" s="11">
        <v>93</v>
      </c>
      <c r="B96" s="12" t="s">
        <v>616</v>
      </c>
      <c r="C96" s="12" t="s">
        <v>615</v>
      </c>
      <c r="D96" s="12" t="s">
        <v>11</v>
      </c>
      <c r="E96" s="13">
        <f>Rugsėjis!E25+Spalis!E19</f>
        <v>37595.61</v>
      </c>
      <c r="F96" s="13">
        <f>Rugsėjis!F25+Spalis!F19</f>
        <v>7739</v>
      </c>
      <c r="G96" s="14">
        <v>14</v>
      </c>
      <c r="H96" s="15">
        <v>43371</v>
      </c>
      <c r="I96" s="16" t="s">
        <v>14</v>
      </c>
    </row>
    <row r="97" spans="1:16" s="5" customFormat="1" ht="26.1" customHeight="1" x14ac:dyDescent="0.2">
      <c r="A97" s="11">
        <v>94</v>
      </c>
      <c r="B97" s="12" t="s">
        <v>91</v>
      </c>
      <c r="C97" s="12" t="s">
        <v>90</v>
      </c>
      <c r="D97" s="12" t="s">
        <v>11</v>
      </c>
      <c r="E97" s="13">
        <f>Sausis!E47+Vasaris!E20</f>
        <v>35493.71</v>
      </c>
      <c r="F97" s="13">
        <f>Sausis!F47+Vasaris!F20</f>
        <v>6620</v>
      </c>
      <c r="G97" s="14">
        <v>6</v>
      </c>
      <c r="H97" s="15">
        <v>43133</v>
      </c>
      <c r="I97" s="19" t="s">
        <v>14</v>
      </c>
    </row>
    <row r="98" spans="1:16" s="5" customFormat="1" ht="26.1" customHeight="1" x14ac:dyDescent="0.2">
      <c r="A98" s="11">
        <v>95</v>
      </c>
      <c r="B98" s="12" t="s">
        <v>36</v>
      </c>
      <c r="C98" s="12" t="s">
        <v>37</v>
      </c>
      <c r="D98" s="12" t="s">
        <v>31</v>
      </c>
      <c r="E98" s="13">
        <f>Sausis!E18</f>
        <v>35064</v>
      </c>
      <c r="F98" s="13">
        <f>Sausis!F18</f>
        <v>6254</v>
      </c>
      <c r="G98" s="14">
        <v>6</v>
      </c>
      <c r="H98" s="15">
        <v>43091</v>
      </c>
      <c r="I98" s="16" t="s">
        <v>32</v>
      </c>
    </row>
    <row r="99" spans="1:16" s="5" customFormat="1" ht="26.1" customHeight="1" x14ac:dyDescent="0.2">
      <c r="A99" s="11">
        <v>96</v>
      </c>
      <c r="B99" s="12" t="s">
        <v>654</v>
      </c>
      <c r="C99" s="12" t="s">
        <v>655</v>
      </c>
      <c r="D99" s="12" t="s">
        <v>31</v>
      </c>
      <c r="E99" s="13">
        <f>Rugsėjis!E30+Spalis!E18</f>
        <v>34838</v>
      </c>
      <c r="F99" s="13">
        <f>Rugsėjis!F30+Spalis!F18</f>
        <v>6484</v>
      </c>
      <c r="G99" s="14">
        <v>5</v>
      </c>
      <c r="H99" s="15">
        <v>43371</v>
      </c>
      <c r="I99" s="16" t="s">
        <v>32</v>
      </c>
    </row>
    <row r="100" spans="1:16" s="5" customFormat="1" ht="26.1" customHeight="1" x14ac:dyDescent="0.2">
      <c r="A100" s="11">
        <v>97</v>
      </c>
      <c r="B100" s="12" t="s">
        <v>361</v>
      </c>
      <c r="C100" s="12" t="s">
        <v>353</v>
      </c>
      <c r="D100" s="12" t="s">
        <v>31</v>
      </c>
      <c r="E100" s="13">
        <f>Gegužė!E7+Birželis!E35</f>
        <v>34727.919999999998</v>
      </c>
      <c r="F100" s="13">
        <f>Gegužė!F7+Birželis!F35</f>
        <v>6503</v>
      </c>
      <c r="G100" s="14">
        <v>9</v>
      </c>
      <c r="H100" s="15">
        <v>43224</v>
      </c>
      <c r="I100" s="16" t="s">
        <v>14</v>
      </c>
      <c r="J100" s="29"/>
    </row>
    <row r="101" spans="1:16" s="5" customFormat="1" ht="26.1" customHeight="1" x14ac:dyDescent="0.2">
      <c r="A101" s="11">
        <v>98</v>
      </c>
      <c r="B101" s="12" t="s">
        <v>385</v>
      </c>
      <c r="C101" s="12" t="s">
        <v>386</v>
      </c>
      <c r="D101" s="12" t="s">
        <v>286</v>
      </c>
      <c r="E101" s="13">
        <f>Gegužė!E19+Birželis!E18+Liepa!E37+Rugpjūtis!E42</f>
        <v>34476.589999999997</v>
      </c>
      <c r="F101" s="13">
        <f>Gegužė!F19+Birželis!F18+Liepa!F37+Rugpjūtis!F42</f>
        <v>8903</v>
      </c>
      <c r="G101" s="14">
        <v>19</v>
      </c>
      <c r="H101" s="15">
        <v>43245</v>
      </c>
      <c r="I101" s="19" t="s">
        <v>38</v>
      </c>
      <c r="N101" s="29"/>
      <c r="P101" s="35"/>
    </row>
    <row r="102" spans="1:16" s="5" customFormat="1" ht="26.1" customHeight="1" x14ac:dyDescent="0.2">
      <c r="A102" s="11">
        <v>99</v>
      </c>
      <c r="B102" s="12" t="s">
        <v>627</v>
      </c>
      <c r="C102" s="12" t="s">
        <v>619</v>
      </c>
      <c r="D102" s="12" t="s">
        <v>11</v>
      </c>
      <c r="E102" s="13">
        <f>Rugsėjis!E17+Spalis!E45</f>
        <v>33526.03</v>
      </c>
      <c r="F102" s="13">
        <f>Rugsėjis!F17+Spalis!F45</f>
        <v>5792</v>
      </c>
      <c r="G102" s="14">
        <v>11</v>
      </c>
      <c r="H102" s="15">
        <v>43357</v>
      </c>
      <c r="I102" s="16" t="s">
        <v>14</v>
      </c>
    </row>
    <row r="103" spans="1:16" s="5" customFormat="1" ht="26.1" customHeight="1" x14ac:dyDescent="0.2">
      <c r="A103" s="11">
        <v>100</v>
      </c>
      <c r="B103" s="12" t="s">
        <v>589</v>
      </c>
      <c r="C103" s="12" t="s">
        <v>590</v>
      </c>
      <c r="D103" s="12" t="s">
        <v>268</v>
      </c>
      <c r="E103" s="13">
        <f>Rugpjūtis!E19+Rugsėjis!E28+Spalis!E46</f>
        <v>33378.119999999995</v>
      </c>
      <c r="F103" s="13">
        <f>Rugpjūtis!F19+Rugsėjis!F28+Spalis!F46</f>
        <v>7977</v>
      </c>
      <c r="G103" s="14">
        <v>17</v>
      </c>
      <c r="H103" s="15">
        <v>43336</v>
      </c>
      <c r="I103" s="19" t="s">
        <v>392</v>
      </c>
    </row>
    <row r="104" spans="1:16" s="5" customFormat="1" ht="26.1" customHeight="1" x14ac:dyDescent="0.3">
      <c r="A104" s="11">
        <v>101</v>
      </c>
      <c r="B104" s="12" t="s">
        <v>89</v>
      </c>
      <c r="C104" s="12" t="s">
        <v>88</v>
      </c>
      <c r="D104" s="12" t="s">
        <v>11</v>
      </c>
      <c r="E104" s="13">
        <f>Sausis!E24+Vasaris!E25+Kovas!E67+Gegužė!E67</f>
        <v>33020.870000000003</v>
      </c>
      <c r="F104" s="13">
        <f>Sausis!F24+Vasaris!F25+Kovas!F67+Gegužė!F67</f>
        <v>6178</v>
      </c>
      <c r="G104" s="14">
        <v>12</v>
      </c>
      <c r="H104" s="15">
        <v>43126</v>
      </c>
      <c r="I104" s="19" t="s">
        <v>14</v>
      </c>
      <c r="J104" s="39"/>
    </row>
    <row r="105" spans="1:16" s="5" customFormat="1" ht="26.1" customHeight="1" x14ac:dyDescent="0.3">
      <c r="A105" s="11">
        <v>102</v>
      </c>
      <c r="B105" s="12" t="s">
        <v>347</v>
      </c>
      <c r="C105" s="12" t="s">
        <v>348</v>
      </c>
      <c r="D105" s="12" t="s">
        <v>20</v>
      </c>
      <c r="E105" s="13">
        <f>Balandis!E15+Gegužė!E29</f>
        <v>32285.5</v>
      </c>
      <c r="F105" s="13">
        <f>Balandis!F15+Gegužė!F29</f>
        <v>6298</v>
      </c>
      <c r="G105" s="14">
        <v>16</v>
      </c>
      <c r="H105" s="15">
        <v>43210</v>
      </c>
      <c r="I105" s="19" t="s">
        <v>33</v>
      </c>
      <c r="J105" s="39"/>
      <c r="K105"/>
      <c r="L105"/>
      <c r="M105" s="45"/>
    </row>
    <row r="106" spans="1:16" s="5" customFormat="1" ht="26.1" customHeight="1" x14ac:dyDescent="0.3">
      <c r="A106" s="11">
        <v>103</v>
      </c>
      <c r="B106" s="12" t="s">
        <v>221</v>
      </c>
      <c r="C106" s="12" t="s">
        <v>221</v>
      </c>
      <c r="D106" s="12" t="s">
        <v>11</v>
      </c>
      <c r="E106" s="13">
        <f>Kovas!E18+Balandis!E74+Gegužė!E52+Birželis!E50+Rugpjūtis!E65</f>
        <v>31938.240000000002</v>
      </c>
      <c r="F106" s="13">
        <f>Kovas!F18+Balandis!F74+Gegužė!F52+Birželis!F50+Rugpjūtis!F65</f>
        <v>6280</v>
      </c>
      <c r="G106" s="14">
        <v>13</v>
      </c>
      <c r="H106" s="15">
        <v>43161</v>
      </c>
      <c r="I106" s="16" t="s">
        <v>12</v>
      </c>
      <c r="J106" s="39"/>
      <c r="K106" s="39"/>
      <c r="L106" s="39"/>
      <c r="M106" s="46"/>
    </row>
    <row r="107" spans="1:16" s="5" customFormat="1" ht="26.1" customHeight="1" x14ac:dyDescent="0.3">
      <c r="A107" s="11">
        <v>104</v>
      </c>
      <c r="B107" s="12" t="s">
        <v>134</v>
      </c>
      <c r="C107" s="12" t="s">
        <v>135</v>
      </c>
      <c r="D107" s="12" t="s">
        <v>11</v>
      </c>
      <c r="E107" s="13">
        <f>Sausis!E19+Vasaris!E40</f>
        <v>31765.55</v>
      </c>
      <c r="F107" s="13">
        <f>Sausis!F19+Vasaris!F40</f>
        <v>6197</v>
      </c>
      <c r="G107" s="14">
        <v>15</v>
      </c>
      <c r="H107" s="15">
        <v>43112</v>
      </c>
      <c r="I107" s="16" t="s">
        <v>12</v>
      </c>
      <c r="J107" s="39"/>
      <c r="K107" s="39"/>
      <c r="L107" s="39"/>
      <c r="M107" s="46"/>
    </row>
    <row r="108" spans="1:16" s="5" customFormat="1" ht="26.1" customHeight="1" x14ac:dyDescent="0.2">
      <c r="A108" s="11">
        <v>105</v>
      </c>
      <c r="B108" s="12" t="s">
        <v>648</v>
      </c>
      <c r="C108" s="12" t="s">
        <v>647</v>
      </c>
      <c r="D108" s="12" t="s">
        <v>31</v>
      </c>
      <c r="E108" s="13">
        <f>Rugsėjis!E21+Spalis!E31</f>
        <v>31457.61</v>
      </c>
      <c r="F108" s="13">
        <f>Rugsėjis!F21+Spalis!F31</f>
        <v>5667</v>
      </c>
      <c r="G108" s="14">
        <v>6</v>
      </c>
      <c r="H108" s="15">
        <v>43364</v>
      </c>
      <c r="I108" s="19" t="s">
        <v>38</v>
      </c>
      <c r="J108" s="18"/>
    </row>
    <row r="109" spans="1:16" s="5" customFormat="1" ht="26.1" customHeight="1" x14ac:dyDescent="0.2">
      <c r="A109" s="11">
        <v>106</v>
      </c>
      <c r="B109" s="12" t="s">
        <v>223</v>
      </c>
      <c r="C109" s="12" t="s">
        <v>222</v>
      </c>
      <c r="D109" s="12" t="s">
        <v>224</v>
      </c>
      <c r="E109" s="13">
        <f>Kovas!E20+Balandis!E59+Rugpjūtis!E35</f>
        <v>31048.2</v>
      </c>
      <c r="F109" s="13">
        <f>Kovas!F20+Balandis!F59+Rugpjūtis!F35</f>
        <v>5999</v>
      </c>
      <c r="G109" s="14">
        <v>16</v>
      </c>
      <c r="H109" s="15">
        <v>43168</v>
      </c>
      <c r="I109" s="16" t="s">
        <v>12</v>
      </c>
    </row>
    <row r="110" spans="1:16" s="5" customFormat="1" ht="26.1" customHeight="1" x14ac:dyDescent="0.2">
      <c r="A110" s="11">
        <v>107</v>
      </c>
      <c r="B110" s="12" t="s">
        <v>653</v>
      </c>
      <c r="C110" s="12" t="s">
        <v>653</v>
      </c>
      <c r="D110" s="12" t="s">
        <v>147</v>
      </c>
      <c r="E110" s="13">
        <f>Rugsėjis!E20+Spalis!E32</f>
        <v>30765</v>
      </c>
      <c r="F110" s="13">
        <f>Rugsėjis!F20+Spalis!F32</f>
        <v>5858</v>
      </c>
      <c r="G110" s="14">
        <v>12</v>
      </c>
      <c r="H110" s="15">
        <v>43364</v>
      </c>
      <c r="I110" s="16" t="s">
        <v>32</v>
      </c>
    </row>
    <row r="111" spans="1:16" s="5" customFormat="1" ht="26.1" customHeight="1" x14ac:dyDescent="0.2">
      <c r="A111" s="11">
        <v>108</v>
      </c>
      <c r="B111" s="12" t="s">
        <v>317</v>
      </c>
      <c r="C111" s="12" t="s">
        <v>318</v>
      </c>
      <c r="D111" s="12" t="s">
        <v>31</v>
      </c>
      <c r="E111" s="13">
        <f>Balandis!E28+Gegužė!E13</f>
        <v>30548</v>
      </c>
      <c r="F111" s="13">
        <f>Balandis!F28+Gegužė!F13</f>
        <v>7818</v>
      </c>
      <c r="G111" s="14">
        <v>15</v>
      </c>
      <c r="H111" s="15">
        <v>43217</v>
      </c>
      <c r="I111" s="16" t="s">
        <v>32</v>
      </c>
    </row>
    <row r="112" spans="1:16" s="5" customFormat="1" ht="26.1" customHeight="1" x14ac:dyDescent="0.2">
      <c r="A112" s="11">
        <v>109</v>
      </c>
      <c r="B112" s="12" t="s">
        <v>145</v>
      </c>
      <c r="C112" s="12" t="s">
        <v>146</v>
      </c>
      <c r="D112" s="12" t="s">
        <v>147</v>
      </c>
      <c r="E112" s="13">
        <f>Vasaris!E21+Kovas!E59</f>
        <v>29562.92</v>
      </c>
      <c r="F112" s="13">
        <f>Vasaris!F21+Kovas!F59</f>
        <v>5566</v>
      </c>
      <c r="G112" s="14">
        <v>13</v>
      </c>
      <c r="H112" s="15">
        <v>43133</v>
      </c>
      <c r="I112" s="16" t="s">
        <v>12</v>
      </c>
    </row>
    <row r="113" spans="1:14" s="5" customFormat="1" ht="26.1" customHeight="1" x14ac:dyDescent="0.2">
      <c r="A113" s="11">
        <v>110</v>
      </c>
      <c r="B113" s="12" t="s">
        <v>580</v>
      </c>
      <c r="C113" s="22" t="s">
        <v>579</v>
      </c>
      <c r="D113" s="22" t="s">
        <v>11</v>
      </c>
      <c r="E113" s="13">
        <f>Rugpjūtis!E32+Rugsėjis!E19</f>
        <v>29539.75</v>
      </c>
      <c r="F113" s="13">
        <f>Rugpjūtis!F32+Rugsėjis!F19</f>
        <v>5351</v>
      </c>
      <c r="G113" s="23">
        <v>13</v>
      </c>
      <c r="H113" s="24">
        <v>43343</v>
      </c>
      <c r="I113" s="16" t="s">
        <v>14</v>
      </c>
      <c r="J113" s="17"/>
      <c r="M113" s="17"/>
    </row>
    <row r="114" spans="1:14" s="5" customFormat="1" ht="26.1" customHeight="1" x14ac:dyDescent="0.2">
      <c r="A114" s="11">
        <v>111</v>
      </c>
      <c r="B114" s="12" t="s">
        <v>160</v>
      </c>
      <c r="C114" s="12" t="s">
        <v>159</v>
      </c>
      <c r="D114" s="12" t="s">
        <v>11</v>
      </c>
      <c r="E114" s="13">
        <f>Vasaris!E23+Kovas!E30</f>
        <v>29438.36</v>
      </c>
      <c r="F114" s="13">
        <f>Vasaris!F23+Kovas!F30</f>
        <v>5652</v>
      </c>
      <c r="G114" s="14">
        <v>11</v>
      </c>
      <c r="H114" s="15">
        <v>43154</v>
      </c>
      <c r="I114" s="16" t="s">
        <v>14</v>
      </c>
      <c r="J114" s="17"/>
      <c r="M114" s="17"/>
    </row>
    <row r="115" spans="1:14" s="5" customFormat="1" ht="26.1" customHeight="1" x14ac:dyDescent="0.2">
      <c r="A115" s="11">
        <v>112</v>
      </c>
      <c r="B115" s="12" t="s">
        <v>515</v>
      </c>
      <c r="C115" s="12" t="s">
        <v>514</v>
      </c>
      <c r="D115" s="12" t="s">
        <v>11</v>
      </c>
      <c r="E115" s="13">
        <f>Liepa!E23+Rugpjūtis!E20</f>
        <v>29030.99</v>
      </c>
      <c r="F115" s="13">
        <f>Liepa!F23+Rugpjūtis!F20</f>
        <v>5203</v>
      </c>
      <c r="G115" s="14">
        <v>10</v>
      </c>
      <c r="H115" s="15" t="s">
        <v>524</v>
      </c>
      <c r="I115" s="16" t="s">
        <v>14</v>
      </c>
    </row>
    <row r="116" spans="1:14" s="5" customFormat="1" ht="26.1" customHeight="1" x14ac:dyDescent="0.2">
      <c r="A116" s="11">
        <v>113</v>
      </c>
      <c r="B116" s="12" t="s">
        <v>46</v>
      </c>
      <c r="C116" s="12" t="s">
        <v>47</v>
      </c>
      <c r="D116" s="12" t="s">
        <v>11</v>
      </c>
      <c r="E116" s="13">
        <f>Sausis!E21+Balandis!E63</f>
        <v>28678.44</v>
      </c>
      <c r="F116" s="13">
        <f>Sausis!F21+Balandis!F63</f>
        <v>5559</v>
      </c>
      <c r="G116" s="14">
        <v>12</v>
      </c>
      <c r="H116" s="15">
        <v>43091</v>
      </c>
      <c r="I116" s="19" t="s">
        <v>15</v>
      </c>
      <c r="J116" s="17"/>
      <c r="L116" s="29"/>
    </row>
    <row r="117" spans="1:14" s="5" customFormat="1" ht="26.1" customHeight="1" x14ac:dyDescent="0.2">
      <c r="A117" s="11">
        <v>114</v>
      </c>
      <c r="B117" s="12" t="s">
        <v>266</v>
      </c>
      <c r="C117" s="12" t="s">
        <v>267</v>
      </c>
      <c r="D117" s="12" t="s">
        <v>268</v>
      </c>
      <c r="E117" s="13">
        <f>Kovas!E38+Balandis!E19+Gegužė!E44+Birželis!E57+Rugpjūtis!E33</f>
        <v>28497.269999999997</v>
      </c>
      <c r="F117" s="13">
        <f>Kovas!F38+Balandis!F19+Gegužė!F44+Birželis!F57+Rugpjūtis!F33</f>
        <v>5652</v>
      </c>
      <c r="G117" s="14">
        <v>6</v>
      </c>
      <c r="H117" s="15">
        <v>43189</v>
      </c>
      <c r="I117" s="16" t="s">
        <v>269</v>
      </c>
      <c r="K117" s="18"/>
      <c r="M117" s="17"/>
    </row>
    <row r="118" spans="1:14" s="5" customFormat="1" ht="26.1" customHeight="1" x14ac:dyDescent="0.2">
      <c r="A118" s="11">
        <v>115</v>
      </c>
      <c r="B118" s="12" t="s">
        <v>656</v>
      </c>
      <c r="C118" s="12" t="s">
        <v>657</v>
      </c>
      <c r="D118" s="12" t="s">
        <v>658</v>
      </c>
      <c r="E118" s="13">
        <f>Rugsėjis!E26+Spalis!E26</f>
        <v>27998.2</v>
      </c>
      <c r="F118" s="13">
        <f>Rugsėjis!F26+Spalis!F26</f>
        <v>6519</v>
      </c>
      <c r="G118" s="14">
        <v>13</v>
      </c>
      <c r="H118" s="15">
        <v>43371</v>
      </c>
      <c r="I118" s="19" t="s">
        <v>392</v>
      </c>
    </row>
    <row r="119" spans="1:14" s="5" customFormat="1" ht="26.1" customHeight="1" x14ac:dyDescent="0.2">
      <c r="A119" s="11">
        <v>116</v>
      </c>
      <c r="B119" s="12" t="s">
        <v>239</v>
      </c>
      <c r="C119" s="12" t="s">
        <v>238</v>
      </c>
      <c r="D119" s="12" t="s">
        <v>11</v>
      </c>
      <c r="E119" s="13">
        <f>Kovas!E19+Balandis!E61</f>
        <v>27685.62</v>
      </c>
      <c r="F119" s="13">
        <f>Kovas!F19+Balandis!F61</f>
        <v>5105</v>
      </c>
      <c r="G119" s="14">
        <v>12</v>
      </c>
      <c r="H119" s="15">
        <v>43168</v>
      </c>
      <c r="I119" s="19" t="s">
        <v>33</v>
      </c>
      <c r="J119" s="17"/>
    </row>
    <row r="120" spans="1:14" s="5" customFormat="1" ht="26.1" customHeight="1" x14ac:dyDescent="0.2">
      <c r="A120" s="11">
        <v>117</v>
      </c>
      <c r="B120" s="12" t="s">
        <v>452</v>
      </c>
      <c r="C120" s="12" t="s">
        <v>451</v>
      </c>
      <c r="D120" s="12" t="s">
        <v>11</v>
      </c>
      <c r="E120" s="13">
        <f>Birželis!E14+Liepa!E62</f>
        <v>27540.400000000001</v>
      </c>
      <c r="F120" s="13">
        <f>Birželis!F14+Liepa!F62</f>
        <v>5462</v>
      </c>
      <c r="G120" s="14">
        <v>15</v>
      </c>
      <c r="H120" s="15">
        <v>43252</v>
      </c>
      <c r="I120" s="19" t="s">
        <v>33</v>
      </c>
      <c r="J120" s="29"/>
      <c r="K120" s="29"/>
    </row>
    <row r="121" spans="1:14" s="5" customFormat="1" ht="26.1" customHeight="1" x14ac:dyDescent="0.2">
      <c r="A121" s="11">
        <v>118</v>
      </c>
      <c r="B121" s="12" t="s">
        <v>574</v>
      </c>
      <c r="C121" s="12" t="s">
        <v>573</v>
      </c>
      <c r="D121" s="12" t="s">
        <v>11</v>
      </c>
      <c r="E121" s="13">
        <f>Rugpjūtis!E17+Rugsėjis!E40</f>
        <v>27105.079999999998</v>
      </c>
      <c r="F121" s="13">
        <f>Rugpjūtis!F17+Rugsėjis!F40</f>
        <v>5297</v>
      </c>
      <c r="G121" s="14">
        <v>10</v>
      </c>
      <c r="H121" s="15">
        <v>43336</v>
      </c>
      <c r="I121" s="16" t="s">
        <v>14</v>
      </c>
    </row>
    <row r="122" spans="1:14" s="5" customFormat="1" ht="26.1" customHeight="1" x14ac:dyDescent="0.2">
      <c r="A122" s="11">
        <v>119</v>
      </c>
      <c r="B122" s="12" t="s">
        <v>698</v>
      </c>
      <c r="C122" s="12" t="s">
        <v>699</v>
      </c>
      <c r="D122" s="12" t="s">
        <v>11</v>
      </c>
      <c r="E122" s="13">
        <f>Spalis!E16</f>
        <v>26303.62</v>
      </c>
      <c r="F122" s="13">
        <f>Spalis!F16</f>
        <v>4601</v>
      </c>
      <c r="G122" s="14">
        <v>11</v>
      </c>
      <c r="H122" s="15">
        <v>43378</v>
      </c>
      <c r="I122" s="16" t="s">
        <v>12</v>
      </c>
    </row>
    <row r="123" spans="1:14" s="5" customFormat="1" ht="26.1" customHeight="1" x14ac:dyDescent="0.2">
      <c r="A123" s="11">
        <v>120</v>
      </c>
      <c r="B123" s="12" t="s">
        <v>168</v>
      </c>
      <c r="C123" s="12" t="s">
        <v>170</v>
      </c>
      <c r="D123" s="12" t="s">
        <v>31</v>
      </c>
      <c r="E123" s="13">
        <f>Vasaris!E22+Kovas!E54</f>
        <v>24531</v>
      </c>
      <c r="F123" s="13">
        <f>Vasaris!F22+Kovas!F54</f>
        <v>5617</v>
      </c>
      <c r="G123" s="14">
        <v>13</v>
      </c>
      <c r="H123" s="15">
        <v>43133</v>
      </c>
      <c r="I123" s="16" t="s">
        <v>32</v>
      </c>
    </row>
    <row r="124" spans="1:14" s="5" customFormat="1" ht="26.1" customHeight="1" x14ac:dyDescent="0.2">
      <c r="A124" s="11">
        <v>121</v>
      </c>
      <c r="B124" s="12" t="s">
        <v>355</v>
      </c>
      <c r="C124" s="12" t="s">
        <v>354</v>
      </c>
      <c r="D124" s="12" t="s">
        <v>11</v>
      </c>
      <c r="E124" s="13">
        <f>Gegužė!E16+Birželis!E30+Liepa!E50</f>
        <v>24333.58</v>
      </c>
      <c r="F124" s="13">
        <f>Gegužė!F16+Birželis!F30+Liepa!F50</f>
        <v>4560</v>
      </c>
      <c r="G124" s="14">
        <v>13</v>
      </c>
      <c r="H124" s="15">
        <v>43238</v>
      </c>
      <c r="I124" s="16" t="s">
        <v>14</v>
      </c>
      <c r="K124" s="17"/>
      <c r="N124" s="18"/>
    </row>
    <row r="125" spans="1:14" s="5" customFormat="1" ht="26.1" customHeight="1" x14ac:dyDescent="0.2">
      <c r="A125" s="11">
        <v>122</v>
      </c>
      <c r="B125" s="12" t="s">
        <v>687</v>
      </c>
      <c r="C125" s="63" t="s">
        <v>686</v>
      </c>
      <c r="D125" s="12" t="s">
        <v>11</v>
      </c>
      <c r="E125" s="13">
        <f>Spalis!E17</f>
        <v>24071.67</v>
      </c>
      <c r="F125" s="13">
        <f>Spalis!F17</f>
        <v>4229</v>
      </c>
      <c r="G125" s="14">
        <v>11</v>
      </c>
      <c r="H125" s="15">
        <v>43392</v>
      </c>
      <c r="I125" s="16" t="s">
        <v>14</v>
      </c>
      <c r="K125" s="17"/>
      <c r="N125" s="18"/>
    </row>
    <row r="126" spans="1:14" s="5" customFormat="1" ht="26.1" customHeight="1" x14ac:dyDescent="0.2">
      <c r="A126" s="11">
        <v>123</v>
      </c>
      <c r="B126" s="21" t="s">
        <v>60</v>
      </c>
      <c r="C126" s="12" t="s">
        <v>61</v>
      </c>
      <c r="D126" s="12" t="s">
        <v>31</v>
      </c>
      <c r="E126" s="13">
        <f>Sausis!E22</f>
        <v>24021</v>
      </c>
      <c r="F126" s="13">
        <f>Sausis!F22</f>
        <v>6254</v>
      </c>
      <c r="G126" s="14">
        <v>12</v>
      </c>
      <c r="H126" s="15">
        <v>43098</v>
      </c>
      <c r="I126" s="16" t="s">
        <v>32</v>
      </c>
    </row>
    <row r="127" spans="1:14" s="5" customFormat="1" ht="26.1" customHeight="1" x14ac:dyDescent="0.2">
      <c r="A127" s="11">
        <v>124</v>
      </c>
      <c r="B127" s="12" t="s">
        <v>379</v>
      </c>
      <c r="C127" s="12" t="s">
        <v>380</v>
      </c>
      <c r="D127" s="12" t="s">
        <v>261</v>
      </c>
      <c r="E127" s="13">
        <f>Gegužė!E14+Birželis!E31</f>
        <v>23407</v>
      </c>
      <c r="F127" s="13">
        <f>Gegužė!F14+Birželis!F31</f>
        <v>5965</v>
      </c>
      <c r="G127" s="14">
        <v>15</v>
      </c>
      <c r="H127" s="15">
        <v>43231</v>
      </c>
      <c r="I127" s="16" t="s">
        <v>32</v>
      </c>
      <c r="J127" s="17"/>
    </row>
    <row r="128" spans="1:14" s="5" customFormat="1" ht="26.1" customHeight="1" x14ac:dyDescent="0.2">
      <c r="A128" s="11">
        <v>125</v>
      </c>
      <c r="B128" s="12" t="s">
        <v>205</v>
      </c>
      <c r="C128" s="12" t="s">
        <v>204</v>
      </c>
      <c r="D128" s="12" t="s">
        <v>11</v>
      </c>
      <c r="E128" s="13">
        <f>Balandis!E18</f>
        <v>22663.119999999999</v>
      </c>
      <c r="F128" s="13">
        <f>Balandis!F18</f>
        <v>4193</v>
      </c>
      <c r="G128" s="14">
        <v>14</v>
      </c>
      <c r="H128" s="15" t="s">
        <v>329</v>
      </c>
      <c r="I128" s="19" t="s">
        <v>14</v>
      </c>
      <c r="M128" s="18"/>
    </row>
    <row r="129" spans="1:13" s="5" customFormat="1" ht="26.1" customHeight="1" x14ac:dyDescent="0.2">
      <c r="A129" s="11">
        <v>126</v>
      </c>
      <c r="B129" s="12" t="s">
        <v>560</v>
      </c>
      <c r="C129" s="22" t="s">
        <v>560</v>
      </c>
      <c r="D129" s="12" t="s">
        <v>9</v>
      </c>
      <c r="E129" s="13">
        <f>Liepa!E16+Rugpjūtis!E70</f>
        <v>22589.599999999999</v>
      </c>
      <c r="F129" s="13">
        <f>Liepa!F16+Rugpjūtis!F70</f>
        <v>6350</v>
      </c>
      <c r="G129" s="23">
        <v>17</v>
      </c>
      <c r="H129" s="15" t="s">
        <v>527</v>
      </c>
      <c r="I129" s="19" t="s">
        <v>561</v>
      </c>
    </row>
    <row r="130" spans="1:13" s="5" customFormat="1" ht="26.1" customHeight="1" x14ac:dyDescent="0.2">
      <c r="A130" s="11">
        <v>127</v>
      </c>
      <c r="B130" s="12" t="s">
        <v>270</v>
      </c>
      <c r="C130" s="12" t="s">
        <v>271</v>
      </c>
      <c r="D130" s="12" t="s">
        <v>272</v>
      </c>
      <c r="E130" s="13">
        <f>Kovas!E44+Balandis!E24+Gegužė!E39+Birželis!E63+Liepa!E54+Rugpjūtis!E34+Rugsėjis!E64</f>
        <v>22570.37</v>
      </c>
      <c r="F130" s="13">
        <f>Kovas!F44+Balandis!F24+Gegužė!F39+Birželis!F63+Liepa!F54+Rugpjūtis!F34+Rugsėjis!F64</f>
        <v>4748</v>
      </c>
      <c r="G130" s="14">
        <v>4</v>
      </c>
      <c r="H130" s="15">
        <v>43189</v>
      </c>
      <c r="I130" s="16" t="s">
        <v>269</v>
      </c>
    </row>
    <row r="131" spans="1:13" s="5" customFormat="1" ht="26.1" customHeight="1" x14ac:dyDescent="0.2">
      <c r="A131" s="11">
        <v>128</v>
      </c>
      <c r="B131" s="12" t="s">
        <v>601</v>
      </c>
      <c r="C131" s="12" t="s">
        <v>600</v>
      </c>
      <c r="D131" s="12" t="s">
        <v>604</v>
      </c>
      <c r="E131" s="13">
        <f>Rugpjūtis!E18</f>
        <v>22469.19</v>
      </c>
      <c r="F131" s="13">
        <f>Rugpjūtis!F18</f>
        <v>3920</v>
      </c>
      <c r="G131" s="14">
        <v>13</v>
      </c>
      <c r="H131" s="15">
        <v>43322</v>
      </c>
      <c r="I131" s="19" t="s">
        <v>33</v>
      </c>
      <c r="M131" s="18"/>
    </row>
    <row r="132" spans="1:13" s="5" customFormat="1" ht="26.1" customHeight="1" x14ac:dyDescent="0.2">
      <c r="A132" s="11">
        <v>129</v>
      </c>
      <c r="B132" s="12" t="s">
        <v>202</v>
      </c>
      <c r="C132" s="12" t="s">
        <v>201</v>
      </c>
      <c r="D132" s="12" t="s">
        <v>208</v>
      </c>
      <c r="E132" s="13">
        <f>Kovas!E22</f>
        <v>22203.46</v>
      </c>
      <c r="F132" s="13">
        <f>Kovas!F22</f>
        <v>4125</v>
      </c>
      <c r="G132" s="14">
        <v>12</v>
      </c>
      <c r="H132" s="15">
        <v>43168</v>
      </c>
      <c r="I132" s="19" t="s">
        <v>14</v>
      </c>
      <c r="J132" s="29"/>
      <c r="L132" s="18"/>
      <c r="M132" s="18"/>
    </row>
    <row r="133" spans="1:13" s="5" customFormat="1" ht="26.1" customHeight="1" x14ac:dyDescent="0.2">
      <c r="A133" s="11">
        <v>130</v>
      </c>
      <c r="B133" s="12" t="s">
        <v>649</v>
      </c>
      <c r="C133" s="12" t="s">
        <v>650</v>
      </c>
      <c r="D133" s="12" t="s">
        <v>31</v>
      </c>
      <c r="E133" s="13">
        <f>Rugsėjis!E22</f>
        <v>22049.71</v>
      </c>
      <c r="F133" s="13">
        <f>Rugsėjis!F22</f>
        <v>3819</v>
      </c>
      <c r="G133" s="14">
        <v>10</v>
      </c>
      <c r="H133" s="15">
        <v>43343</v>
      </c>
      <c r="I133" s="19" t="s">
        <v>38</v>
      </c>
      <c r="L133" s="18"/>
      <c r="M133" s="18"/>
    </row>
    <row r="134" spans="1:13" s="5" customFormat="1" ht="26.1" customHeight="1" x14ac:dyDescent="0.2">
      <c r="A134" s="11">
        <v>131</v>
      </c>
      <c r="B134" s="12" t="s">
        <v>513</v>
      </c>
      <c r="C134" s="12" t="s">
        <v>523</v>
      </c>
      <c r="D134" s="12" t="s">
        <v>31</v>
      </c>
      <c r="E134" s="13">
        <f>Liepa!E18</f>
        <v>21960.86</v>
      </c>
      <c r="F134" s="13">
        <f>Liepa!F18</f>
        <v>4002</v>
      </c>
      <c r="G134" s="14">
        <v>11</v>
      </c>
      <c r="H134" s="15" t="s">
        <v>521</v>
      </c>
      <c r="I134" s="16" t="s">
        <v>14</v>
      </c>
      <c r="M134" s="18"/>
    </row>
    <row r="135" spans="1:13" s="5" customFormat="1" ht="26.1" customHeight="1" x14ac:dyDescent="0.2">
      <c r="A135" s="11">
        <v>132</v>
      </c>
      <c r="B135" s="12" t="s">
        <v>29</v>
      </c>
      <c r="C135" s="12" t="s">
        <v>30</v>
      </c>
      <c r="D135" s="12" t="s">
        <v>64</v>
      </c>
      <c r="E135" s="13">
        <f>Sausis!E23+Vasaris!E60</f>
        <v>21927.98</v>
      </c>
      <c r="F135" s="13">
        <f>Sausis!F23+Vasaris!F60</f>
        <v>4781</v>
      </c>
      <c r="G135" s="14">
        <v>10</v>
      </c>
      <c r="H135" s="15">
        <v>43070</v>
      </c>
      <c r="I135" s="19" t="s">
        <v>14</v>
      </c>
      <c r="M135" s="18"/>
    </row>
    <row r="136" spans="1:13" s="5" customFormat="1" ht="26.1" customHeight="1" x14ac:dyDescent="0.2">
      <c r="A136" s="11">
        <v>133</v>
      </c>
      <c r="B136" s="12" t="s">
        <v>456</v>
      </c>
      <c r="C136" s="12" t="s">
        <v>455</v>
      </c>
      <c r="D136" s="12" t="s">
        <v>11</v>
      </c>
      <c r="E136" s="13">
        <f>Birželis!E17+Liepa!E52</f>
        <v>20237</v>
      </c>
      <c r="F136" s="13">
        <f>Birželis!F17+Liepa!F52</f>
        <v>4271</v>
      </c>
      <c r="G136" s="14">
        <v>13</v>
      </c>
      <c r="H136" s="15">
        <v>43266</v>
      </c>
      <c r="I136" s="19" t="s">
        <v>15</v>
      </c>
      <c r="M136" s="18"/>
    </row>
    <row r="137" spans="1:13" s="5" customFormat="1" ht="26.1" customHeight="1" x14ac:dyDescent="0.2">
      <c r="A137" s="11">
        <v>134</v>
      </c>
      <c r="B137" s="12" t="s">
        <v>131</v>
      </c>
      <c r="C137" s="22" t="s">
        <v>132</v>
      </c>
      <c r="D137" s="12" t="s">
        <v>11</v>
      </c>
      <c r="E137" s="13">
        <f>Sausis!E25+Vasaris!E50</f>
        <v>19996.849999999999</v>
      </c>
      <c r="F137" s="13">
        <f>Sausis!F25+Vasaris!F50</f>
        <v>4139</v>
      </c>
      <c r="G137" s="23">
        <v>14</v>
      </c>
      <c r="H137" s="15">
        <v>43119</v>
      </c>
      <c r="I137" s="16" t="s">
        <v>133</v>
      </c>
      <c r="J137" s="29"/>
    </row>
    <row r="138" spans="1:13" s="5" customFormat="1" ht="26.1" customHeight="1" x14ac:dyDescent="0.2">
      <c r="A138" s="11">
        <v>135</v>
      </c>
      <c r="B138" s="12" t="s">
        <v>716</v>
      </c>
      <c r="C138" s="12" t="s">
        <v>715</v>
      </c>
      <c r="D138" s="12" t="s">
        <v>11</v>
      </c>
      <c r="E138" s="13">
        <f>Spalis!E20</f>
        <v>19815.099999999999</v>
      </c>
      <c r="F138" s="13">
        <f>Spalis!F20</f>
        <v>3662</v>
      </c>
      <c r="G138" s="14">
        <v>17</v>
      </c>
      <c r="H138" s="15">
        <v>43385</v>
      </c>
      <c r="I138" s="16" t="s">
        <v>15</v>
      </c>
      <c r="M138" s="18"/>
    </row>
    <row r="139" spans="1:13" s="5" customFormat="1" ht="26.1" customHeight="1" x14ac:dyDescent="0.2">
      <c r="A139" s="11">
        <v>136</v>
      </c>
      <c r="B139" s="12" t="s">
        <v>665</v>
      </c>
      <c r="C139" s="12" t="s">
        <v>665</v>
      </c>
      <c r="D139" s="12" t="s">
        <v>9</v>
      </c>
      <c r="E139" s="13">
        <f>Rugsėjis!E31+Spalis!E30</f>
        <v>19610.28</v>
      </c>
      <c r="F139" s="13">
        <f>Rugsėjis!F31+Spalis!F30</f>
        <v>4858</v>
      </c>
      <c r="G139" s="14">
        <v>12</v>
      </c>
      <c r="H139" s="15">
        <v>43371</v>
      </c>
      <c r="I139" s="19" t="s">
        <v>666</v>
      </c>
      <c r="M139" s="18"/>
    </row>
    <row r="140" spans="1:13" s="5" customFormat="1" ht="26.1" customHeight="1" x14ac:dyDescent="0.2">
      <c r="A140" s="11">
        <v>137</v>
      </c>
      <c r="B140" s="12" t="s">
        <v>323</v>
      </c>
      <c r="C140" s="12" t="s">
        <v>324</v>
      </c>
      <c r="D140" s="12" t="s">
        <v>11</v>
      </c>
      <c r="E140" s="13">
        <f>Balandis!E31+Gegužė!E24</f>
        <v>19259.54</v>
      </c>
      <c r="F140" s="13">
        <f>Balandis!F31+Gegužė!F24</f>
        <v>3634</v>
      </c>
      <c r="G140" s="14">
        <v>14</v>
      </c>
      <c r="H140" s="15">
        <v>43217</v>
      </c>
      <c r="I140" s="19" t="s">
        <v>38</v>
      </c>
      <c r="M140" s="18"/>
    </row>
    <row r="141" spans="1:13" s="5" customFormat="1" ht="26.1" customHeight="1" x14ac:dyDescent="0.2">
      <c r="A141" s="11">
        <v>138</v>
      </c>
      <c r="B141" s="12" t="s">
        <v>229</v>
      </c>
      <c r="C141" s="12" t="s">
        <v>228</v>
      </c>
      <c r="D141" s="12" t="s">
        <v>11</v>
      </c>
      <c r="E141" s="13">
        <f>Kovas!E37+Balandis!E23+Birželis!E76</f>
        <v>18938.900000000001</v>
      </c>
      <c r="F141" s="13">
        <f>Kovas!F37+Balandis!F23+Birželis!F76</f>
        <v>3414</v>
      </c>
      <c r="G141" s="14">
        <v>13</v>
      </c>
      <c r="H141" s="15">
        <v>43189</v>
      </c>
      <c r="I141" s="16" t="s">
        <v>230</v>
      </c>
    </row>
    <row r="142" spans="1:13" s="5" customFormat="1" ht="26.1" customHeight="1" x14ac:dyDescent="0.2">
      <c r="A142" s="11">
        <v>139</v>
      </c>
      <c r="B142" s="12" t="s">
        <v>718</v>
      </c>
      <c r="C142" s="12" t="s">
        <v>717</v>
      </c>
      <c r="D142" s="12" t="s">
        <v>719</v>
      </c>
      <c r="E142" s="13">
        <f>Spalis!E22</f>
        <v>18910.330000000002</v>
      </c>
      <c r="F142" s="13">
        <f>Spalis!F22</f>
        <v>3560</v>
      </c>
      <c r="G142" s="14">
        <v>7</v>
      </c>
      <c r="H142" s="15">
        <v>43406</v>
      </c>
      <c r="I142" s="16" t="s">
        <v>15</v>
      </c>
    </row>
    <row r="143" spans="1:13" s="5" customFormat="1" ht="26.1" customHeight="1" x14ac:dyDescent="0.2">
      <c r="A143" s="11">
        <v>140</v>
      </c>
      <c r="B143" s="12" t="s">
        <v>539</v>
      </c>
      <c r="C143" s="12" t="s">
        <v>538</v>
      </c>
      <c r="D143" s="12" t="s">
        <v>31</v>
      </c>
      <c r="E143" s="13">
        <f>Liepa!E20</f>
        <v>17666</v>
      </c>
      <c r="F143" s="13">
        <f>Liepa!F20</f>
        <v>9731</v>
      </c>
      <c r="G143" s="14">
        <v>10</v>
      </c>
      <c r="H143" s="15" t="s">
        <v>527</v>
      </c>
      <c r="I143" s="16" t="s">
        <v>32</v>
      </c>
    </row>
    <row r="144" spans="1:13" s="5" customFormat="1" ht="26.1" customHeight="1" x14ac:dyDescent="0.2">
      <c r="A144" s="11">
        <v>141</v>
      </c>
      <c r="B144" s="12" t="s">
        <v>387</v>
      </c>
      <c r="C144" s="12" t="s">
        <v>388</v>
      </c>
      <c r="D144" s="12" t="s">
        <v>389</v>
      </c>
      <c r="E144" s="13">
        <f>Gegužė!E20+Birželis!E34+Liepa!E42+Spalis!E54</f>
        <v>17635.560000000001</v>
      </c>
      <c r="F144" s="13">
        <f>Gegužė!F20+Birželis!F34+Liepa!F42+Spalis!F54</f>
        <v>5948</v>
      </c>
      <c r="G144" s="14">
        <v>16</v>
      </c>
      <c r="H144" s="15">
        <v>43224</v>
      </c>
      <c r="I144" s="19" t="s">
        <v>38</v>
      </c>
    </row>
    <row r="145" spans="1:16" s="5" customFormat="1" ht="26.1" customHeight="1" x14ac:dyDescent="0.2">
      <c r="A145" s="11">
        <v>142</v>
      </c>
      <c r="B145" s="12" t="s">
        <v>161</v>
      </c>
      <c r="C145" s="12" t="s">
        <v>166</v>
      </c>
      <c r="D145" s="12" t="s">
        <v>11</v>
      </c>
      <c r="E145" s="13">
        <f>Vasaris!E27+Kovas!E36</f>
        <v>17429.73</v>
      </c>
      <c r="F145" s="13">
        <f>Vasaris!F27+Kovas!F36</f>
        <v>3621</v>
      </c>
      <c r="G145" s="14">
        <v>9</v>
      </c>
      <c r="H145" s="15">
        <v>43154</v>
      </c>
      <c r="I145" s="16" t="s">
        <v>14</v>
      </c>
    </row>
    <row r="146" spans="1:16" s="5" customFormat="1" ht="26.1" customHeight="1" x14ac:dyDescent="0.2">
      <c r="A146" s="11">
        <v>143</v>
      </c>
      <c r="B146" s="12" t="s">
        <v>382</v>
      </c>
      <c r="C146" s="12" t="s">
        <v>383</v>
      </c>
      <c r="D146" s="12" t="s">
        <v>384</v>
      </c>
      <c r="E146" s="13">
        <f>Gegužė!E18+Birželis!E41+Liepa!E41+Rugpjūtis!E60</f>
        <v>17109.760000000002</v>
      </c>
      <c r="F146" s="13">
        <f>Gegužė!F18+Birželis!F41+Liepa!F41+Rugpjūtis!F60</f>
        <v>3955</v>
      </c>
      <c r="G146" s="14">
        <v>21</v>
      </c>
      <c r="H146" s="15">
        <v>43231</v>
      </c>
      <c r="I146" s="19" t="s">
        <v>38</v>
      </c>
    </row>
    <row r="147" spans="1:16" s="5" customFormat="1" ht="26.1" customHeight="1" x14ac:dyDescent="0.2">
      <c r="A147" s="11">
        <v>144</v>
      </c>
      <c r="B147" s="12" t="s">
        <v>203</v>
      </c>
      <c r="C147" s="12" t="s">
        <v>211</v>
      </c>
      <c r="D147" s="12" t="s">
        <v>31</v>
      </c>
      <c r="E147" s="13">
        <f>Kovas!E41+Balandis!E22</f>
        <v>17072.27</v>
      </c>
      <c r="F147" s="13">
        <f>Kovas!F41+Balandis!F22</f>
        <v>2828</v>
      </c>
      <c r="G147" s="14">
        <v>5</v>
      </c>
      <c r="H147" s="15">
        <v>43189</v>
      </c>
      <c r="I147" s="19" t="s">
        <v>14</v>
      </c>
      <c r="J147" s="17"/>
      <c r="K147" s="18"/>
      <c r="M147" s="17"/>
    </row>
    <row r="148" spans="1:16" s="5" customFormat="1" ht="26.1" customHeight="1" x14ac:dyDescent="0.2">
      <c r="A148" s="11">
        <v>145</v>
      </c>
      <c r="B148" s="12" t="s">
        <v>218</v>
      </c>
      <c r="C148" s="12" t="s">
        <v>217</v>
      </c>
      <c r="D148" s="12" t="s">
        <v>31</v>
      </c>
      <c r="E148" s="13">
        <f>Kovas!E25</f>
        <v>17037</v>
      </c>
      <c r="F148" s="13">
        <f>Kovas!F25</f>
        <v>3070</v>
      </c>
      <c r="G148" s="14">
        <v>8</v>
      </c>
      <c r="H148" s="15">
        <v>43168</v>
      </c>
      <c r="I148" s="16" t="s">
        <v>32</v>
      </c>
    </row>
    <row r="149" spans="1:16" ht="26.1" customHeight="1" x14ac:dyDescent="0.3">
      <c r="A149" s="11">
        <v>146</v>
      </c>
      <c r="B149" s="12" t="s">
        <v>593</v>
      </c>
      <c r="C149" s="12" t="s">
        <v>594</v>
      </c>
      <c r="D149" s="12" t="s">
        <v>595</v>
      </c>
      <c r="E149" s="13">
        <f>Rugpjūtis!E24+Rugsėjis!E37</f>
        <v>16888.57</v>
      </c>
      <c r="F149" s="13">
        <f>Rugpjūtis!F24+Rugsėjis!F37</f>
        <v>3199</v>
      </c>
      <c r="G149" s="14">
        <v>11</v>
      </c>
      <c r="H149" s="15">
        <v>43336</v>
      </c>
      <c r="I149" s="47" t="s">
        <v>563</v>
      </c>
      <c r="L149" s="39"/>
      <c r="M149" s="46"/>
      <c r="N149" s="29"/>
      <c r="O149" s="17"/>
      <c r="P149" s="64"/>
    </row>
    <row r="150" spans="1:16" s="5" customFormat="1" ht="26.1" customHeight="1" x14ac:dyDescent="0.2">
      <c r="A150" s="11">
        <v>147</v>
      </c>
      <c r="B150" s="12" t="s">
        <v>363</v>
      </c>
      <c r="C150" s="12" t="s">
        <v>364</v>
      </c>
      <c r="D150" s="12" t="s">
        <v>64</v>
      </c>
      <c r="E150" s="13">
        <f>Gegužė!E17</f>
        <v>16166.01</v>
      </c>
      <c r="F150" s="13">
        <f>Gegužė!F17</f>
        <v>3325</v>
      </c>
      <c r="G150" s="14">
        <v>16</v>
      </c>
      <c r="H150" s="15">
        <v>43224</v>
      </c>
      <c r="I150" s="16" t="s">
        <v>230</v>
      </c>
    </row>
    <row r="151" spans="1:16" s="5" customFormat="1" ht="26.1" customHeight="1" x14ac:dyDescent="0.2">
      <c r="A151" s="11">
        <v>148</v>
      </c>
      <c r="B151" s="12" t="s">
        <v>605</v>
      </c>
      <c r="C151" s="12" t="s">
        <v>606</v>
      </c>
      <c r="D151" s="12" t="s">
        <v>64</v>
      </c>
      <c r="E151" s="13">
        <f>Rugpjūtis!E23+Rugsėjis!E42</f>
        <v>14670</v>
      </c>
      <c r="F151" s="13">
        <f>Rugpjūtis!F23+Rugsėjis!F42</f>
        <v>2936</v>
      </c>
      <c r="G151" s="14">
        <v>13</v>
      </c>
      <c r="H151" s="15">
        <v>43335</v>
      </c>
      <c r="I151" s="19" t="s">
        <v>607</v>
      </c>
      <c r="J151" s="17"/>
    </row>
    <row r="152" spans="1:16" s="5" customFormat="1" ht="26.1" customHeight="1" x14ac:dyDescent="0.2">
      <c r="A152" s="11">
        <v>149</v>
      </c>
      <c r="B152" s="12" t="s">
        <v>333</v>
      </c>
      <c r="C152" s="12" t="s">
        <v>333</v>
      </c>
      <c r="D152" s="12" t="s">
        <v>9</v>
      </c>
      <c r="E152" s="13">
        <f>Balandis!E29+Gegužė!E28+Birželis!E49</f>
        <v>14582.18</v>
      </c>
      <c r="F152" s="13">
        <f>Balandis!F29+Gegužė!F28+Birželis!F49</f>
        <v>3476</v>
      </c>
      <c r="G152" s="14">
        <v>10</v>
      </c>
      <c r="H152" s="15">
        <v>43210</v>
      </c>
      <c r="I152" s="16" t="s">
        <v>333</v>
      </c>
    </row>
    <row r="153" spans="1:16" s="5" customFormat="1" ht="26.1" customHeight="1" x14ac:dyDescent="0.2">
      <c r="A153" s="11">
        <v>150</v>
      </c>
      <c r="B153" s="12" t="s">
        <v>558</v>
      </c>
      <c r="C153" s="12" t="s">
        <v>557</v>
      </c>
      <c r="D153" s="12" t="s">
        <v>559</v>
      </c>
      <c r="E153" s="13">
        <f>Liepa!E26+Rugpjūtis!E36</f>
        <v>14407.84</v>
      </c>
      <c r="F153" s="13">
        <f>Liepa!F26+Rugpjūtis!F36</f>
        <v>2664</v>
      </c>
      <c r="G153" s="14">
        <v>15</v>
      </c>
      <c r="H153" s="15">
        <v>43308</v>
      </c>
      <c r="I153" s="19" t="s">
        <v>33</v>
      </c>
      <c r="J153" s="29"/>
    </row>
    <row r="154" spans="1:16" s="5" customFormat="1" ht="26.1" customHeight="1" x14ac:dyDescent="0.2">
      <c r="A154" s="11">
        <v>151</v>
      </c>
      <c r="B154" s="12" t="s">
        <v>139</v>
      </c>
      <c r="C154" s="22" t="s">
        <v>138</v>
      </c>
      <c r="D154" s="12" t="s">
        <v>11</v>
      </c>
      <c r="E154" s="13">
        <f>Sausis!E28+Vasaris!E29</f>
        <v>14294</v>
      </c>
      <c r="F154" s="13">
        <f>Sausis!F28+Vasaris!F29</f>
        <v>3127</v>
      </c>
      <c r="G154" s="23">
        <v>7</v>
      </c>
      <c r="H154" s="15">
        <v>43126</v>
      </c>
      <c r="I154" s="19" t="s">
        <v>59</v>
      </c>
      <c r="M154" s="18"/>
    </row>
    <row r="155" spans="1:16" s="5" customFormat="1" ht="26.1" customHeight="1" x14ac:dyDescent="0.2">
      <c r="A155" s="11">
        <v>152</v>
      </c>
      <c r="B155" s="12" t="s">
        <v>585</v>
      </c>
      <c r="C155" s="12" t="s">
        <v>586</v>
      </c>
      <c r="D155" s="12" t="s">
        <v>11</v>
      </c>
      <c r="E155" s="13">
        <f>Rugpjūtis!E22+Rugsėjis!E45</f>
        <v>13868</v>
      </c>
      <c r="F155" s="13">
        <f>Rugpjūtis!F22+Rugsėjis!F45</f>
        <v>2841</v>
      </c>
      <c r="G155" s="14">
        <v>9</v>
      </c>
      <c r="H155" s="15">
        <v>43329</v>
      </c>
      <c r="I155" s="16" t="s">
        <v>32</v>
      </c>
    </row>
    <row r="156" spans="1:16" s="5" customFormat="1" ht="26.1" customHeight="1" x14ac:dyDescent="0.2">
      <c r="A156" s="11">
        <v>153</v>
      </c>
      <c r="B156" s="25" t="s">
        <v>51</v>
      </c>
      <c r="C156" s="25" t="s">
        <v>52</v>
      </c>
      <c r="D156" s="12" t="s">
        <v>53</v>
      </c>
      <c r="E156" s="13">
        <f>Sausis!E26+Vasaris!E37+Kovas!E53</f>
        <v>13645.5</v>
      </c>
      <c r="F156" s="13">
        <f>Sausis!F26+Vasaris!F37+Kovas!F53</f>
        <v>3016</v>
      </c>
      <c r="G156" s="14">
        <v>3</v>
      </c>
      <c r="H156" s="26">
        <v>43070</v>
      </c>
      <c r="I156" s="16" t="s">
        <v>54</v>
      </c>
    </row>
    <row r="157" spans="1:16" s="5" customFormat="1" ht="26.1" customHeight="1" x14ac:dyDescent="0.2">
      <c r="A157" s="11">
        <v>154</v>
      </c>
      <c r="B157" s="12" t="s">
        <v>100</v>
      </c>
      <c r="C157" s="12" t="s">
        <v>99</v>
      </c>
      <c r="D157" s="12" t="s">
        <v>101</v>
      </c>
      <c r="E157" s="13">
        <f>Sausis!E27+Vasaris!E34+Kovas!E91</f>
        <v>13470.960000000001</v>
      </c>
      <c r="F157" s="13">
        <f>Sausis!F27+Vasaris!F34+Kovas!F91</f>
        <v>2717</v>
      </c>
      <c r="G157" s="14">
        <v>12</v>
      </c>
      <c r="H157" s="15">
        <v>43112</v>
      </c>
      <c r="I157" s="19" t="s">
        <v>33</v>
      </c>
    </row>
    <row r="158" spans="1:16" s="5" customFormat="1" ht="26.1" customHeight="1" x14ac:dyDescent="0.2">
      <c r="A158" s="11">
        <v>155</v>
      </c>
      <c r="B158" s="12" t="s">
        <v>321</v>
      </c>
      <c r="C158" s="12" t="s">
        <v>322</v>
      </c>
      <c r="D158" s="12" t="s">
        <v>224</v>
      </c>
      <c r="E158" s="13">
        <f>Balandis!E27+Gegužė!E36</f>
        <v>12947.95</v>
      </c>
      <c r="F158" s="13">
        <f>Balandis!F27+Gegužė!F36</f>
        <v>2784</v>
      </c>
      <c r="G158" s="14">
        <v>11</v>
      </c>
      <c r="H158" s="15">
        <v>43210</v>
      </c>
      <c r="I158" s="19" t="s">
        <v>59</v>
      </c>
      <c r="J158" s="17"/>
    </row>
    <row r="159" spans="1:16" s="5" customFormat="1" ht="26.1" customHeight="1" x14ac:dyDescent="0.2">
      <c r="A159" s="11">
        <v>156</v>
      </c>
      <c r="B159" s="12" t="s">
        <v>315</v>
      </c>
      <c r="C159" s="12" t="s">
        <v>316</v>
      </c>
      <c r="D159" s="12" t="s">
        <v>11</v>
      </c>
      <c r="E159" s="13">
        <f>Balandis!E26+Gegužė!E60</f>
        <v>12822</v>
      </c>
      <c r="F159" s="13">
        <f>Balandis!F26+Gegužė!F60</f>
        <v>2591</v>
      </c>
      <c r="G159" s="14">
        <v>12</v>
      </c>
      <c r="H159" s="15">
        <v>43203</v>
      </c>
      <c r="I159" s="16" t="s">
        <v>32</v>
      </c>
      <c r="J159" s="17"/>
    </row>
    <row r="160" spans="1:16" s="5" customFormat="1" ht="26.1" customHeight="1" x14ac:dyDescent="0.2">
      <c r="A160" s="11">
        <v>157</v>
      </c>
      <c r="B160" s="12" t="s">
        <v>441</v>
      </c>
      <c r="C160" s="12" t="s">
        <v>440</v>
      </c>
      <c r="D160" s="12" t="s">
        <v>31</v>
      </c>
      <c r="E160" s="13">
        <f>Birželis!E25+Liepa!E35</f>
        <v>12680</v>
      </c>
      <c r="F160" s="13">
        <f>Birželis!F25+Liepa!F35</f>
        <v>2958</v>
      </c>
      <c r="G160" s="14">
        <v>7</v>
      </c>
      <c r="H160" s="15">
        <v>43273</v>
      </c>
      <c r="I160" s="16" t="s">
        <v>32</v>
      </c>
    </row>
    <row r="161" spans="1:15" s="5" customFormat="1" ht="26.1" customHeight="1" x14ac:dyDescent="0.2">
      <c r="A161" s="11">
        <v>158</v>
      </c>
      <c r="B161" s="12" t="s">
        <v>721</v>
      </c>
      <c r="C161" s="12" t="s">
        <v>720</v>
      </c>
      <c r="D161" s="12" t="s">
        <v>244</v>
      </c>
      <c r="E161" s="13">
        <f>Spalis!E24</f>
        <v>12571.21</v>
      </c>
      <c r="F161" s="13">
        <f>Spalis!F24</f>
        <v>3038</v>
      </c>
      <c r="G161" s="14">
        <v>18</v>
      </c>
      <c r="H161" s="15">
        <v>43385</v>
      </c>
      <c r="I161" s="19" t="s">
        <v>33</v>
      </c>
      <c r="K161" s="18"/>
    </row>
    <row r="162" spans="1:15" s="5" customFormat="1" ht="26.1" customHeight="1" x14ac:dyDescent="0.3">
      <c r="A162" s="11">
        <v>159</v>
      </c>
      <c r="B162" s="12" t="s">
        <v>706</v>
      </c>
      <c r="C162" s="66" t="s">
        <v>707</v>
      </c>
      <c r="D162" s="12" t="s">
        <v>31</v>
      </c>
      <c r="E162" s="13">
        <f>Spalis!E25</f>
        <v>12497</v>
      </c>
      <c r="F162" s="13">
        <f>Spalis!F25</f>
        <v>2126</v>
      </c>
      <c r="G162" s="14">
        <v>5</v>
      </c>
      <c r="H162" s="15">
        <v>43392</v>
      </c>
      <c r="I162" s="16" t="s">
        <v>32</v>
      </c>
      <c r="J162" s="39"/>
      <c r="K162" s="39"/>
      <c r="L162" s="39"/>
      <c r="M162" s="46"/>
    </row>
    <row r="163" spans="1:15" s="5" customFormat="1" ht="26.1" customHeight="1" x14ac:dyDescent="0.3">
      <c r="A163" s="11">
        <v>160</v>
      </c>
      <c r="B163" s="12" t="s">
        <v>413</v>
      </c>
      <c r="C163" s="12" t="s">
        <v>425</v>
      </c>
      <c r="D163" s="12" t="s">
        <v>31</v>
      </c>
      <c r="E163" s="13">
        <f>Birželis!E22</f>
        <v>12235.73</v>
      </c>
      <c r="F163" s="13">
        <f>Birželis!F22</f>
        <v>2250</v>
      </c>
      <c r="G163" s="14">
        <v>5</v>
      </c>
      <c r="H163" s="15">
        <v>43252</v>
      </c>
      <c r="I163" s="16" t="s">
        <v>14</v>
      </c>
      <c r="J163"/>
      <c r="K163"/>
      <c r="L163"/>
      <c r="M163"/>
      <c r="N163"/>
      <c r="O163"/>
    </row>
    <row r="164" spans="1:15" s="5" customFormat="1" ht="26.1" customHeight="1" x14ac:dyDescent="0.2">
      <c r="A164" s="11">
        <v>161</v>
      </c>
      <c r="B164" s="12" t="s">
        <v>39</v>
      </c>
      <c r="C164" s="12" t="s">
        <v>39</v>
      </c>
      <c r="D164" s="12" t="s">
        <v>9</v>
      </c>
      <c r="E164" s="13">
        <f>Sausis!E30+Vasaris!E47+Kovas!E61+Birželis!E33+Liepa!E38</f>
        <v>12164.900000000001</v>
      </c>
      <c r="F164" s="13">
        <f>Sausis!F30+Vasaris!F47+Kovas!F61+Birželis!F33+Liepa!F38</f>
        <v>2997</v>
      </c>
      <c r="G164" s="14">
        <v>9</v>
      </c>
      <c r="H164" s="15">
        <v>43077</v>
      </c>
      <c r="I164" s="16" t="s">
        <v>40</v>
      </c>
      <c r="M164" s="29"/>
    </row>
    <row r="165" spans="1:15" s="5" customFormat="1" ht="26.1" customHeight="1" x14ac:dyDescent="0.3">
      <c r="A165" s="11">
        <v>162</v>
      </c>
      <c r="B165" s="12" t="s">
        <v>587</v>
      </c>
      <c r="C165" s="12" t="s">
        <v>588</v>
      </c>
      <c r="D165" s="12" t="s">
        <v>251</v>
      </c>
      <c r="E165" s="13">
        <f>Rugpjūtis!E27+Rugsėjis!E51+Spalis!E43</f>
        <v>12116.619999999999</v>
      </c>
      <c r="F165" s="13">
        <f>Rugpjūtis!F27+Rugsėjis!F51+Spalis!F43</f>
        <v>2282</v>
      </c>
      <c r="G165" s="14">
        <v>13</v>
      </c>
      <c r="H165" s="15">
        <v>43322</v>
      </c>
      <c r="I165" s="19" t="s">
        <v>38</v>
      </c>
      <c r="J165"/>
    </row>
    <row r="166" spans="1:15" s="5" customFormat="1" ht="26.1" customHeight="1" x14ac:dyDescent="0.2">
      <c r="A166" s="11">
        <v>163</v>
      </c>
      <c r="B166" s="12" t="s">
        <v>562</v>
      </c>
      <c r="C166" s="12" t="s">
        <v>564</v>
      </c>
      <c r="D166" s="12" t="s">
        <v>11</v>
      </c>
      <c r="E166" s="13">
        <f>Liepa!E22+Rugsėjis!E56</f>
        <v>12026.01</v>
      </c>
      <c r="F166" s="13">
        <f>Liepa!F22+Rugsėjis!F56</f>
        <v>2229</v>
      </c>
      <c r="G166" s="14">
        <v>11</v>
      </c>
      <c r="H166" s="15">
        <v>43308</v>
      </c>
      <c r="I166" s="16" t="s">
        <v>563</v>
      </c>
    </row>
    <row r="167" spans="1:15" s="5" customFormat="1" ht="26.1" customHeight="1" x14ac:dyDescent="0.2">
      <c r="A167" s="11">
        <v>164</v>
      </c>
      <c r="B167" s="12" t="s">
        <v>704</v>
      </c>
      <c r="C167" s="12" t="s">
        <v>705</v>
      </c>
      <c r="D167" s="12" t="s">
        <v>251</v>
      </c>
      <c r="E167" s="13">
        <f>Spalis!E27</f>
        <v>11978.84</v>
      </c>
      <c r="F167" s="13">
        <f>Spalis!F27</f>
        <v>3974</v>
      </c>
      <c r="G167" s="14">
        <v>7</v>
      </c>
      <c r="H167" s="15">
        <v>43392</v>
      </c>
      <c r="I167" s="19" t="s">
        <v>38</v>
      </c>
    </row>
    <row r="168" spans="1:15" s="5" customFormat="1" ht="26.1" customHeight="1" x14ac:dyDescent="0.2">
      <c r="A168" s="11">
        <v>165</v>
      </c>
      <c r="B168" s="12" t="s">
        <v>675</v>
      </c>
      <c r="C168" s="12" t="s">
        <v>620</v>
      </c>
      <c r="D168" s="12" t="s">
        <v>11</v>
      </c>
      <c r="E168" s="13">
        <f>Rugsėjis!E35+Spalis!E34</f>
        <v>11818.23</v>
      </c>
      <c r="F168" s="13">
        <f>Rugsėjis!F35+Spalis!F34</f>
        <v>2565</v>
      </c>
      <c r="G168" s="14">
        <v>11</v>
      </c>
      <c r="H168" s="15">
        <v>43371</v>
      </c>
      <c r="I168" s="16" t="s">
        <v>14</v>
      </c>
    </row>
    <row r="169" spans="1:15" s="5" customFormat="1" ht="26.1" customHeight="1" x14ac:dyDescent="0.2">
      <c r="A169" s="11">
        <v>166</v>
      </c>
      <c r="B169" s="12" t="s">
        <v>358</v>
      </c>
      <c r="C169" s="12" t="s">
        <v>357</v>
      </c>
      <c r="D169" s="12" t="s">
        <v>11</v>
      </c>
      <c r="E169" s="13">
        <f>Gegužė!E22</f>
        <v>11573.3</v>
      </c>
      <c r="F169" s="13">
        <f>Gegužė!F22</f>
        <v>2395</v>
      </c>
      <c r="G169" s="14">
        <v>15</v>
      </c>
      <c r="H169" s="15">
        <v>43224</v>
      </c>
      <c r="I169" s="16" t="s">
        <v>14</v>
      </c>
    </row>
    <row r="170" spans="1:15" s="5" customFormat="1" ht="26.1" customHeight="1" x14ac:dyDescent="0.3">
      <c r="A170" s="11">
        <v>167</v>
      </c>
      <c r="B170" s="12" t="s">
        <v>209</v>
      </c>
      <c r="C170" s="12" t="s">
        <v>210</v>
      </c>
      <c r="D170" s="12" t="s">
        <v>31</v>
      </c>
      <c r="E170" s="13">
        <f>Kovas!E31</f>
        <v>11363.21</v>
      </c>
      <c r="F170" s="13">
        <f>Kovas!F31</f>
        <v>2073</v>
      </c>
      <c r="G170" s="14">
        <v>8</v>
      </c>
      <c r="H170" s="15">
        <v>43161</v>
      </c>
      <c r="I170" s="19" t="s">
        <v>14</v>
      </c>
      <c r="J170" s="39"/>
      <c r="K170"/>
    </row>
    <row r="171" spans="1:15" s="5" customFormat="1" ht="26.1" customHeight="1" x14ac:dyDescent="0.3">
      <c r="A171" s="11">
        <v>168</v>
      </c>
      <c r="B171" s="12" t="s">
        <v>356</v>
      </c>
      <c r="C171" s="12" t="s">
        <v>356</v>
      </c>
      <c r="D171" s="12" t="s">
        <v>11</v>
      </c>
      <c r="E171" s="13">
        <f>Gegužė!E23</f>
        <v>11107.99</v>
      </c>
      <c r="F171" s="13">
        <f>Gegužė!F23</f>
        <v>2444</v>
      </c>
      <c r="G171" s="14">
        <v>14</v>
      </c>
      <c r="H171" s="15">
        <v>43231</v>
      </c>
      <c r="I171" s="16" t="s">
        <v>14</v>
      </c>
      <c r="J171" s="39"/>
      <c r="K171" s="39"/>
    </row>
    <row r="172" spans="1:15" s="5" customFormat="1" ht="26.1" customHeight="1" x14ac:dyDescent="0.3">
      <c r="A172" s="11">
        <v>169</v>
      </c>
      <c r="B172" s="12" t="s">
        <v>689</v>
      </c>
      <c r="C172" s="63" t="s">
        <v>688</v>
      </c>
      <c r="D172" s="12" t="s">
        <v>11</v>
      </c>
      <c r="E172" s="13">
        <f>Spalis!E28</f>
        <v>11098.6</v>
      </c>
      <c r="F172" s="13">
        <f>Spalis!F28</f>
        <v>2032</v>
      </c>
      <c r="G172" s="14">
        <v>9</v>
      </c>
      <c r="H172" s="15">
        <v>43399</v>
      </c>
      <c r="I172" s="16" t="s">
        <v>14</v>
      </c>
      <c r="J172" s="39"/>
      <c r="K172" s="39"/>
    </row>
    <row r="173" spans="1:15" ht="26.1" customHeight="1" x14ac:dyDescent="0.3">
      <c r="A173" s="11">
        <v>170</v>
      </c>
      <c r="B173" s="12" t="s">
        <v>556</v>
      </c>
      <c r="C173" s="12" t="s">
        <v>555</v>
      </c>
      <c r="D173" s="12" t="s">
        <v>224</v>
      </c>
      <c r="E173" s="13">
        <f>Liepa!E24+Rugpjūtis!E67</f>
        <v>10912.93</v>
      </c>
      <c r="F173" s="13">
        <f>Liepa!F24+Rugpjūtis!F67</f>
        <v>2026</v>
      </c>
      <c r="G173" s="14">
        <v>15</v>
      </c>
      <c r="H173" s="15">
        <v>43287</v>
      </c>
      <c r="I173" s="53" t="s">
        <v>33</v>
      </c>
      <c r="N173" s="39"/>
      <c r="O173" s="46"/>
    </row>
    <row r="174" spans="1:15" ht="26.1" customHeight="1" x14ac:dyDescent="0.3">
      <c r="A174" s="11">
        <v>171</v>
      </c>
      <c r="B174" s="12" t="s">
        <v>536</v>
      </c>
      <c r="C174" s="12" t="s">
        <v>537</v>
      </c>
      <c r="D174" s="12" t="s">
        <v>11</v>
      </c>
      <c r="E174" s="13">
        <f>Liepa!E25+Rugpjūtis!E48</f>
        <v>10600</v>
      </c>
      <c r="F174" s="13">
        <f>Liepa!F25+Rugpjūtis!F48</f>
        <v>2198</v>
      </c>
      <c r="G174" s="14">
        <v>12</v>
      </c>
      <c r="H174" s="15" t="s">
        <v>522</v>
      </c>
      <c r="I174" s="16" t="s">
        <v>32</v>
      </c>
      <c r="N174" s="39"/>
      <c r="O174" s="46"/>
    </row>
    <row r="175" spans="1:15" s="5" customFormat="1" ht="26.1" customHeight="1" x14ac:dyDescent="0.2">
      <c r="A175" s="11">
        <v>172</v>
      </c>
      <c r="B175" s="12" t="s">
        <v>633</v>
      </c>
      <c r="C175" s="12" t="s">
        <v>632</v>
      </c>
      <c r="D175" s="12" t="s">
        <v>11</v>
      </c>
      <c r="E175" s="13">
        <f>Spalis!E29</f>
        <v>9918.5300000000007</v>
      </c>
      <c r="F175" s="13">
        <f>Spalis!F29</f>
        <v>2073</v>
      </c>
      <c r="G175" s="14">
        <v>15</v>
      </c>
      <c r="H175" s="15">
        <v>43385</v>
      </c>
      <c r="I175" s="19" t="s">
        <v>13</v>
      </c>
    </row>
    <row r="176" spans="1:15" s="5" customFormat="1" ht="26.1" customHeight="1" x14ac:dyDescent="0.2">
      <c r="A176" s="11">
        <v>173</v>
      </c>
      <c r="B176" s="12" t="s">
        <v>273</v>
      </c>
      <c r="C176" s="12" t="s">
        <v>274</v>
      </c>
      <c r="D176" s="12" t="s">
        <v>11</v>
      </c>
      <c r="E176" s="13">
        <f>Kovas!E46+Balandis!E33+Gegužė!E47+Birželis!E62</f>
        <v>9484.9500000000007</v>
      </c>
      <c r="F176" s="13">
        <f>Kovas!F46+Balandis!F33+Gegužė!F47+Birželis!F62</f>
        <v>1944</v>
      </c>
      <c r="G176" s="14">
        <v>1</v>
      </c>
      <c r="H176" s="15">
        <v>43189</v>
      </c>
      <c r="I176" s="16" t="s">
        <v>269</v>
      </c>
    </row>
    <row r="177" spans="1:15" s="5" customFormat="1" ht="26.1" customHeight="1" x14ac:dyDescent="0.2">
      <c r="A177" s="11">
        <v>174</v>
      </c>
      <c r="B177" s="12" t="s">
        <v>326</v>
      </c>
      <c r="C177" s="12" t="s">
        <v>327</v>
      </c>
      <c r="D177" s="12" t="s">
        <v>328</v>
      </c>
      <c r="E177" s="13">
        <f>Balandis!E30</f>
        <v>9425.5499999999993</v>
      </c>
      <c r="F177" s="13">
        <f>Balandis!F30</f>
        <v>1765</v>
      </c>
      <c r="G177" s="14">
        <v>11</v>
      </c>
      <c r="H177" s="15">
        <v>43189</v>
      </c>
      <c r="I177" s="19" t="s">
        <v>38</v>
      </c>
    </row>
    <row r="178" spans="1:15" s="5" customFormat="1" ht="26.1" customHeight="1" x14ac:dyDescent="0.2">
      <c r="A178" s="11">
        <v>175</v>
      </c>
      <c r="B178" s="12" t="s">
        <v>350</v>
      </c>
      <c r="C178" s="12" t="s">
        <v>349</v>
      </c>
      <c r="D178" s="12" t="s">
        <v>11</v>
      </c>
      <c r="E178" s="13">
        <f>Balandis!E35+Gegužė!E31+Rugsėjis!E55</f>
        <v>9416.94</v>
      </c>
      <c r="F178" s="13">
        <f>Balandis!F35+Gegužė!F31+Rugsėjis!F55</f>
        <v>1762</v>
      </c>
      <c r="G178" s="14">
        <v>14</v>
      </c>
      <c r="H178" s="15">
        <v>43217</v>
      </c>
      <c r="I178" s="19" t="s">
        <v>33</v>
      </c>
    </row>
    <row r="179" spans="1:15" s="5" customFormat="1" ht="26.1" customHeight="1" x14ac:dyDescent="0.2">
      <c r="A179" s="11">
        <v>176</v>
      </c>
      <c r="B179" s="12" t="s">
        <v>442</v>
      </c>
      <c r="C179" s="12" t="s">
        <v>443</v>
      </c>
      <c r="D179" s="12" t="s">
        <v>20</v>
      </c>
      <c r="E179" s="13">
        <f>Birželis!E27+Liepa!E40</f>
        <v>9334</v>
      </c>
      <c r="F179" s="13">
        <f>Birželis!F27+Liepa!F40</f>
        <v>2013</v>
      </c>
      <c r="G179" s="14">
        <v>13</v>
      </c>
      <c r="H179" s="15">
        <v>43259</v>
      </c>
      <c r="I179" s="16" t="s">
        <v>32</v>
      </c>
      <c r="J179" s="17"/>
      <c r="K179" s="18"/>
    </row>
    <row r="180" spans="1:15" s="5" customFormat="1" ht="26.1" customHeight="1" x14ac:dyDescent="0.2">
      <c r="A180" s="11">
        <v>177</v>
      </c>
      <c r="B180" s="12" t="s">
        <v>446</v>
      </c>
      <c r="C180" s="12" t="s">
        <v>447</v>
      </c>
      <c r="D180" s="12" t="s">
        <v>11</v>
      </c>
      <c r="E180" s="13">
        <f>Birželis!E24</f>
        <v>9187</v>
      </c>
      <c r="F180" s="13">
        <f>Birželis!F24</f>
        <v>1760</v>
      </c>
      <c r="G180" s="14">
        <v>15</v>
      </c>
      <c r="H180" s="15">
        <v>43259</v>
      </c>
      <c r="I180" s="19" t="s">
        <v>392</v>
      </c>
      <c r="J180" s="17"/>
    </row>
    <row r="181" spans="1:15" s="5" customFormat="1" ht="26.1" customHeight="1" x14ac:dyDescent="0.2">
      <c r="A181" s="11">
        <v>178</v>
      </c>
      <c r="B181" s="12" t="s">
        <v>630</v>
      </c>
      <c r="C181" s="12" t="s">
        <v>631</v>
      </c>
      <c r="D181" s="12" t="s">
        <v>64</v>
      </c>
      <c r="E181" s="13">
        <f>Rugsėjis!E32+Spalis!E52</f>
        <v>9166.2999999999993</v>
      </c>
      <c r="F181" s="13">
        <f>Rugsėjis!F32+Spalis!F52</f>
        <v>1865</v>
      </c>
      <c r="G181" s="14">
        <v>14</v>
      </c>
      <c r="H181" s="15">
        <v>43357</v>
      </c>
      <c r="I181" s="19" t="s">
        <v>33</v>
      </c>
      <c r="K181" s="18"/>
    </row>
    <row r="182" spans="1:15" s="5" customFormat="1" ht="26.1" customHeight="1" x14ac:dyDescent="0.2">
      <c r="A182" s="11">
        <v>179</v>
      </c>
      <c r="B182" s="12" t="s">
        <v>103</v>
      </c>
      <c r="C182" s="12" t="s">
        <v>102</v>
      </c>
      <c r="D182" s="12" t="s">
        <v>11</v>
      </c>
      <c r="E182" s="13">
        <f>Sausis!E31+Vasaris!E35+Kovas!E62</f>
        <v>9071.01</v>
      </c>
      <c r="F182" s="13">
        <f>Sausis!F31+Vasaris!F35+Kovas!F62</f>
        <v>1853</v>
      </c>
      <c r="G182" s="14">
        <v>12</v>
      </c>
      <c r="H182" s="15">
        <v>43126</v>
      </c>
      <c r="I182" s="19" t="s">
        <v>33</v>
      </c>
      <c r="K182" s="18"/>
    </row>
    <row r="183" spans="1:15" s="5" customFormat="1" ht="26.1" customHeight="1" x14ac:dyDescent="0.2">
      <c r="A183" s="11">
        <v>180</v>
      </c>
      <c r="B183" s="12" t="s">
        <v>646</v>
      </c>
      <c r="C183" s="12" t="s">
        <v>645</v>
      </c>
      <c r="D183" s="12" t="s">
        <v>644</v>
      </c>
      <c r="E183" s="13">
        <f>Rugsėjis!E33+Spalis!E47</f>
        <v>8905.74</v>
      </c>
      <c r="F183" s="13">
        <f>Rugsėjis!F33+Spalis!F47</f>
        <v>1860</v>
      </c>
      <c r="G183" s="14">
        <v>10</v>
      </c>
      <c r="H183" s="15">
        <v>43357</v>
      </c>
      <c r="I183" s="19" t="s">
        <v>38</v>
      </c>
      <c r="K183" s="18"/>
    </row>
    <row r="184" spans="1:15" s="5" customFormat="1" ht="26.1" customHeight="1" x14ac:dyDescent="0.2">
      <c r="A184" s="11">
        <v>181</v>
      </c>
      <c r="B184" s="12" t="s">
        <v>448</v>
      </c>
      <c r="C184" s="12" t="s">
        <v>449</v>
      </c>
      <c r="D184" s="12" t="s">
        <v>11</v>
      </c>
      <c r="E184" s="13">
        <f>Birželis!E26</f>
        <v>8556</v>
      </c>
      <c r="F184" s="13">
        <f>Birželis!F26</f>
        <v>1866</v>
      </c>
      <c r="G184" s="14">
        <v>7</v>
      </c>
      <c r="H184" s="15">
        <v>43273</v>
      </c>
      <c r="I184" s="16" t="s">
        <v>450</v>
      </c>
      <c r="K184" s="18"/>
    </row>
    <row r="185" spans="1:15" s="5" customFormat="1" ht="26.1" customHeight="1" x14ac:dyDescent="0.2">
      <c r="A185" s="11">
        <v>182</v>
      </c>
      <c r="B185" s="12" t="s">
        <v>661</v>
      </c>
      <c r="C185" s="12" t="s">
        <v>662</v>
      </c>
      <c r="D185" s="12" t="s">
        <v>663</v>
      </c>
      <c r="E185" s="13">
        <f>Rugsėjis!E34</f>
        <v>8366.41</v>
      </c>
      <c r="F185" s="13">
        <f>Rugsėjis!F34</f>
        <v>1909</v>
      </c>
      <c r="G185" s="14">
        <v>12</v>
      </c>
      <c r="H185" s="15">
        <v>43350</v>
      </c>
      <c r="I185" s="19" t="s">
        <v>664</v>
      </c>
      <c r="J185" s="17"/>
    </row>
    <row r="186" spans="1:15" s="5" customFormat="1" ht="26.1" customHeight="1" x14ac:dyDescent="0.2">
      <c r="A186" s="11">
        <v>183</v>
      </c>
      <c r="B186" s="12" t="s">
        <v>608</v>
      </c>
      <c r="C186" s="12" t="s">
        <v>609</v>
      </c>
      <c r="D186" s="12" t="s">
        <v>610</v>
      </c>
      <c r="E186" s="13">
        <f>Rugpjūtis!E28+Rugsėjis!E46</f>
        <v>8248</v>
      </c>
      <c r="F186" s="13">
        <f>Rugpjūtis!F28+Rugsėjis!F46</f>
        <v>1816</v>
      </c>
      <c r="G186" s="14">
        <v>8</v>
      </c>
      <c r="H186" s="15">
        <v>43315</v>
      </c>
      <c r="I186" s="19" t="s">
        <v>607</v>
      </c>
    </row>
    <row r="187" spans="1:15" s="5" customFormat="1" ht="26.1" customHeight="1" x14ac:dyDescent="0.2">
      <c r="A187" s="11">
        <v>184</v>
      </c>
      <c r="B187" s="12" t="s">
        <v>319</v>
      </c>
      <c r="C187" s="12" t="s">
        <v>320</v>
      </c>
      <c r="D187" s="12" t="s">
        <v>11</v>
      </c>
      <c r="E187" s="13">
        <f>Balandis!E32</f>
        <v>8060.6</v>
      </c>
      <c r="F187" s="13">
        <f>Balandis!F32</f>
        <v>1891</v>
      </c>
      <c r="G187" s="14">
        <v>8</v>
      </c>
      <c r="H187" s="15">
        <v>43196</v>
      </c>
      <c r="I187" s="19" t="s">
        <v>59</v>
      </c>
      <c r="M187" s="18"/>
      <c r="O187" s="17"/>
    </row>
    <row r="188" spans="1:15" s="5" customFormat="1" ht="26.1" customHeight="1" x14ac:dyDescent="0.2">
      <c r="A188" s="11">
        <v>185</v>
      </c>
      <c r="B188" s="12" t="s">
        <v>55</v>
      </c>
      <c r="C188" s="12" t="s">
        <v>56</v>
      </c>
      <c r="D188" s="12" t="s">
        <v>11</v>
      </c>
      <c r="E188" s="13">
        <f>Sausis!E41+Vasaris!E44+Kovas!E42+Balandis!E57+Gegužė!E49+Birželis!E69+Spalis!E48</f>
        <v>7897.2800000000007</v>
      </c>
      <c r="F188" s="13">
        <f>Sausis!F41+Vasaris!F44+Kovas!F42+Balandis!F57+Gegužė!F49+Birželis!F69+Spalis!F48</f>
        <v>3216</v>
      </c>
      <c r="G188" s="14">
        <v>2</v>
      </c>
      <c r="H188" s="15">
        <v>43056</v>
      </c>
      <c r="I188" s="19" t="s">
        <v>14</v>
      </c>
      <c r="J188" s="17"/>
    </row>
    <row r="189" spans="1:15" s="5" customFormat="1" ht="26.1" customHeight="1" x14ac:dyDescent="0.2">
      <c r="A189" s="11">
        <v>186</v>
      </c>
      <c r="B189" s="12" t="s">
        <v>111</v>
      </c>
      <c r="C189" s="12" t="s">
        <v>110</v>
      </c>
      <c r="D189" s="12" t="s">
        <v>11</v>
      </c>
      <c r="E189" s="13">
        <f>Sausis!E29</f>
        <v>7716.43</v>
      </c>
      <c r="F189" s="13">
        <f>Sausis!F29</f>
        <v>1655</v>
      </c>
      <c r="G189" s="14">
        <v>8</v>
      </c>
      <c r="H189" s="15">
        <v>43119</v>
      </c>
      <c r="I189" s="19" t="s">
        <v>33</v>
      </c>
      <c r="J189" s="17"/>
      <c r="L189" s="29"/>
    </row>
    <row r="190" spans="1:15" s="5" customFormat="1" ht="26.1" customHeight="1" x14ac:dyDescent="0.2">
      <c r="A190" s="11">
        <v>187</v>
      </c>
      <c r="B190" s="12" t="s">
        <v>140</v>
      </c>
      <c r="C190" s="12" t="s">
        <v>141</v>
      </c>
      <c r="D190" s="12" t="s">
        <v>142</v>
      </c>
      <c r="E190" s="13">
        <f>Sausis!E32+Vasaris!E45+Kovas!E70</f>
        <v>7254.62</v>
      </c>
      <c r="F190" s="13">
        <f>Sausis!F32+Vasaris!F45+Kovas!F70</f>
        <v>1861</v>
      </c>
      <c r="G190" s="14">
        <v>6</v>
      </c>
      <c r="H190" s="15">
        <v>43112</v>
      </c>
      <c r="I190" s="19" t="s">
        <v>143</v>
      </c>
      <c r="J190" s="17"/>
    </row>
    <row r="191" spans="1:15" s="5" customFormat="1" ht="26.1" customHeight="1" x14ac:dyDescent="0.2">
      <c r="A191" s="11">
        <v>188</v>
      </c>
      <c r="B191" s="12" t="s">
        <v>365</v>
      </c>
      <c r="C191" s="12" t="s">
        <v>366</v>
      </c>
      <c r="D191" s="12" t="s">
        <v>11</v>
      </c>
      <c r="E191" s="13">
        <f>Gegužė!E26+Rugsėjis!E54</f>
        <v>7216.9</v>
      </c>
      <c r="F191" s="13">
        <f>Gegužė!F26+Rugsėjis!F54</f>
        <v>1536</v>
      </c>
      <c r="G191" s="14">
        <v>13</v>
      </c>
      <c r="H191" s="15">
        <v>43224</v>
      </c>
      <c r="I191" s="19" t="s">
        <v>33</v>
      </c>
      <c r="J191" s="17"/>
    </row>
    <row r="192" spans="1:15" s="5" customFormat="1" ht="26.1" customHeight="1" x14ac:dyDescent="0.2">
      <c r="A192" s="11">
        <v>189</v>
      </c>
      <c r="B192" s="12" t="s">
        <v>416</v>
      </c>
      <c r="C192" s="12" t="s">
        <v>415</v>
      </c>
      <c r="D192" s="12" t="s">
        <v>11</v>
      </c>
      <c r="E192" s="13">
        <f>Birželis!E29</f>
        <v>7176.64</v>
      </c>
      <c r="F192" s="13">
        <f>Birželis!F29</f>
        <v>1383</v>
      </c>
      <c r="G192" s="14">
        <v>11</v>
      </c>
      <c r="H192" s="15">
        <v>43266</v>
      </c>
      <c r="I192" s="16" t="s">
        <v>14</v>
      </c>
    </row>
    <row r="193" spans="1:13" s="5" customFormat="1" ht="26.1" customHeight="1" x14ac:dyDescent="0.2">
      <c r="A193" s="11">
        <v>190</v>
      </c>
      <c r="B193" s="12" t="s">
        <v>277</v>
      </c>
      <c r="C193" s="12" t="s">
        <v>278</v>
      </c>
      <c r="D193" s="12" t="s">
        <v>279</v>
      </c>
      <c r="E193" s="13">
        <f>Kovas!E49+Balandis!E36+Gegužė!E73</f>
        <v>6565.35</v>
      </c>
      <c r="F193" s="13">
        <f>Kovas!F49+Balandis!F36+Gegužė!F73</f>
        <v>1417</v>
      </c>
      <c r="G193" s="14">
        <v>3</v>
      </c>
      <c r="H193" s="15">
        <v>43189</v>
      </c>
      <c r="I193" s="16" t="s">
        <v>269</v>
      </c>
    </row>
    <row r="194" spans="1:13" s="5" customFormat="1" ht="26.1" customHeight="1" x14ac:dyDescent="0.2">
      <c r="A194" s="11">
        <v>191</v>
      </c>
      <c r="B194" s="12" t="s">
        <v>691</v>
      </c>
      <c r="C194" s="63" t="s">
        <v>690</v>
      </c>
      <c r="D194" s="12" t="s">
        <v>224</v>
      </c>
      <c r="E194" s="13">
        <f>Spalis!E33</f>
        <v>6413.42</v>
      </c>
      <c r="F194" s="13">
        <f>Spalis!F33</f>
        <v>1404</v>
      </c>
      <c r="G194" s="14">
        <v>7</v>
      </c>
      <c r="H194" s="15">
        <v>43385</v>
      </c>
      <c r="I194" s="16" t="s">
        <v>19</v>
      </c>
    </row>
    <row r="195" spans="1:13" s="5" customFormat="1" ht="26.1" customHeight="1" x14ac:dyDescent="0.2">
      <c r="A195" s="11">
        <v>192</v>
      </c>
      <c r="B195" s="12" t="s">
        <v>546</v>
      </c>
      <c r="C195" s="12" t="s">
        <v>547</v>
      </c>
      <c r="D195" s="12" t="s">
        <v>11</v>
      </c>
      <c r="E195" s="13">
        <f>Liepa!E30</f>
        <v>6189.81</v>
      </c>
      <c r="F195" s="13">
        <f>Liepa!F30</f>
        <v>1137</v>
      </c>
      <c r="G195" s="14">
        <v>13</v>
      </c>
      <c r="H195" s="15" t="s">
        <v>521</v>
      </c>
      <c r="I195" s="19" t="s">
        <v>392</v>
      </c>
    </row>
    <row r="196" spans="1:13" s="5" customFormat="1" ht="26.1" customHeight="1" x14ac:dyDescent="0.2">
      <c r="A196" s="11">
        <v>193</v>
      </c>
      <c r="B196" s="12" t="s">
        <v>122</v>
      </c>
      <c r="C196" s="12" t="s">
        <v>123</v>
      </c>
      <c r="D196" s="12" t="s">
        <v>31</v>
      </c>
      <c r="E196" s="13">
        <f>Sausis!E38+Vasaris!E33+Kovas!E83+Gegužė!E62+Liepa!E59</f>
        <v>6142.38</v>
      </c>
      <c r="F196" s="13">
        <f>Sausis!F38+Vasaris!F33+Kovas!F83+Gegužė!F62+Liepa!F59</f>
        <v>1471</v>
      </c>
      <c r="G196" s="14">
        <v>2</v>
      </c>
      <c r="H196" s="15">
        <v>43126</v>
      </c>
      <c r="I196" s="16" t="s">
        <v>54</v>
      </c>
      <c r="J196" s="48"/>
    </row>
    <row r="197" spans="1:13" s="5" customFormat="1" ht="26.1" customHeight="1" x14ac:dyDescent="0.2">
      <c r="A197" s="11">
        <v>194</v>
      </c>
      <c r="B197" s="12" t="s">
        <v>596</v>
      </c>
      <c r="C197" s="12" t="s">
        <v>597</v>
      </c>
      <c r="D197" s="12" t="s">
        <v>11</v>
      </c>
      <c r="E197" s="13">
        <f>Rugpjūtis!E31</f>
        <v>6027.02</v>
      </c>
      <c r="F197" s="13">
        <f>Rugpjūtis!F31</f>
        <v>1105</v>
      </c>
      <c r="G197" s="14">
        <v>7</v>
      </c>
      <c r="H197" s="15">
        <v>43322</v>
      </c>
      <c r="I197" s="16" t="s">
        <v>563</v>
      </c>
    </row>
    <row r="198" spans="1:13" s="5" customFormat="1" ht="26.1" customHeight="1" x14ac:dyDescent="0.2">
      <c r="A198" s="11">
        <v>195</v>
      </c>
      <c r="B198" s="12" t="s">
        <v>240</v>
      </c>
      <c r="C198" s="12" t="s">
        <v>237</v>
      </c>
      <c r="D198" s="12" t="s">
        <v>244</v>
      </c>
      <c r="E198" s="13">
        <f>Kovas!E35+Balandis!E79</f>
        <v>5912.82</v>
      </c>
      <c r="F198" s="13">
        <f>Kovas!F35+Balandis!F79</f>
        <v>1087</v>
      </c>
      <c r="G198" s="14">
        <v>8</v>
      </c>
      <c r="H198" s="15">
        <v>43175</v>
      </c>
      <c r="I198" s="19" t="s">
        <v>33</v>
      </c>
      <c r="J198" s="48"/>
    </row>
    <row r="199" spans="1:13" s="5" customFormat="1" ht="26.1" customHeight="1" x14ac:dyDescent="0.2">
      <c r="A199" s="11">
        <v>196</v>
      </c>
      <c r="B199" s="12" t="s">
        <v>516</v>
      </c>
      <c r="C199" s="12" t="s">
        <v>525</v>
      </c>
      <c r="D199" s="12" t="s">
        <v>526</v>
      </c>
      <c r="E199" s="13">
        <f>Liepa!E31+Rugpjūtis!E72</f>
        <v>5829.26</v>
      </c>
      <c r="F199" s="13">
        <f>Liepa!F31+Rugpjūtis!F72</f>
        <v>1159</v>
      </c>
      <c r="G199" s="14">
        <v>15</v>
      </c>
      <c r="H199" s="15" t="s">
        <v>527</v>
      </c>
      <c r="I199" s="16" t="s">
        <v>14</v>
      </c>
    </row>
    <row r="200" spans="1:13" s="5" customFormat="1" ht="26.1" customHeight="1" x14ac:dyDescent="0.2">
      <c r="A200" s="11">
        <v>197</v>
      </c>
      <c r="B200" s="12" t="s">
        <v>368</v>
      </c>
      <c r="C200" s="12" t="s">
        <v>369</v>
      </c>
      <c r="D200" s="12" t="s">
        <v>64</v>
      </c>
      <c r="E200" s="13">
        <f>Gegužė!E27+Birželis!E74</f>
        <v>5611.14</v>
      </c>
      <c r="F200" s="13">
        <f>Gegužė!F27+Birželis!F74</f>
        <v>1077</v>
      </c>
      <c r="G200" s="14">
        <v>12</v>
      </c>
      <c r="H200" s="15">
        <v>43238</v>
      </c>
      <c r="I200" s="19" t="s">
        <v>33</v>
      </c>
    </row>
    <row r="201" spans="1:13" s="5" customFormat="1" ht="26.1" customHeight="1" x14ac:dyDescent="0.2">
      <c r="A201" s="11">
        <v>198</v>
      </c>
      <c r="B201" s="21" t="s">
        <v>114</v>
      </c>
      <c r="C201" s="12" t="s">
        <v>115</v>
      </c>
      <c r="D201" s="12" t="s">
        <v>20</v>
      </c>
      <c r="E201" s="13">
        <f>Sausis!E34+Vasaris!E43</f>
        <v>5493.51</v>
      </c>
      <c r="F201" s="13">
        <f>Sausis!F34+Vasaris!F43</f>
        <v>1258</v>
      </c>
      <c r="G201" s="14">
        <v>13</v>
      </c>
      <c r="H201" s="15">
        <v>43126</v>
      </c>
      <c r="I201" s="19" t="s">
        <v>38</v>
      </c>
      <c r="J201" s="17"/>
    </row>
    <row r="202" spans="1:13" s="5" customFormat="1" ht="26.1" customHeight="1" x14ac:dyDescent="0.2">
      <c r="A202" s="11">
        <v>199</v>
      </c>
      <c r="B202" s="12" t="s">
        <v>548</v>
      </c>
      <c r="C202" s="22" t="s">
        <v>549</v>
      </c>
      <c r="D202" s="22" t="s">
        <v>550</v>
      </c>
      <c r="E202" s="13">
        <f>Liepa!E34+Rugpjūtis!E44</f>
        <v>5420</v>
      </c>
      <c r="F202" s="13">
        <f>Liepa!F34+Rugpjūtis!F44</f>
        <v>1082</v>
      </c>
      <c r="G202" s="23">
        <v>6</v>
      </c>
      <c r="H202" s="24" t="s">
        <v>522</v>
      </c>
      <c r="I202" s="16" t="s">
        <v>126</v>
      </c>
      <c r="J202" s="29"/>
    </row>
    <row r="203" spans="1:13" s="5" customFormat="1" ht="26.1" customHeight="1" x14ac:dyDescent="0.2">
      <c r="A203" s="11">
        <v>200</v>
      </c>
      <c r="B203" s="12" t="s">
        <v>622</v>
      </c>
      <c r="C203" s="12" t="s">
        <v>621</v>
      </c>
      <c r="D203" s="12" t="s">
        <v>11</v>
      </c>
      <c r="E203" s="13">
        <f>Rugsėjis!E36</f>
        <v>5405.77</v>
      </c>
      <c r="F203" s="13">
        <f>Rugsėjis!F36</f>
        <v>997</v>
      </c>
      <c r="G203" s="14">
        <v>12</v>
      </c>
      <c r="H203" s="15">
        <v>43350</v>
      </c>
      <c r="I203" s="16" t="s">
        <v>14</v>
      </c>
    </row>
    <row r="204" spans="1:13" s="5" customFormat="1" ht="26.1" customHeight="1" x14ac:dyDescent="0.2">
      <c r="A204" s="11">
        <v>201</v>
      </c>
      <c r="B204" s="12" t="s">
        <v>25</v>
      </c>
      <c r="C204" s="12" t="s">
        <v>26</v>
      </c>
      <c r="D204" s="12" t="s">
        <v>11</v>
      </c>
      <c r="E204" s="13">
        <f>Sausis!E33</f>
        <v>5257.41</v>
      </c>
      <c r="F204" s="13">
        <f>Sausis!F33</f>
        <v>1008</v>
      </c>
      <c r="G204" s="14">
        <v>1</v>
      </c>
      <c r="H204" s="15">
        <v>43049</v>
      </c>
      <c r="I204" s="19" t="s">
        <v>15</v>
      </c>
      <c r="K204" s="29"/>
    </row>
    <row r="205" spans="1:13" s="5" customFormat="1" ht="26.1" customHeight="1" x14ac:dyDescent="0.2">
      <c r="A205" s="11">
        <v>202</v>
      </c>
      <c r="B205" s="12" t="s">
        <v>325</v>
      </c>
      <c r="C205" s="22" t="s">
        <v>325</v>
      </c>
      <c r="D205" s="22" t="s">
        <v>20</v>
      </c>
      <c r="E205" s="13">
        <f>Balandis!E37+Gegužė!E43+Birželis!E65</f>
        <v>4953.7700000000004</v>
      </c>
      <c r="F205" s="13">
        <f>Balandis!F37+Gegužė!F43+Birželis!F65</f>
        <v>1082</v>
      </c>
      <c r="G205" s="23">
        <v>15</v>
      </c>
      <c r="H205" s="24">
        <v>43203</v>
      </c>
      <c r="I205" s="19" t="s">
        <v>38</v>
      </c>
    </row>
    <row r="206" spans="1:13" s="5" customFormat="1" ht="26.1" customHeight="1" x14ac:dyDescent="0.2">
      <c r="A206" s="11">
        <v>203</v>
      </c>
      <c r="B206" s="12" t="s">
        <v>282</v>
      </c>
      <c r="C206" s="12" t="s">
        <v>283</v>
      </c>
      <c r="D206" s="12" t="s">
        <v>284</v>
      </c>
      <c r="E206" s="13">
        <f>Kovas!E55+Balandis!E38+Gegužė!E57</f>
        <v>4918.4000000000005</v>
      </c>
      <c r="F206" s="13">
        <f>Kovas!F55+Balandis!F38+Gegužė!F57</f>
        <v>1098</v>
      </c>
      <c r="G206" s="14">
        <v>1</v>
      </c>
      <c r="H206" s="15">
        <v>43189</v>
      </c>
      <c r="I206" s="16" t="s">
        <v>269</v>
      </c>
    </row>
    <row r="207" spans="1:13" s="5" customFormat="1" ht="26.1" customHeight="1" x14ac:dyDescent="0.2">
      <c r="A207" s="11">
        <v>204</v>
      </c>
      <c r="B207" s="25" t="s">
        <v>182</v>
      </c>
      <c r="C207" s="25" t="s">
        <v>181</v>
      </c>
      <c r="D207" s="12" t="s">
        <v>183</v>
      </c>
      <c r="E207" s="13">
        <f>Vasaris!E30+Kovas!E87+Liepa!E58</f>
        <v>4859.6000000000004</v>
      </c>
      <c r="F207" s="13">
        <f>Vasaris!F30+Kovas!F87+Liepa!F58</f>
        <v>1046</v>
      </c>
      <c r="G207" s="14">
        <v>4</v>
      </c>
      <c r="H207" s="26">
        <v>43140</v>
      </c>
      <c r="I207" s="16" t="s">
        <v>54</v>
      </c>
    </row>
    <row r="208" spans="1:13" s="5" customFormat="1" ht="26.1" customHeight="1" x14ac:dyDescent="0.2">
      <c r="A208" s="11">
        <v>205</v>
      </c>
      <c r="B208" s="12" t="s">
        <v>275</v>
      </c>
      <c r="C208" s="12" t="s">
        <v>276</v>
      </c>
      <c r="D208" s="12" t="s">
        <v>20</v>
      </c>
      <c r="E208" s="13">
        <f>Kovas!E47+Balandis!E45+Gegužė!E74</f>
        <v>4759.1000000000004</v>
      </c>
      <c r="F208" s="13">
        <f>Kovas!F47+Balandis!F45+Gegužė!F74</f>
        <v>1036</v>
      </c>
      <c r="G208" s="14">
        <v>6</v>
      </c>
      <c r="H208" s="15">
        <v>43189</v>
      </c>
      <c r="I208" s="16" t="s">
        <v>269</v>
      </c>
      <c r="M208" s="29"/>
    </row>
    <row r="209" spans="1:13" s="5" customFormat="1" ht="26.1" customHeight="1" x14ac:dyDescent="0.2">
      <c r="A209" s="11">
        <v>206</v>
      </c>
      <c r="B209" s="12" t="s">
        <v>280</v>
      </c>
      <c r="C209" s="12" t="s">
        <v>281</v>
      </c>
      <c r="D209" s="12" t="s">
        <v>20</v>
      </c>
      <c r="E209" s="13">
        <f>Kovas!E51+Balandis!E43+Gegužė!E66+Rugsėjis!E66</f>
        <v>4651.5</v>
      </c>
      <c r="F209" s="13">
        <f>Kovas!F51+Balandis!F43+Gegužė!F66+Rugsėjis!F66</f>
        <v>979</v>
      </c>
      <c r="G209" s="14">
        <v>4</v>
      </c>
      <c r="H209" s="15">
        <v>43189</v>
      </c>
      <c r="I209" s="16" t="s">
        <v>269</v>
      </c>
      <c r="M209" s="29"/>
    </row>
    <row r="210" spans="1:13" s="5" customFormat="1" ht="26.1" customHeight="1" x14ac:dyDescent="0.2">
      <c r="A210" s="11">
        <v>207</v>
      </c>
      <c r="B210" s="12" t="s">
        <v>480</v>
      </c>
      <c r="C210" s="12" t="s">
        <v>481</v>
      </c>
      <c r="D210" s="12" t="s">
        <v>50</v>
      </c>
      <c r="E210" s="13">
        <f>Sausis!E61+Vasaris!E48+Kovas!E50+Balandis!E54+Gegužė!E40+Birželis!E45</f>
        <v>4502.5</v>
      </c>
      <c r="F210" s="13">
        <f>Sausis!F61+Vasaris!F48+Kovas!F50+Balandis!F54+Gegužė!F40+Birželis!F45</f>
        <v>1807</v>
      </c>
      <c r="G210" s="14">
        <v>1</v>
      </c>
      <c r="H210" s="15">
        <v>42654</v>
      </c>
      <c r="I210" s="47" t="s">
        <v>468</v>
      </c>
    </row>
    <row r="211" spans="1:13" s="5" customFormat="1" ht="26.1" customHeight="1" x14ac:dyDescent="0.2">
      <c r="A211" s="11">
        <v>208</v>
      </c>
      <c r="B211" s="12" t="s">
        <v>635</v>
      </c>
      <c r="C211" s="12" t="s">
        <v>634</v>
      </c>
      <c r="D211" s="12" t="s">
        <v>224</v>
      </c>
      <c r="E211" s="13">
        <f>Rugsėjis!E38+Spalis!E55</f>
        <v>4362.6099999999997</v>
      </c>
      <c r="F211" s="13">
        <f>Rugsėjis!F38+Spalis!F55</f>
        <v>813</v>
      </c>
      <c r="G211" s="14">
        <v>11</v>
      </c>
      <c r="H211" s="15">
        <v>43364</v>
      </c>
      <c r="I211" s="19" t="s">
        <v>33</v>
      </c>
    </row>
    <row r="212" spans="1:13" s="5" customFormat="1" ht="26.1" customHeight="1" x14ac:dyDescent="0.2">
      <c r="A212" s="11">
        <v>209</v>
      </c>
      <c r="B212" s="12" t="s">
        <v>184</v>
      </c>
      <c r="C212" s="22" t="s">
        <v>185</v>
      </c>
      <c r="D212" s="22" t="s">
        <v>186</v>
      </c>
      <c r="E212" s="13">
        <f>Vasaris!E32+Kovas!E63+Balandis!E72+Gegužė!E59+Birželis!E64+Rugpjūtis!E51</f>
        <v>4358.4399999999996</v>
      </c>
      <c r="F212" s="13">
        <f>Vasaris!F32+Kovas!F63+Balandis!F72+Gegužė!F59+Birželis!F64+Rugpjūtis!F51</f>
        <v>1074</v>
      </c>
      <c r="G212" s="23">
        <v>8</v>
      </c>
      <c r="H212" s="24">
        <v>43147</v>
      </c>
      <c r="I212" s="19" t="s">
        <v>38</v>
      </c>
      <c r="J212" s="18"/>
      <c r="L212" s="18"/>
      <c r="M212" s="17"/>
    </row>
    <row r="213" spans="1:13" s="5" customFormat="1" ht="26.1" customHeight="1" x14ac:dyDescent="0.3">
      <c r="A213" s="11">
        <v>210</v>
      </c>
      <c r="B213" s="12" t="s">
        <v>44</v>
      </c>
      <c r="C213" s="12" t="s">
        <v>45</v>
      </c>
      <c r="D213" s="12" t="s">
        <v>20</v>
      </c>
      <c r="E213" s="13">
        <f>Sausis!E35</f>
        <v>4187</v>
      </c>
      <c r="F213" s="13">
        <f>Sausis!F35</f>
        <v>981</v>
      </c>
      <c r="G213" s="14">
        <v>7</v>
      </c>
      <c r="H213" s="15">
        <v>43077</v>
      </c>
      <c r="I213" s="16" t="s">
        <v>32</v>
      </c>
      <c r="J213" s="39"/>
      <c r="K213" s="39"/>
    </row>
    <row r="214" spans="1:13" s="5" customFormat="1" ht="26.1" customHeight="1" x14ac:dyDescent="0.3">
      <c r="A214" s="11">
        <v>211</v>
      </c>
      <c r="B214" s="12" t="s">
        <v>299</v>
      </c>
      <c r="C214" s="12" t="s">
        <v>304</v>
      </c>
      <c r="D214" s="12" t="s">
        <v>305</v>
      </c>
      <c r="E214" s="13">
        <f>Balandis!E40+Birželis!E61+Liepa!E61</f>
        <v>3980.95</v>
      </c>
      <c r="F214" s="13">
        <f>Balandis!F40+Birželis!F61+Liepa!F61</f>
        <v>945</v>
      </c>
      <c r="G214" s="14">
        <v>5</v>
      </c>
      <c r="H214" s="20">
        <v>43196</v>
      </c>
      <c r="I214" s="19" t="s">
        <v>269</v>
      </c>
      <c r="J214"/>
      <c r="K214" s="39"/>
    </row>
    <row r="215" spans="1:13" s="5" customFormat="1" ht="26.1" customHeight="1" x14ac:dyDescent="0.2">
      <c r="A215" s="11">
        <v>212</v>
      </c>
      <c r="B215" s="12" t="s">
        <v>395</v>
      </c>
      <c r="C215" s="12" t="s">
        <v>396</v>
      </c>
      <c r="D215" s="12" t="s">
        <v>11</v>
      </c>
      <c r="E215" s="13">
        <f>Gegužė!E30+Birželis!E51</f>
        <v>3768.84</v>
      </c>
      <c r="F215" s="13">
        <f>Gegužė!F30+Birželis!F51</f>
        <v>682</v>
      </c>
      <c r="G215" s="14">
        <v>11</v>
      </c>
      <c r="H215" s="15">
        <v>43245</v>
      </c>
      <c r="I215" s="19" t="s">
        <v>392</v>
      </c>
    </row>
    <row r="216" spans="1:13" s="5" customFormat="1" ht="26.1" customHeight="1" x14ac:dyDescent="0.2">
      <c r="A216" s="11">
        <v>213</v>
      </c>
      <c r="B216" s="12" t="s">
        <v>263</v>
      </c>
      <c r="C216" s="12" t="s">
        <v>264</v>
      </c>
      <c r="D216" s="12" t="s">
        <v>265</v>
      </c>
      <c r="E216" s="13">
        <f>Kovas!E40</f>
        <v>3743.8</v>
      </c>
      <c r="F216" s="13">
        <f>Kovas!F40</f>
        <v>848</v>
      </c>
      <c r="G216" s="14">
        <v>6</v>
      </c>
      <c r="H216" s="15">
        <v>43161</v>
      </c>
      <c r="I216" s="19" t="s">
        <v>59</v>
      </c>
      <c r="K216" s="17"/>
    </row>
    <row r="217" spans="1:13" s="5" customFormat="1" ht="26.1" customHeight="1" x14ac:dyDescent="0.2">
      <c r="A217" s="11">
        <v>214</v>
      </c>
      <c r="B217" s="12" t="s">
        <v>125</v>
      </c>
      <c r="C217" s="12" t="s">
        <v>124</v>
      </c>
      <c r="D217" s="12" t="s">
        <v>65</v>
      </c>
      <c r="E217" s="13">
        <f>Sausis!E36</f>
        <v>3679</v>
      </c>
      <c r="F217" s="13">
        <f>Sausis!F36</f>
        <v>884</v>
      </c>
      <c r="G217" s="14">
        <v>7</v>
      </c>
      <c r="H217" s="15">
        <v>43112</v>
      </c>
      <c r="I217" s="16" t="s">
        <v>126</v>
      </c>
    </row>
    <row r="218" spans="1:13" s="5" customFormat="1" ht="26.1" customHeight="1" x14ac:dyDescent="0.2">
      <c r="A218" s="11">
        <v>215</v>
      </c>
      <c r="B218" s="12" t="s">
        <v>41</v>
      </c>
      <c r="C218" s="12" t="s">
        <v>42</v>
      </c>
      <c r="D218" s="12" t="s">
        <v>43</v>
      </c>
      <c r="E218" s="13">
        <f>Sausis!E37</f>
        <v>3486</v>
      </c>
      <c r="F218" s="13">
        <f>Sausis!F37</f>
        <v>1162</v>
      </c>
      <c r="G218" s="14">
        <v>1</v>
      </c>
      <c r="H218" s="15">
        <v>43049</v>
      </c>
      <c r="I218" s="19" t="s">
        <v>38</v>
      </c>
      <c r="J218" s="17"/>
    </row>
    <row r="219" spans="1:13" s="5" customFormat="1" ht="26.1" customHeight="1" x14ac:dyDescent="0.2">
      <c r="A219" s="11">
        <v>216</v>
      </c>
      <c r="B219" s="12" t="s">
        <v>454</v>
      </c>
      <c r="C219" s="12" t="s">
        <v>453</v>
      </c>
      <c r="D219" s="12" t="s">
        <v>11</v>
      </c>
      <c r="E219" s="13">
        <f>Birželis!E32</f>
        <v>3462.18</v>
      </c>
      <c r="F219" s="13">
        <f>Birželis!F32</f>
        <v>714</v>
      </c>
      <c r="G219" s="14">
        <v>15</v>
      </c>
      <c r="H219" s="15">
        <v>43259</v>
      </c>
      <c r="I219" s="19" t="s">
        <v>33</v>
      </c>
    </row>
    <row r="220" spans="1:13" s="5" customFormat="1" ht="26.1" customHeight="1" x14ac:dyDescent="0.2">
      <c r="A220" s="11">
        <v>217</v>
      </c>
      <c r="B220" s="12" t="s">
        <v>393</v>
      </c>
      <c r="C220" s="12" t="s">
        <v>394</v>
      </c>
      <c r="D220" s="12" t="s">
        <v>268</v>
      </c>
      <c r="E220" s="13">
        <f>Gegužė!E34+Birželis!E43+Liepa!E57</f>
        <v>3072.08</v>
      </c>
      <c r="F220" s="13">
        <f>Gegužė!F34+Birželis!F43+Liepa!F57</f>
        <v>759</v>
      </c>
      <c r="G220" s="14">
        <v>3</v>
      </c>
      <c r="H220" s="15">
        <v>43224</v>
      </c>
      <c r="I220" s="19" t="s">
        <v>392</v>
      </c>
      <c r="K220" s="17"/>
    </row>
    <row r="221" spans="1:13" s="5" customFormat="1" ht="26.1" customHeight="1" x14ac:dyDescent="0.2">
      <c r="A221" s="11">
        <v>218</v>
      </c>
      <c r="B221" s="12" t="s">
        <v>288</v>
      </c>
      <c r="C221" s="12" t="s">
        <v>289</v>
      </c>
      <c r="D221" s="12" t="s">
        <v>20</v>
      </c>
      <c r="E221" s="13">
        <f>Kovas!E58+Balandis!E48+Gegužė!E56+Birželis!E66</f>
        <v>2939.65</v>
      </c>
      <c r="F221" s="13">
        <f>Kovas!F58+Balandis!F48+Gegužė!F56+Birželis!F66</f>
        <v>814</v>
      </c>
      <c r="G221" s="14">
        <v>4</v>
      </c>
      <c r="H221" s="15">
        <v>43189</v>
      </c>
      <c r="I221" s="16" t="s">
        <v>269</v>
      </c>
      <c r="J221" s="48"/>
    </row>
    <row r="222" spans="1:13" s="5" customFormat="1" ht="26.1" customHeight="1" x14ac:dyDescent="0.2">
      <c r="A222" s="11">
        <v>219</v>
      </c>
      <c r="B222" s="12" t="s">
        <v>285</v>
      </c>
      <c r="C222" s="12" t="s">
        <v>287</v>
      </c>
      <c r="D222" s="12" t="s">
        <v>286</v>
      </c>
      <c r="E222" s="13">
        <f>Kovas!E56+Balandis!E46</f>
        <v>2888.25</v>
      </c>
      <c r="F222" s="13">
        <f>Kovas!F56+Balandis!F46</f>
        <v>593</v>
      </c>
      <c r="G222" s="14">
        <v>2</v>
      </c>
      <c r="H222" s="15">
        <v>43189</v>
      </c>
      <c r="I222" s="16" t="s">
        <v>269</v>
      </c>
      <c r="J222" s="17"/>
    </row>
    <row r="223" spans="1:13" ht="26.1" customHeight="1" x14ac:dyDescent="0.3">
      <c r="A223" s="11">
        <v>220</v>
      </c>
      <c r="B223" s="12" t="s">
        <v>62</v>
      </c>
      <c r="C223" s="12" t="s">
        <v>63</v>
      </c>
      <c r="D223" s="12" t="s">
        <v>20</v>
      </c>
      <c r="E223" s="13">
        <f>Sausis!E43+Vasaris!E49+Balandis!E65</f>
        <v>2808.9</v>
      </c>
      <c r="F223" s="13">
        <f>Sausis!F43+Vasaris!F49+Balandis!F65</f>
        <v>559</v>
      </c>
      <c r="G223" s="14">
        <v>1</v>
      </c>
      <c r="H223" s="20">
        <v>43056</v>
      </c>
      <c r="I223" s="19" t="s">
        <v>59</v>
      </c>
    </row>
    <row r="224" spans="1:13" ht="25.8" customHeight="1" x14ac:dyDescent="0.3">
      <c r="A224" s="11">
        <v>221</v>
      </c>
      <c r="B224" s="12" t="s">
        <v>254</v>
      </c>
      <c r="C224" s="12" t="s">
        <v>255</v>
      </c>
      <c r="D224" s="12" t="s">
        <v>256</v>
      </c>
      <c r="E224" s="13">
        <f>Sausis!E39+Kovas!E80+Balandis!E78</f>
        <v>2681</v>
      </c>
      <c r="F224" s="13">
        <f>Sausis!F39+Kovas!F80+Balandis!F78</f>
        <v>770</v>
      </c>
      <c r="G224" s="14">
        <v>6</v>
      </c>
      <c r="H224" s="15">
        <v>43105</v>
      </c>
      <c r="I224" s="19" t="s">
        <v>59</v>
      </c>
    </row>
    <row r="225" spans="1:13" ht="26.1" customHeight="1" x14ac:dyDescent="0.3">
      <c r="A225" s="11">
        <v>222</v>
      </c>
      <c r="B225" s="12" t="s">
        <v>290</v>
      </c>
      <c r="C225" s="12" t="s">
        <v>291</v>
      </c>
      <c r="D225" s="12" t="s">
        <v>65</v>
      </c>
      <c r="E225" s="13">
        <f>Kovas!E60+Balandis!E47+Gegužė!E65</f>
        <v>2642.5</v>
      </c>
      <c r="F225" s="13">
        <f>Kovas!F60+Balandis!F47+Gegužė!F65</f>
        <v>579</v>
      </c>
      <c r="G225" s="14">
        <v>1</v>
      </c>
      <c r="H225" s="15">
        <v>43189</v>
      </c>
      <c r="I225" s="16" t="s">
        <v>269</v>
      </c>
    </row>
    <row r="226" spans="1:13" s="5" customFormat="1" ht="26.1" customHeight="1" x14ac:dyDescent="0.2">
      <c r="A226" s="11">
        <v>223</v>
      </c>
      <c r="B226" s="12" t="s">
        <v>714</v>
      </c>
      <c r="C226" s="12" t="s">
        <v>714</v>
      </c>
      <c r="D226" s="12" t="s">
        <v>11</v>
      </c>
      <c r="E226" s="13">
        <f>Spalis!E38</f>
        <v>2415.52</v>
      </c>
      <c r="F226" s="13">
        <f>Spalis!F38</f>
        <v>455</v>
      </c>
      <c r="G226" s="14">
        <v>9</v>
      </c>
      <c r="H226" s="15">
        <v>43378</v>
      </c>
      <c r="I226" s="19" t="s">
        <v>33</v>
      </c>
    </row>
    <row r="227" spans="1:13" s="5" customFormat="1" ht="26.1" customHeight="1" x14ac:dyDescent="0.2">
      <c r="A227" s="11">
        <v>224</v>
      </c>
      <c r="B227" s="12" t="s">
        <v>712</v>
      </c>
      <c r="C227" s="12" t="s">
        <v>712</v>
      </c>
      <c r="D227" s="12" t="s">
        <v>713</v>
      </c>
      <c r="E227" s="13">
        <f>Spalis!E39</f>
        <v>2344</v>
      </c>
      <c r="F227" s="13">
        <f>Spalis!F39</f>
        <v>504</v>
      </c>
      <c r="G227" s="14">
        <v>6</v>
      </c>
      <c r="H227" s="15">
        <v>43399</v>
      </c>
      <c r="I227" s="19" t="s">
        <v>607</v>
      </c>
      <c r="J227" s="18"/>
      <c r="L227" s="18"/>
      <c r="M227" s="17"/>
    </row>
    <row r="228" spans="1:13" s="5" customFormat="1" ht="26.1" customHeight="1" x14ac:dyDescent="0.2">
      <c r="A228" s="11">
        <v>225</v>
      </c>
      <c r="B228" s="12" t="s">
        <v>405</v>
      </c>
      <c r="C228" s="12" t="s">
        <v>404</v>
      </c>
      <c r="D228" s="12" t="s">
        <v>11</v>
      </c>
      <c r="E228" s="13">
        <f>Birželis!E38+Liepa!E45+Rugpjūtis!E54+Rugsėjis!E53</f>
        <v>2252.2999999999997</v>
      </c>
      <c r="F228" s="13">
        <f>Birželis!F38+Liepa!F45+Rugpjūtis!F54+Rugsėjis!F53</f>
        <v>1268</v>
      </c>
      <c r="G228" s="14">
        <v>2</v>
      </c>
      <c r="H228" s="15">
        <v>42916</v>
      </c>
      <c r="I228" s="16" t="s">
        <v>12</v>
      </c>
    </row>
    <row r="229" spans="1:13" s="5" customFormat="1" ht="26.1" customHeight="1" x14ac:dyDescent="0.2">
      <c r="A229" s="11">
        <v>226</v>
      </c>
      <c r="B229" s="12" t="s">
        <v>66</v>
      </c>
      <c r="C229" s="12" t="s">
        <v>67</v>
      </c>
      <c r="D229" s="12" t="s">
        <v>11</v>
      </c>
      <c r="E229" s="13">
        <f>Sausis!E40</f>
        <v>2099.98</v>
      </c>
      <c r="F229" s="13">
        <f>Sausis!F40</f>
        <v>441</v>
      </c>
      <c r="G229" s="14">
        <v>8</v>
      </c>
      <c r="H229" s="15">
        <v>43098</v>
      </c>
      <c r="I229" s="19" t="s">
        <v>33</v>
      </c>
    </row>
    <row r="230" spans="1:13" s="5" customFormat="1" ht="26.1" customHeight="1" x14ac:dyDescent="0.2">
      <c r="A230" s="11">
        <v>227</v>
      </c>
      <c r="B230" s="12" t="s">
        <v>300</v>
      </c>
      <c r="C230" s="12" t="s">
        <v>306</v>
      </c>
      <c r="D230" s="12" t="s">
        <v>307</v>
      </c>
      <c r="E230" s="13">
        <f>Balandis!E49</f>
        <v>1983</v>
      </c>
      <c r="F230" s="13">
        <f>Balandis!F49</f>
        <v>461</v>
      </c>
      <c r="G230" s="14">
        <v>1</v>
      </c>
      <c r="H230" s="20">
        <v>43196</v>
      </c>
      <c r="I230" s="19" t="s">
        <v>269</v>
      </c>
    </row>
    <row r="231" spans="1:13" s="5" customFormat="1" ht="26.1" customHeight="1" x14ac:dyDescent="0.2">
      <c r="A231" s="11">
        <v>228</v>
      </c>
      <c r="B231" s="12" t="s">
        <v>57</v>
      </c>
      <c r="C231" s="12" t="s">
        <v>58</v>
      </c>
      <c r="D231" s="12" t="s">
        <v>11</v>
      </c>
      <c r="E231" s="13">
        <f>Sausis!E42</f>
        <v>1901.92</v>
      </c>
      <c r="F231" s="13">
        <f>Sausis!F42</f>
        <v>410</v>
      </c>
      <c r="G231" s="14">
        <v>2</v>
      </c>
      <c r="H231" s="15">
        <v>43077</v>
      </c>
      <c r="I231" s="19" t="s">
        <v>14</v>
      </c>
      <c r="J231" s="18"/>
      <c r="L231" s="18"/>
      <c r="M231" s="17"/>
    </row>
    <row r="232" spans="1:13" s="5" customFormat="1" ht="26.1" customHeight="1" x14ac:dyDescent="0.2">
      <c r="A232" s="11">
        <v>229</v>
      </c>
      <c r="B232" s="12" t="s">
        <v>464</v>
      </c>
      <c r="C232" s="12" t="s">
        <v>465</v>
      </c>
      <c r="D232" s="12" t="s">
        <v>466</v>
      </c>
      <c r="E232" s="13">
        <f>Sausis!E49+Vasaris!E64+Kovas!E74+Gegužė!E41+Birželis!E56</f>
        <v>1884</v>
      </c>
      <c r="F232" s="13">
        <f>Sausis!F49+Vasaris!F64+Kovas!F74+Gegužė!F41+Birželis!F56</f>
        <v>821</v>
      </c>
      <c r="G232" s="14">
        <v>1</v>
      </c>
      <c r="H232" s="15" t="s">
        <v>467</v>
      </c>
      <c r="I232" s="16" t="s">
        <v>468</v>
      </c>
    </row>
    <row r="233" spans="1:13" s="5" customFormat="1" ht="26.1" customHeight="1" x14ac:dyDescent="0.2">
      <c r="A233" s="11">
        <v>230</v>
      </c>
      <c r="B233" s="12" t="s">
        <v>136</v>
      </c>
      <c r="C233" s="12" t="s">
        <v>137</v>
      </c>
      <c r="D233" s="12" t="s">
        <v>20</v>
      </c>
      <c r="E233" s="13">
        <f>Sausis!E45+Vasaris!E53+Kovas!E68+Balandis!E69</f>
        <v>1875.8999999999999</v>
      </c>
      <c r="F233" s="13">
        <f>Sausis!F45+Vasaris!F53+Kovas!F68+Balandis!F69</f>
        <v>378</v>
      </c>
      <c r="G233" s="14">
        <v>1</v>
      </c>
      <c r="H233" s="20">
        <v>43035</v>
      </c>
      <c r="I233" s="19" t="s">
        <v>59</v>
      </c>
    </row>
    <row r="234" spans="1:13" s="5" customFormat="1" ht="26.1" customHeight="1" x14ac:dyDescent="0.2">
      <c r="A234" s="11">
        <v>231</v>
      </c>
      <c r="B234" s="12" t="s">
        <v>292</v>
      </c>
      <c r="C234" s="12" t="s">
        <v>294</v>
      </c>
      <c r="D234" s="12" t="s">
        <v>293</v>
      </c>
      <c r="E234" s="13">
        <f>Kovas!E69+Balandis!E52+Birželis!E82+Liepa!E65</f>
        <v>1733.75</v>
      </c>
      <c r="F234" s="13">
        <f>Kovas!F69+Balandis!F52+Birželis!F82+Liepa!F65</f>
        <v>409</v>
      </c>
      <c r="G234" s="14">
        <v>1</v>
      </c>
      <c r="H234" s="20">
        <v>43189</v>
      </c>
      <c r="I234" s="19" t="s">
        <v>269</v>
      </c>
    </row>
    <row r="235" spans="1:13" s="5" customFormat="1" ht="26.1" customHeight="1" x14ac:dyDescent="0.2">
      <c r="A235" s="11">
        <v>232</v>
      </c>
      <c r="B235" s="12" t="s">
        <v>301</v>
      </c>
      <c r="C235" s="12" t="s">
        <v>308</v>
      </c>
      <c r="D235" s="12" t="s">
        <v>309</v>
      </c>
      <c r="E235" s="13">
        <f>Balandis!E51+Gegužė!E68</f>
        <v>1707.2</v>
      </c>
      <c r="F235" s="13">
        <f>Balandis!F51+Gegužė!F68</f>
        <v>471</v>
      </c>
      <c r="G235" s="14">
        <v>6</v>
      </c>
      <c r="H235" s="20">
        <v>43196</v>
      </c>
      <c r="I235" s="19" t="s">
        <v>269</v>
      </c>
      <c r="J235" s="18"/>
    </row>
    <row r="236" spans="1:13" s="5" customFormat="1" ht="26.1" customHeight="1" x14ac:dyDescent="0.2">
      <c r="A236" s="11">
        <v>233</v>
      </c>
      <c r="B236" s="12" t="s">
        <v>176</v>
      </c>
      <c r="C236" s="12" t="s">
        <v>177</v>
      </c>
      <c r="D236" s="12" t="s">
        <v>178</v>
      </c>
      <c r="E236" s="13">
        <f>Sausis!E48+Vasaris!E54+Kovas!E71+Balandis!E80</f>
        <v>1550.9</v>
      </c>
      <c r="F236" s="13">
        <f>Sausis!F48+Vasaris!F54+Kovas!F71+Balandis!F80</f>
        <v>342</v>
      </c>
      <c r="G236" s="14">
        <v>1</v>
      </c>
      <c r="H236" s="15">
        <v>43084</v>
      </c>
      <c r="I236" s="19" t="s">
        <v>59</v>
      </c>
    </row>
    <row r="237" spans="1:13" s="5" customFormat="1" ht="26.1" customHeight="1" x14ac:dyDescent="0.3">
      <c r="A237" s="11">
        <v>234</v>
      </c>
      <c r="B237" s="12" t="s">
        <v>723</v>
      </c>
      <c r="C237" s="12" t="s">
        <v>723</v>
      </c>
      <c r="D237" s="12" t="s">
        <v>9</v>
      </c>
      <c r="E237" s="13">
        <f>Spalis!E44</f>
        <v>1515</v>
      </c>
      <c r="F237" s="13">
        <f>Spalis!F44</f>
        <v>400</v>
      </c>
      <c r="G237" s="14">
        <v>5</v>
      </c>
      <c r="H237" s="15">
        <v>43390</v>
      </c>
      <c r="I237" s="53" t="s">
        <v>722</v>
      </c>
      <c r="J237"/>
      <c r="K237" s="39"/>
    </row>
    <row r="238" spans="1:13" s="5" customFormat="1" ht="26.1" customHeight="1" x14ac:dyDescent="0.2">
      <c r="A238" s="11">
        <v>235</v>
      </c>
      <c r="B238" s="12" t="s">
        <v>469</v>
      </c>
      <c r="C238" s="12" t="s">
        <v>470</v>
      </c>
      <c r="D238" s="12" t="s">
        <v>286</v>
      </c>
      <c r="E238" s="13">
        <f>Sausis!E58+Kovas!E73+Gegužė!E45+Birželis!E44</f>
        <v>1489.5</v>
      </c>
      <c r="F238" s="13">
        <f>Sausis!F58+Kovas!F73+Gegužė!F45+Birželis!F44</f>
        <v>674</v>
      </c>
      <c r="G238" s="14">
        <v>1</v>
      </c>
      <c r="H238" s="15" t="s">
        <v>471</v>
      </c>
      <c r="I238" s="16" t="s">
        <v>468</v>
      </c>
    </row>
    <row r="239" spans="1:13" s="5" customFormat="1" ht="26.1" customHeight="1" x14ac:dyDescent="0.2">
      <c r="A239" s="11">
        <v>236</v>
      </c>
      <c r="B239" s="12" t="s">
        <v>260</v>
      </c>
      <c r="C239" s="12" t="s">
        <v>262</v>
      </c>
      <c r="D239" s="12" t="s">
        <v>261</v>
      </c>
      <c r="E239" s="13">
        <f>Vasaris!E39+Kovas!E65</f>
        <v>1449</v>
      </c>
      <c r="F239" s="13">
        <f>Vasaris!F39+Kovas!F65</f>
        <v>412</v>
      </c>
      <c r="G239" s="14">
        <v>3</v>
      </c>
      <c r="H239" s="15">
        <v>43154</v>
      </c>
      <c r="I239" s="19" t="s">
        <v>59</v>
      </c>
    </row>
    <row r="240" spans="1:13" s="5" customFormat="1" ht="26.1" customHeight="1" x14ac:dyDescent="0.2">
      <c r="A240" s="11">
        <v>237</v>
      </c>
      <c r="B240" s="12" t="s">
        <v>639</v>
      </c>
      <c r="C240" s="12" t="s">
        <v>640</v>
      </c>
      <c r="D240" s="12" t="s">
        <v>641</v>
      </c>
      <c r="E240" s="13">
        <f>Rugsėjis!E43</f>
        <v>1448.5</v>
      </c>
      <c r="F240" s="13">
        <f>Rugsėjis!F43</f>
        <v>357</v>
      </c>
      <c r="G240" s="14">
        <v>3</v>
      </c>
      <c r="H240" s="15">
        <v>43350</v>
      </c>
      <c r="I240" s="16" t="s">
        <v>563</v>
      </c>
      <c r="J240" s="48"/>
    </row>
    <row r="241" spans="1:13" s="5" customFormat="1" ht="26.1" customHeight="1" x14ac:dyDescent="0.2">
      <c r="A241" s="11">
        <v>238</v>
      </c>
      <c r="B241" s="12" t="s">
        <v>257</v>
      </c>
      <c r="C241" s="12" t="s">
        <v>258</v>
      </c>
      <c r="D241" s="12" t="s">
        <v>259</v>
      </c>
      <c r="E241" s="13">
        <f>Sausis!E44+Kovas!E90</f>
        <v>1428</v>
      </c>
      <c r="F241" s="13">
        <f>Sausis!F44+Kovas!F90</f>
        <v>383</v>
      </c>
      <c r="G241" s="14">
        <v>2</v>
      </c>
      <c r="H241" s="20">
        <v>43112</v>
      </c>
      <c r="I241" s="19" t="s">
        <v>59</v>
      </c>
    </row>
    <row r="242" spans="1:13" s="5" customFormat="1" ht="26.1" customHeight="1" x14ac:dyDescent="0.2">
      <c r="A242" s="11">
        <v>239</v>
      </c>
      <c r="B242" s="12" t="s">
        <v>463</v>
      </c>
      <c r="C242" s="12" t="s">
        <v>462</v>
      </c>
      <c r="D242" s="12" t="s">
        <v>11</v>
      </c>
      <c r="E242" s="13">
        <f>Birželis!E47+Liepa!E44+Rugpjūtis!E59</f>
        <v>1405.2</v>
      </c>
      <c r="F242" s="13">
        <f>Birželis!F47+Liepa!F44+Rugpjūtis!F59</f>
        <v>800</v>
      </c>
      <c r="G242" s="14">
        <v>3</v>
      </c>
      <c r="H242" s="24">
        <v>43161</v>
      </c>
      <c r="I242" s="53" t="s">
        <v>13</v>
      </c>
    </row>
    <row r="243" spans="1:13" s="5" customFormat="1" ht="26.1" customHeight="1" x14ac:dyDescent="0.2">
      <c r="A243" s="11">
        <v>240</v>
      </c>
      <c r="B243" s="12" t="s">
        <v>295</v>
      </c>
      <c r="C243" s="12" t="s">
        <v>296</v>
      </c>
      <c r="D243" s="12" t="s">
        <v>297</v>
      </c>
      <c r="E243" s="13">
        <f>Kovas!E72+Balandis!E55+Birželis!E77+Liepa!E68</f>
        <v>1398.3</v>
      </c>
      <c r="F243" s="13">
        <f>Kovas!F72+Balandis!F55+Birželis!F77+Liepa!F68</f>
        <v>338</v>
      </c>
      <c r="G243" s="14">
        <v>2</v>
      </c>
      <c r="H243" s="20">
        <v>43189</v>
      </c>
      <c r="I243" s="19" t="s">
        <v>269</v>
      </c>
    </row>
    <row r="244" spans="1:13" s="5" customFormat="1" ht="26.1" customHeight="1" x14ac:dyDescent="0.2">
      <c r="A244" s="11">
        <v>241</v>
      </c>
      <c r="B244" s="25" t="s">
        <v>330</v>
      </c>
      <c r="C244" s="25" t="s">
        <v>331</v>
      </c>
      <c r="D244" s="12" t="s">
        <v>332</v>
      </c>
      <c r="E244" s="13">
        <f>Balandis!E53+Gegužė!E71</f>
        <v>1361.8000000000002</v>
      </c>
      <c r="F244" s="13">
        <f>Balandis!F53+Gegužė!F71</f>
        <v>325</v>
      </c>
      <c r="G244" s="14">
        <v>5</v>
      </c>
      <c r="H244" s="26">
        <v>43203</v>
      </c>
      <c r="I244" s="16" t="s">
        <v>54</v>
      </c>
    </row>
    <row r="245" spans="1:13" s="5" customFormat="1" ht="26.1" customHeight="1" x14ac:dyDescent="0.2">
      <c r="A245" s="11">
        <v>242</v>
      </c>
      <c r="B245" s="12" t="s">
        <v>205</v>
      </c>
      <c r="C245" s="12" t="s">
        <v>204</v>
      </c>
      <c r="D245" s="12" t="s">
        <v>11</v>
      </c>
      <c r="E245" s="13">
        <f>Kovas!E48</f>
        <v>1334.4</v>
      </c>
      <c r="F245" s="13">
        <f>Kovas!F48</f>
        <v>234</v>
      </c>
      <c r="G245" s="14">
        <v>5</v>
      </c>
      <c r="H245" s="15" t="s">
        <v>329</v>
      </c>
      <c r="I245" s="19" t="s">
        <v>14</v>
      </c>
      <c r="J245" s="48"/>
    </row>
    <row r="246" spans="1:13" s="5" customFormat="1" ht="26.1" customHeight="1" x14ac:dyDescent="0.2">
      <c r="A246" s="11">
        <v>243</v>
      </c>
      <c r="B246" s="12" t="s">
        <v>17</v>
      </c>
      <c r="C246" s="12" t="s">
        <v>18</v>
      </c>
      <c r="D246" s="12" t="s">
        <v>11</v>
      </c>
      <c r="E246" s="13">
        <f>Sausis!E67+Birželis!E40+Rugpjūtis!E53</f>
        <v>1316.5</v>
      </c>
      <c r="F246" s="13">
        <f>Sausis!F67+Birželis!F40+Rugpjūtis!F53</f>
        <v>720</v>
      </c>
      <c r="G246" s="14">
        <v>1</v>
      </c>
      <c r="H246" s="15">
        <v>42944</v>
      </c>
      <c r="I246" s="19" t="s">
        <v>13</v>
      </c>
      <c r="J246" s="18"/>
    </row>
    <row r="247" spans="1:13" s="5" customFormat="1" ht="26.1" customHeight="1" x14ac:dyDescent="0.2">
      <c r="A247" s="11">
        <v>244</v>
      </c>
      <c r="B247" s="25" t="s">
        <v>489</v>
      </c>
      <c r="C247" s="50" t="s">
        <v>490</v>
      </c>
      <c r="D247" s="50" t="s">
        <v>491</v>
      </c>
      <c r="E247" s="13">
        <f>Sausis!E62+Vasaris!E42+Kovas!E86+Balandis!E71+Gegužė!E64</f>
        <v>1289.5</v>
      </c>
      <c r="F247" s="13">
        <f>Sausis!F62+Vasaris!F42+Kovas!F86+Balandis!F71+Gegužė!F64</f>
        <v>596</v>
      </c>
      <c r="G247" s="52">
        <v>1</v>
      </c>
      <c r="H247" s="20">
        <v>42301</v>
      </c>
      <c r="I247" s="16" t="s">
        <v>468</v>
      </c>
      <c r="M247" s="29"/>
    </row>
    <row r="248" spans="1:13" s="5" customFormat="1" ht="26.1" customHeight="1" x14ac:dyDescent="0.2">
      <c r="A248" s="11">
        <v>245</v>
      </c>
      <c r="B248" s="12" t="s">
        <v>503</v>
      </c>
      <c r="C248" s="12" t="s">
        <v>504</v>
      </c>
      <c r="D248" s="12" t="s">
        <v>261</v>
      </c>
      <c r="E248" s="13">
        <f>Balandis!E76+Gegužė!E53+Birželis!E39</f>
        <v>1207</v>
      </c>
      <c r="F248" s="13">
        <f>Balandis!F76+Gegužė!F53+Birželis!F39</f>
        <v>600</v>
      </c>
      <c r="G248" s="14">
        <v>1</v>
      </c>
      <c r="H248" s="15">
        <v>43216</v>
      </c>
      <c r="I248" s="19" t="s">
        <v>497</v>
      </c>
    </row>
    <row r="249" spans="1:13" s="5" customFormat="1" ht="26.1" customHeight="1" x14ac:dyDescent="0.2">
      <c r="A249" s="11">
        <v>246</v>
      </c>
      <c r="B249" s="12" t="s">
        <v>486</v>
      </c>
      <c r="C249" s="12" t="s">
        <v>487</v>
      </c>
      <c r="D249" s="12" t="s">
        <v>488</v>
      </c>
      <c r="E249" s="13">
        <f>Sausis!E52+Vasaris!E59+Kovas!E75+Balandis!E68+Gegužė!E58</f>
        <v>1170</v>
      </c>
      <c r="F249" s="13">
        <f>Sausis!F52+Vasaris!F59+Kovas!F75+Balandis!F68+Gegužė!F58</f>
        <v>530</v>
      </c>
      <c r="G249" s="14">
        <v>1</v>
      </c>
      <c r="H249" s="15">
        <v>42030</v>
      </c>
      <c r="I249" s="16" t="s">
        <v>468</v>
      </c>
    </row>
    <row r="250" spans="1:13" ht="26.1" customHeight="1" x14ac:dyDescent="0.3">
      <c r="A250" s="11">
        <v>247</v>
      </c>
      <c r="B250" s="12" t="s">
        <v>643</v>
      </c>
      <c r="C250" s="12" t="s">
        <v>642</v>
      </c>
      <c r="D250" s="12" t="s">
        <v>251</v>
      </c>
      <c r="E250" s="13">
        <f>Rugsėjis!E44</f>
        <v>1156.5999999999999</v>
      </c>
      <c r="F250" s="13">
        <f>Rugsėjis!F44</f>
        <v>312</v>
      </c>
      <c r="G250" s="14">
        <v>3</v>
      </c>
      <c r="H250" s="15">
        <v>43350</v>
      </c>
      <c r="I250" s="19" t="s">
        <v>38</v>
      </c>
    </row>
    <row r="251" spans="1:13" s="5" customFormat="1" ht="26.1" customHeight="1" x14ac:dyDescent="0.2">
      <c r="A251" s="11">
        <v>248</v>
      </c>
      <c r="B251" s="12" t="s">
        <v>117</v>
      </c>
      <c r="C251" s="12" t="s">
        <v>116</v>
      </c>
      <c r="D251" s="12" t="s">
        <v>118</v>
      </c>
      <c r="E251" s="13">
        <f>Sausis!E46+Vasaris!E62</f>
        <v>1136.8</v>
      </c>
      <c r="F251" s="13">
        <f>Sausis!F46+Vasaris!F62</f>
        <v>302</v>
      </c>
      <c r="G251" s="14">
        <v>3</v>
      </c>
      <c r="H251" s="15">
        <v>43105</v>
      </c>
      <c r="I251" s="16" t="s">
        <v>54</v>
      </c>
      <c r="J251" s="48"/>
    </row>
    <row r="252" spans="1:13" s="5" customFormat="1" ht="26.1" customHeight="1" x14ac:dyDescent="0.2">
      <c r="A252" s="11">
        <v>249</v>
      </c>
      <c r="B252" s="12" t="s">
        <v>461</v>
      </c>
      <c r="C252" s="12" t="s">
        <v>460</v>
      </c>
      <c r="D252" s="12" t="s">
        <v>11</v>
      </c>
      <c r="E252" s="13">
        <f>Birželis!E42+Rugpjūtis!E57</f>
        <v>1088.5</v>
      </c>
      <c r="F252" s="13">
        <f>Birželis!F42+Rugpjūtis!F57</f>
        <v>635</v>
      </c>
      <c r="G252" s="14">
        <v>4</v>
      </c>
      <c r="H252" s="15">
        <v>42972</v>
      </c>
      <c r="I252" s="19" t="s">
        <v>33</v>
      </c>
      <c r="J252" s="48"/>
    </row>
    <row r="253" spans="1:13" s="5" customFormat="1" ht="26.1" customHeight="1" x14ac:dyDescent="0.2">
      <c r="A253" s="11">
        <v>250</v>
      </c>
      <c r="B253" s="12" t="s">
        <v>553</v>
      </c>
      <c r="C253" s="12" t="s">
        <v>554</v>
      </c>
      <c r="D253" s="12" t="s">
        <v>11</v>
      </c>
      <c r="E253" s="13">
        <f>Liepa!E43+Rugpjūtis!E69+Rugsėjis!E52</f>
        <v>1079.9000000000001</v>
      </c>
      <c r="F253" s="13">
        <f>Liepa!F43+Rugpjūtis!F69+Rugsėjis!F52</f>
        <v>493</v>
      </c>
      <c r="G253" s="14">
        <v>4</v>
      </c>
      <c r="H253" s="15">
        <v>42839</v>
      </c>
      <c r="I253" s="16" t="s">
        <v>15</v>
      </c>
    </row>
    <row r="254" spans="1:13" s="5" customFormat="1" ht="26.1" customHeight="1" x14ac:dyDescent="0.2">
      <c r="A254" s="11">
        <v>251</v>
      </c>
      <c r="B254" s="12" t="s">
        <v>565</v>
      </c>
      <c r="C254" s="12" t="s">
        <v>403</v>
      </c>
      <c r="D254" s="12" t="s">
        <v>11</v>
      </c>
      <c r="E254" s="13">
        <f>Birželis!E70+Liepa!E47+Rugpjūtis!E55+Spalis!E51</f>
        <v>1047.2</v>
      </c>
      <c r="F254" s="13">
        <f>Birželis!F70+Liepa!F47+Rugpjūtis!F55+Spalis!F51</f>
        <v>596</v>
      </c>
      <c r="G254" s="14">
        <v>1</v>
      </c>
      <c r="H254" s="15">
        <v>42727</v>
      </c>
      <c r="I254" s="47" t="s">
        <v>12</v>
      </c>
    </row>
    <row r="255" spans="1:13" s="5" customFormat="1" ht="26.1" customHeight="1" x14ac:dyDescent="0.2">
      <c r="A255" s="11">
        <v>252</v>
      </c>
      <c r="B255" s="12" t="s">
        <v>245</v>
      </c>
      <c r="C255" s="12" t="s">
        <v>246</v>
      </c>
      <c r="D255" s="12" t="s">
        <v>247</v>
      </c>
      <c r="E255" s="13">
        <f>Kovas!E52</f>
        <v>1039</v>
      </c>
      <c r="F255" s="13">
        <f>Kovas!F52</f>
        <v>277</v>
      </c>
      <c r="G255" s="14">
        <v>1</v>
      </c>
      <c r="H255" s="15">
        <v>43161</v>
      </c>
      <c r="I255" s="19" t="s">
        <v>143</v>
      </c>
    </row>
    <row r="256" spans="1:13" s="5" customFormat="1" ht="26.1" customHeight="1" x14ac:dyDescent="0.2">
      <c r="A256" s="11">
        <v>253</v>
      </c>
      <c r="B256" s="12" t="s">
        <v>174</v>
      </c>
      <c r="C256" s="12" t="s">
        <v>173</v>
      </c>
      <c r="D256" s="12" t="s">
        <v>175</v>
      </c>
      <c r="E256" s="13">
        <f>Sausis!E50+Vasaris!E55+Kovas!E85+Balandis!E81</f>
        <v>1007.4</v>
      </c>
      <c r="F256" s="13">
        <f>Sausis!F50+Vasaris!F55+Kovas!F85+Balandis!F81</f>
        <v>291</v>
      </c>
      <c r="G256" s="14">
        <v>1</v>
      </c>
      <c r="H256" s="15">
        <v>43091</v>
      </c>
      <c r="I256" s="19" t="s">
        <v>59</v>
      </c>
    </row>
    <row r="257" spans="1:13" s="5" customFormat="1" ht="26.1" customHeight="1" x14ac:dyDescent="0.2">
      <c r="A257" s="11">
        <v>254</v>
      </c>
      <c r="B257" s="12" t="s">
        <v>477</v>
      </c>
      <c r="C257" s="12" t="s">
        <v>478</v>
      </c>
      <c r="D257" s="12" t="s">
        <v>20</v>
      </c>
      <c r="E257" s="13">
        <f>Sausis!E54+Kovas!E66+Balandis!E73+Birželis!E71</f>
        <v>999</v>
      </c>
      <c r="F257" s="13">
        <f>Sausis!F54+Kovas!F66+Balandis!F73+Birželis!F71</f>
        <v>381</v>
      </c>
      <c r="G257" s="14">
        <v>1</v>
      </c>
      <c r="H257" s="15" t="s">
        <v>479</v>
      </c>
      <c r="I257" s="16" t="s">
        <v>468</v>
      </c>
      <c r="J257" s="48"/>
    </row>
    <row r="258" spans="1:13" s="5" customFormat="1" ht="26.1" customHeight="1" x14ac:dyDescent="0.2">
      <c r="A258" s="11">
        <v>255</v>
      </c>
      <c r="B258" s="12" t="s">
        <v>302</v>
      </c>
      <c r="C258" s="12" t="s">
        <v>310</v>
      </c>
      <c r="D258" s="12" t="s">
        <v>311</v>
      </c>
      <c r="E258" s="13">
        <f>Balandis!E56+Gegužė!E72</f>
        <v>959.5</v>
      </c>
      <c r="F258" s="13">
        <f>Balandis!F56+Gegužė!F72</f>
        <v>240</v>
      </c>
      <c r="G258" s="14">
        <v>6</v>
      </c>
      <c r="H258" s="20">
        <v>43196</v>
      </c>
      <c r="I258" s="19" t="s">
        <v>269</v>
      </c>
      <c r="M258" s="29"/>
    </row>
    <row r="259" spans="1:13" s="5" customFormat="1" ht="26.1" customHeight="1" x14ac:dyDescent="0.2">
      <c r="A259" s="11">
        <v>256</v>
      </c>
      <c r="B259" s="12" t="s">
        <v>519</v>
      </c>
      <c r="C259" s="12" t="s">
        <v>529</v>
      </c>
      <c r="D259" s="12" t="s">
        <v>251</v>
      </c>
      <c r="E259" s="13">
        <f>Liepa!E49+Rugpjūtis!E50</f>
        <v>933.7</v>
      </c>
      <c r="F259" s="13">
        <f>Liepa!F49+Rugpjūtis!F50</f>
        <v>542</v>
      </c>
      <c r="G259" s="14">
        <v>1</v>
      </c>
      <c r="H259" s="24" t="s">
        <v>530</v>
      </c>
      <c r="I259" s="47" t="s">
        <v>14</v>
      </c>
      <c r="J259" s="29"/>
    </row>
    <row r="260" spans="1:13" ht="26.1" customHeight="1" x14ac:dyDescent="0.3">
      <c r="A260" s="11">
        <v>257</v>
      </c>
      <c r="B260" s="12" t="s">
        <v>494</v>
      </c>
      <c r="C260" s="12" t="s">
        <v>495</v>
      </c>
      <c r="D260" s="12" t="s">
        <v>496</v>
      </c>
      <c r="E260" s="13">
        <f>Sausis!E51+Vasaris!E58+Kovas!E81</f>
        <v>871</v>
      </c>
      <c r="F260" s="13">
        <f>Sausis!F51+Vasaris!F58+Kovas!F81</f>
        <v>434</v>
      </c>
      <c r="G260" s="14">
        <v>1</v>
      </c>
      <c r="H260" s="15">
        <v>43084</v>
      </c>
      <c r="I260" s="19" t="s">
        <v>497</v>
      </c>
    </row>
    <row r="261" spans="1:13" s="5" customFormat="1" ht="26.1" customHeight="1" x14ac:dyDescent="0.2">
      <c r="A261" s="11">
        <v>258</v>
      </c>
      <c r="B261" s="12" t="s">
        <v>667</v>
      </c>
      <c r="C261" s="12" t="s">
        <v>668</v>
      </c>
      <c r="D261" s="12" t="s">
        <v>11</v>
      </c>
      <c r="E261" s="13">
        <f>Rugsėjis!E47</f>
        <v>852.6</v>
      </c>
      <c r="F261" s="13">
        <f>Rugsėjis!F47</f>
        <v>479</v>
      </c>
      <c r="G261" s="14">
        <v>1</v>
      </c>
      <c r="H261" s="15">
        <v>42188</v>
      </c>
      <c r="I261" s="16" t="s">
        <v>12</v>
      </c>
    </row>
    <row r="262" spans="1:13" s="5" customFormat="1" ht="26.1" customHeight="1" x14ac:dyDescent="0.2">
      <c r="A262" s="11">
        <v>259</v>
      </c>
      <c r="B262" s="12" t="s">
        <v>418</v>
      </c>
      <c r="C262" s="12" t="s">
        <v>417</v>
      </c>
      <c r="D262" s="12" t="s">
        <v>11</v>
      </c>
      <c r="E262" s="13">
        <f>Birželis!E48+Rugpjūtis!E52</f>
        <v>840.9</v>
      </c>
      <c r="F262" s="13">
        <f>Birželis!F48+Rugpjūtis!F52</f>
        <v>533</v>
      </c>
      <c r="G262" s="14">
        <v>1</v>
      </c>
      <c r="H262" s="15">
        <v>43330</v>
      </c>
      <c r="I262" s="47" t="s">
        <v>19</v>
      </c>
    </row>
    <row r="263" spans="1:13" s="5" customFormat="1" ht="26.1" customHeight="1" x14ac:dyDescent="0.2">
      <c r="A263" s="11">
        <v>260</v>
      </c>
      <c r="B263" s="12" t="s">
        <v>391</v>
      </c>
      <c r="C263" s="12" t="s">
        <v>390</v>
      </c>
      <c r="D263" s="12" t="s">
        <v>439</v>
      </c>
      <c r="E263" s="13">
        <f>Gegužė!E42+Birželis!E81+Liepa!E64</f>
        <v>689</v>
      </c>
      <c r="F263" s="13">
        <f>Gegužė!F42+Birželis!F81+Liepa!F64</f>
        <v>209</v>
      </c>
      <c r="G263" s="14">
        <v>2</v>
      </c>
      <c r="H263" s="15">
        <v>43224</v>
      </c>
      <c r="I263" s="16" t="s">
        <v>54</v>
      </c>
      <c r="J263" s="18"/>
      <c r="L263" s="18"/>
      <c r="M263" s="17"/>
    </row>
    <row r="264" spans="1:13" s="5" customFormat="1" ht="26.1" customHeight="1" x14ac:dyDescent="0.2">
      <c r="A264" s="11">
        <v>261</v>
      </c>
      <c r="B264" s="12" t="s">
        <v>520</v>
      </c>
      <c r="C264" s="12" t="s">
        <v>531</v>
      </c>
      <c r="D264" s="12" t="s">
        <v>11</v>
      </c>
      <c r="E264" s="13">
        <f>Liepa!E48+Rugpjūtis!E61</f>
        <v>682.9</v>
      </c>
      <c r="F264" s="13">
        <f>Liepa!F48+Rugpjūtis!F61</f>
        <v>375</v>
      </c>
      <c r="G264" s="14">
        <v>1</v>
      </c>
      <c r="H264" s="15" t="s">
        <v>532</v>
      </c>
      <c r="I264" s="19" t="s">
        <v>164</v>
      </c>
      <c r="M264" s="29"/>
    </row>
    <row r="265" spans="1:13" s="5" customFormat="1" ht="26.1" customHeight="1" x14ac:dyDescent="0.2">
      <c r="A265" s="11">
        <v>262</v>
      </c>
      <c r="B265" s="12" t="s">
        <v>498</v>
      </c>
      <c r="C265" s="12" t="s">
        <v>499</v>
      </c>
      <c r="D265" s="12" t="s">
        <v>500</v>
      </c>
      <c r="E265" s="13">
        <f>Sausis!E69+Kovas!E57+Balandis!E82</f>
        <v>634.12</v>
      </c>
      <c r="F265" s="13">
        <f>Sausis!F69+Kovas!F57+Balandis!F82</f>
        <v>338</v>
      </c>
      <c r="G265" s="14">
        <v>1</v>
      </c>
      <c r="H265" s="15">
        <v>42636</v>
      </c>
      <c r="I265" s="19" t="s">
        <v>497</v>
      </c>
    </row>
    <row r="266" spans="1:13" s="5" customFormat="1" ht="26.1" customHeight="1" x14ac:dyDescent="0.2">
      <c r="A266" s="11">
        <v>263</v>
      </c>
      <c r="B266" s="12" t="s">
        <v>421</v>
      </c>
      <c r="C266" s="12" t="s">
        <v>420</v>
      </c>
      <c r="D266" s="12" t="s">
        <v>243</v>
      </c>
      <c r="E266" s="13">
        <f>Birželis!E58+Liepa!E53+Rugpjūtis!E66</f>
        <v>588.4</v>
      </c>
      <c r="F266" s="13">
        <f>Birželis!F58+Liepa!F53+Rugpjūtis!F66</f>
        <v>335</v>
      </c>
      <c r="G266" s="14">
        <v>1</v>
      </c>
      <c r="H266" s="15">
        <v>42748</v>
      </c>
      <c r="I266" s="19" t="s">
        <v>14</v>
      </c>
      <c r="M266" s="29"/>
    </row>
    <row r="267" spans="1:13" s="5" customFormat="1" ht="26.1" customHeight="1" x14ac:dyDescent="0.2">
      <c r="A267" s="11">
        <v>264</v>
      </c>
      <c r="B267" s="12" t="s">
        <v>119</v>
      </c>
      <c r="C267" s="12" t="s">
        <v>120</v>
      </c>
      <c r="D267" s="12" t="s">
        <v>121</v>
      </c>
      <c r="E267" s="13">
        <f>Sausis!E53+Vasaris!E61</f>
        <v>585</v>
      </c>
      <c r="F267" s="13">
        <f>Sausis!F53+Vasaris!F61</f>
        <v>215</v>
      </c>
      <c r="G267" s="14">
        <v>2</v>
      </c>
      <c r="H267" s="15">
        <v>43105</v>
      </c>
      <c r="I267" s="16" t="s">
        <v>54</v>
      </c>
      <c r="M267" s="29"/>
    </row>
    <row r="268" spans="1:13" s="5" customFormat="1" ht="26.1" customHeight="1" x14ac:dyDescent="0.2">
      <c r="A268" s="11">
        <v>265</v>
      </c>
      <c r="B268" s="12" t="s">
        <v>518</v>
      </c>
      <c r="C268" s="12" t="s">
        <v>517</v>
      </c>
      <c r="D268" s="12" t="s">
        <v>11</v>
      </c>
      <c r="E268" s="13">
        <f>Liepa!E46</f>
        <v>580.79999999999995</v>
      </c>
      <c r="F268" s="13">
        <f>Liepa!F46</f>
        <v>338</v>
      </c>
      <c r="G268" s="14">
        <v>1</v>
      </c>
      <c r="H268" s="15" t="s">
        <v>528</v>
      </c>
      <c r="I268" s="47" t="s">
        <v>14</v>
      </c>
      <c r="J268" s="48"/>
    </row>
    <row r="269" spans="1:13" s="5" customFormat="1" ht="26.1" customHeight="1" x14ac:dyDescent="0.2">
      <c r="A269" s="11">
        <v>266</v>
      </c>
      <c r="B269" s="12" t="s">
        <v>472</v>
      </c>
      <c r="C269" s="12" t="s">
        <v>472</v>
      </c>
      <c r="D269" s="12" t="s">
        <v>473</v>
      </c>
      <c r="E269" s="13">
        <f>Sausis!E60+Kovas!E76+Balandis!E66</f>
        <v>533</v>
      </c>
      <c r="F269" s="13">
        <f>Sausis!F60+Kovas!F76+Balandis!F66</f>
        <v>186</v>
      </c>
      <c r="G269" s="14">
        <v>1</v>
      </c>
      <c r="H269" s="15" t="s">
        <v>474</v>
      </c>
      <c r="I269" s="47" t="s">
        <v>468</v>
      </c>
      <c r="J269" s="48"/>
    </row>
    <row r="270" spans="1:13" s="5" customFormat="1" ht="26.1" customHeight="1" x14ac:dyDescent="0.2">
      <c r="A270" s="11">
        <v>267</v>
      </c>
      <c r="B270" s="12" t="s">
        <v>475</v>
      </c>
      <c r="C270" s="12" t="s">
        <v>475</v>
      </c>
      <c r="D270" s="12" t="s">
        <v>473</v>
      </c>
      <c r="E270" s="13">
        <f>Sausis!E63+Vasaris!E56+Kovas!E79+Balandis!E70</f>
        <v>516</v>
      </c>
      <c r="F270" s="13">
        <f>Sausis!F63+Vasaris!F56+Kovas!F79+Balandis!F70</f>
        <v>233</v>
      </c>
      <c r="G270" s="14">
        <v>1</v>
      </c>
      <c r="H270" s="15" t="s">
        <v>476</v>
      </c>
      <c r="I270" s="16" t="s">
        <v>468</v>
      </c>
    </row>
    <row r="271" spans="1:13" s="5" customFormat="1" ht="26.1" customHeight="1" x14ac:dyDescent="0.2">
      <c r="A271" s="11">
        <v>268</v>
      </c>
      <c r="B271" s="12" t="s">
        <v>502</v>
      </c>
      <c r="C271" s="12" t="s">
        <v>501</v>
      </c>
      <c r="D271" s="12" t="s">
        <v>20</v>
      </c>
      <c r="E271" s="13">
        <f>Kovas!E64+Birželis!E72</f>
        <v>474</v>
      </c>
      <c r="F271" s="13">
        <f>Kovas!F64+Birželis!F72</f>
        <v>237</v>
      </c>
      <c r="G271" s="14">
        <v>1</v>
      </c>
      <c r="H271" s="15">
        <v>42475</v>
      </c>
      <c r="I271" s="19" t="s">
        <v>497</v>
      </c>
    </row>
    <row r="272" spans="1:13" s="5" customFormat="1" ht="26.1" customHeight="1" x14ac:dyDescent="0.2">
      <c r="A272" s="11">
        <v>269</v>
      </c>
      <c r="B272" s="12" t="s">
        <v>633</v>
      </c>
      <c r="C272" s="12" t="s">
        <v>632</v>
      </c>
      <c r="D272" s="12" t="s">
        <v>11</v>
      </c>
      <c r="E272" s="13">
        <f>Rugsėjis!E49</f>
        <v>464.6</v>
      </c>
      <c r="F272" s="13">
        <f>Rugsėjis!F49</f>
        <v>96</v>
      </c>
      <c r="G272" s="14">
        <v>6</v>
      </c>
      <c r="H272" s="15">
        <v>43385</v>
      </c>
      <c r="I272" s="19" t="s">
        <v>13</v>
      </c>
    </row>
    <row r="273" spans="1:16" s="5" customFormat="1" ht="26.1" customHeight="1" x14ac:dyDescent="0.2">
      <c r="A273" s="11">
        <v>270</v>
      </c>
      <c r="B273" s="12" t="s">
        <v>505</v>
      </c>
      <c r="C273" s="12" t="s">
        <v>506</v>
      </c>
      <c r="D273" s="12" t="s">
        <v>507</v>
      </c>
      <c r="E273" s="13">
        <f>Balandis!E75+Gegužė!E50+Birželis!E68</f>
        <v>427.9</v>
      </c>
      <c r="F273" s="13">
        <f>Balandis!F75+Gegužė!F50+Birželis!F68</f>
        <v>239</v>
      </c>
      <c r="G273" s="14">
        <v>1</v>
      </c>
      <c r="H273" s="15">
        <v>42475</v>
      </c>
      <c r="I273" s="19" t="s">
        <v>497</v>
      </c>
    </row>
    <row r="274" spans="1:16" ht="26.1" customHeight="1" x14ac:dyDescent="0.3">
      <c r="A274" s="11">
        <v>271</v>
      </c>
      <c r="B274" s="12" t="s">
        <v>180</v>
      </c>
      <c r="C274" s="22" t="s">
        <v>179</v>
      </c>
      <c r="D274" s="22" t="s">
        <v>20</v>
      </c>
      <c r="E274" s="13">
        <f>Sausis!E56+Vasaris!E57+Kovas!E89</f>
        <v>396.8</v>
      </c>
      <c r="F274" s="13">
        <f>Sausis!F56+Vasaris!F57+Kovas!F89</f>
        <v>108</v>
      </c>
      <c r="G274" s="23">
        <v>1</v>
      </c>
      <c r="H274" s="15">
        <v>43070</v>
      </c>
      <c r="I274" s="53" t="s">
        <v>59</v>
      </c>
    </row>
    <row r="275" spans="1:16" s="5" customFormat="1" ht="26.1" customHeight="1" x14ac:dyDescent="0.2">
      <c r="A275" s="11">
        <v>272</v>
      </c>
      <c r="B275" s="12" t="s">
        <v>484</v>
      </c>
      <c r="C275" s="22" t="s">
        <v>484</v>
      </c>
      <c r="D275" s="22" t="s">
        <v>473</v>
      </c>
      <c r="E275" s="13">
        <f>Sausis!E55+Balandis!E77</f>
        <v>361</v>
      </c>
      <c r="F275" s="13">
        <f>Sausis!F55+Balandis!F77</f>
        <v>142</v>
      </c>
      <c r="G275" s="23">
        <v>1</v>
      </c>
      <c r="H275" s="15" t="s">
        <v>485</v>
      </c>
      <c r="I275" s="47" t="s">
        <v>468</v>
      </c>
      <c r="J275" s="48"/>
      <c r="K275" s="17"/>
      <c r="L275" s="18"/>
      <c r="M275" s="17"/>
      <c r="O275" s="17"/>
      <c r="P275" s="18"/>
    </row>
    <row r="276" spans="1:16" s="5" customFormat="1" ht="26.1" customHeight="1" x14ac:dyDescent="0.2">
      <c r="A276" s="11">
        <v>273</v>
      </c>
      <c r="B276" s="12" t="s">
        <v>162</v>
      </c>
      <c r="C276" s="22" t="s">
        <v>167</v>
      </c>
      <c r="D276" s="22" t="s">
        <v>20</v>
      </c>
      <c r="E276" s="13">
        <f>Vasaris!E51+Rugsėjis!E65</f>
        <v>348</v>
      </c>
      <c r="F276" s="13">
        <f>Vasaris!F51+Rugsėjis!F65</f>
        <v>177</v>
      </c>
      <c r="G276" s="23">
        <v>1</v>
      </c>
      <c r="H276" s="15">
        <v>42322</v>
      </c>
      <c r="I276" s="19" t="s">
        <v>14</v>
      </c>
      <c r="J276" s="48"/>
    </row>
    <row r="277" spans="1:16" s="5" customFormat="1" ht="26.1" customHeight="1" x14ac:dyDescent="0.2">
      <c r="A277" s="11">
        <v>274</v>
      </c>
      <c r="B277" s="12" t="s">
        <v>492</v>
      </c>
      <c r="C277" s="12" t="s">
        <v>493</v>
      </c>
      <c r="D277" s="12" t="s">
        <v>50</v>
      </c>
      <c r="E277" s="13">
        <f>Gegužė!E46</f>
        <v>308</v>
      </c>
      <c r="F277" s="13">
        <f>Gegužė!F46</f>
        <v>154</v>
      </c>
      <c r="G277" s="14">
        <v>1</v>
      </c>
      <c r="H277" s="15">
        <v>41895</v>
      </c>
      <c r="I277" s="16" t="s">
        <v>468</v>
      </c>
      <c r="J277" s="18"/>
    </row>
    <row r="278" spans="1:16" s="5" customFormat="1" ht="26.1" customHeight="1" x14ac:dyDescent="0.2">
      <c r="A278" s="11">
        <v>275</v>
      </c>
      <c r="B278" s="12" t="s">
        <v>303</v>
      </c>
      <c r="C278" s="12" t="s">
        <v>303</v>
      </c>
      <c r="D278" s="12" t="s">
        <v>20</v>
      </c>
      <c r="E278" s="13">
        <f>Balandis!E67+Gegužė!E63</f>
        <v>301</v>
      </c>
      <c r="F278" s="13">
        <f>Balandis!F67+Gegužė!F63</f>
        <v>89</v>
      </c>
      <c r="G278" s="14">
        <v>1</v>
      </c>
      <c r="H278" s="20">
        <v>43196</v>
      </c>
      <c r="I278" s="19" t="s">
        <v>269</v>
      </c>
    </row>
    <row r="279" spans="1:16" ht="26.1" customHeight="1" x14ac:dyDescent="0.3">
      <c r="A279" s="11">
        <v>276</v>
      </c>
      <c r="B279" s="12" t="s">
        <v>419</v>
      </c>
      <c r="C279" s="12" t="s">
        <v>428</v>
      </c>
      <c r="D279" s="12" t="s">
        <v>20</v>
      </c>
      <c r="E279" s="13">
        <f>Birželis!E54</f>
        <v>297.60000000000002</v>
      </c>
      <c r="F279" s="13">
        <f>Birželis!F54</f>
        <v>204</v>
      </c>
      <c r="G279" s="14">
        <v>1</v>
      </c>
      <c r="H279" s="15">
        <v>42986</v>
      </c>
      <c r="I279" s="16" t="s">
        <v>14</v>
      </c>
    </row>
    <row r="280" spans="1:16" s="5" customFormat="1" ht="26.1" customHeight="1" x14ac:dyDescent="0.2">
      <c r="A280" s="11">
        <v>277</v>
      </c>
      <c r="B280" s="12" t="s">
        <v>695</v>
      </c>
      <c r="C280" s="12" t="s">
        <v>696</v>
      </c>
      <c r="D280" s="12" t="s">
        <v>697</v>
      </c>
      <c r="E280" s="13">
        <f>Spalis!E50</f>
        <v>297</v>
      </c>
      <c r="F280" s="13">
        <f>Spalis!F50</f>
        <v>163</v>
      </c>
      <c r="G280" s="14">
        <v>1</v>
      </c>
      <c r="H280" s="15">
        <v>42587</v>
      </c>
      <c r="I280" s="16" t="s">
        <v>12</v>
      </c>
    </row>
    <row r="281" spans="1:16" s="5" customFormat="1" ht="26.1" customHeight="1" x14ac:dyDescent="0.2">
      <c r="A281" s="11">
        <v>278</v>
      </c>
      <c r="B281" s="12" t="s">
        <v>93</v>
      </c>
      <c r="C281" s="12" t="s">
        <v>92</v>
      </c>
      <c r="D281" s="12" t="s">
        <v>20</v>
      </c>
      <c r="E281" s="13">
        <f>Sausis!E57</f>
        <v>224</v>
      </c>
      <c r="F281" s="13">
        <f>Sausis!F57</f>
        <v>112</v>
      </c>
      <c r="G281" s="14">
        <v>1</v>
      </c>
      <c r="H281" s="15">
        <v>41691</v>
      </c>
      <c r="I281" s="19" t="s">
        <v>14</v>
      </c>
      <c r="J281" s="18"/>
    </row>
    <row r="282" spans="1:16" ht="26.1" customHeight="1" x14ac:dyDescent="0.3">
      <c r="A282" s="11">
        <v>279</v>
      </c>
      <c r="B282" s="12" t="s">
        <v>669</v>
      </c>
      <c r="C282" s="12" t="s">
        <v>670</v>
      </c>
      <c r="D282" s="12" t="s">
        <v>11</v>
      </c>
      <c r="E282" s="13">
        <f>Rugsėjis!E57</f>
        <v>188</v>
      </c>
      <c r="F282" s="13">
        <f>Rugsėjis!F57</f>
        <v>94</v>
      </c>
      <c r="G282" s="14">
        <v>1</v>
      </c>
      <c r="H282" s="15">
        <v>40466</v>
      </c>
      <c r="I282" s="16" t="s">
        <v>12</v>
      </c>
    </row>
    <row r="283" spans="1:16" s="5" customFormat="1" ht="26.1" customHeight="1" x14ac:dyDescent="0.2">
      <c r="A283" s="11">
        <v>280</v>
      </c>
      <c r="B283" s="12" t="s">
        <v>671</v>
      </c>
      <c r="C283" s="12" t="s">
        <v>672</v>
      </c>
      <c r="D283" s="12" t="s">
        <v>11</v>
      </c>
      <c r="E283" s="13">
        <f>Rugsėjis!E58</f>
        <v>185</v>
      </c>
      <c r="F283" s="13">
        <f>Rugsėjis!F58</f>
        <v>97</v>
      </c>
      <c r="G283" s="14">
        <v>1</v>
      </c>
      <c r="H283" s="15">
        <v>41467</v>
      </c>
      <c r="I283" s="16" t="s">
        <v>12</v>
      </c>
      <c r="N283" s="29"/>
      <c r="P283" s="35"/>
    </row>
    <row r="284" spans="1:16" s="5" customFormat="1" ht="26.1" customHeight="1" x14ac:dyDescent="0.2">
      <c r="A284" s="11">
        <v>281</v>
      </c>
      <c r="B284" s="12" t="s">
        <v>233</v>
      </c>
      <c r="C284" s="12" t="s">
        <v>234</v>
      </c>
      <c r="D284" s="12" t="s">
        <v>11</v>
      </c>
      <c r="E284" s="13">
        <f>Kovas!E78</f>
        <v>181.5</v>
      </c>
      <c r="F284" s="13">
        <f>Kovas!F78</f>
        <v>37</v>
      </c>
      <c r="G284" s="14">
        <v>1</v>
      </c>
      <c r="H284" s="15">
        <v>43042</v>
      </c>
      <c r="I284" s="19" t="s">
        <v>13</v>
      </c>
      <c r="J284" s="48"/>
      <c r="K284" s="17"/>
      <c r="L284" s="18"/>
      <c r="M284" s="17"/>
      <c r="O284" s="17"/>
      <c r="P284" s="18"/>
    </row>
    <row r="285" spans="1:16" ht="26.1" customHeight="1" x14ac:dyDescent="0.3">
      <c r="A285" s="11">
        <v>282</v>
      </c>
      <c r="B285" s="12" t="s">
        <v>429</v>
      </c>
      <c r="C285" s="12" t="s">
        <v>435</v>
      </c>
      <c r="D285" s="12" t="s">
        <v>31</v>
      </c>
      <c r="E285" s="13">
        <f>Birželis!E67+Liepa!E63+Rugsėjis!E67</f>
        <v>178.5</v>
      </c>
      <c r="F285" s="13">
        <f>Birželis!F67+Liepa!F63+Rugsėjis!F67</f>
        <v>58</v>
      </c>
      <c r="G285" s="14">
        <v>3</v>
      </c>
      <c r="H285" s="20">
        <v>43196</v>
      </c>
      <c r="I285" s="19" t="s">
        <v>269</v>
      </c>
    </row>
    <row r="286" spans="1:16" s="5" customFormat="1" ht="26.1" customHeight="1" x14ac:dyDescent="0.2">
      <c r="A286" s="11">
        <v>283</v>
      </c>
      <c r="B286" s="27" t="s">
        <v>94</v>
      </c>
      <c r="C286" s="12" t="s">
        <v>95</v>
      </c>
      <c r="D286" s="12" t="s">
        <v>9</v>
      </c>
      <c r="E286" s="13">
        <f>Sausis!E65+Spalis!E53</f>
        <v>165.5</v>
      </c>
      <c r="F286" s="13">
        <f>Sausis!F65+Spalis!F53</f>
        <v>59</v>
      </c>
      <c r="G286" s="14">
        <v>1</v>
      </c>
      <c r="H286" s="15">
        <v>42790</v>
      </c>
      <c r="I286" s="19" t="s">
        <v>14</v>
      </c>
      <c r="J286" s="18"/>
    </row>
    <row r="287" spans="1:16" s="5" customFormat="1" ht="26.1" customHeight="1" x14ac:dyDescent="0.2">
      <c r="A287" s="11">
        <v>284</v>
      </c>
      <c r="B287" s="12" t="s">
        <v>373</v>
      </c>
      <c r="C287" s="12" t="s">
        <v>375</v>
      </c>
      <c r="D287" s="12" t="s">
        <v>20</v>
      </c>
      <c r="E287" s="13">
        <f>Gegužė!E55</f>
        <v>164</v>
      </c>
      <c r="F287" s="13">
        <f>Gegužė!F55</f>
        <v>51</v>
      </c>
      <c r="G287" s="14">
        <v>2</v>
      </c>
      <c r="H287" s="20">
        <v>43196</v>
      </c>
      <c r="I287" s="19" t="s">
        <v>269</v>
      </c>
      <c r="K287" s="29"/>
    </row>
    <row r="288" spans="1:16" s="5" customFormat="1" ht="26.1" customHeight="1" x14ac:dyDescent="0.2">
      <c r="A288" s="11">
        <v>285</v>
      </c>
      <c r="B288" s="12" t="s">
        <v>482</v>
      </c>
      <c r="C288" s="12" t="s">
        <v>482</v>
      </c>
      <c r="D288" s="12" t="s">
        <v>473</v>
      </c>
      <c r="E288" s="13">
        <f>Kovas!E88+Gegužė!E61</f>
        <v>151</v>
      </c>
      <c r="F288" s="13">
        <f>Kovas!F88+Gegužė!F61</f>
        <v>57</v>
      </c>
      <c r="G288" s="14">
        <v>1</v>
      </c>
      <c r="H288" s="15" t="s">
        <v>483</v>
      </c>
      <c r="I288" s="16" t="s">
        <v>468</v>
      </c>
      <c r="K288" s="29"/>
    </row>
    <row r="289" spans="1:13" s="5" customFormat="1" ht="26.1" customHeight="1" x14ac:dyDescent="0.2">
      <c r="A289" s="11">
        <v>286</v>
      </c>
      <c r="B289" s="12" t="s">
        <v>374</v>
      </c>
      <c r="C289" s="12" t="s">
        <v>376</v>
      </c>
      <c r="D289" s="12" t="s">
        <v>377</v>
      </c>
      <c r="E289" s="13">
        <f>Gegužė!E70+Birželis!E75</f>
        <v>140</v>
      </c>
      <c r="F289" s="13">
        <f>Gegužė!F70+Birželis!F75</f>
        <v>44</v>
      </c>
      <c r="G289" s="14">
        <v>1</v>
      </c>
      <c r="H289" s="20">
        <v>43196</v>
      </c>
      <c r="I289" s="16" t="s">
        <v>269</v>
      </c>
      <c r="J289" s="18"/>
    </row>
    <row r="290" spans="1:13" s="5" customFormat="1" ht="26.1" customHeight="1" x14ac:dyDescent="0.2">
      <c r="A290" s="11">
        <v>287</v>
      </c>
      <c r="B290" s="21" t="s">
        <v>48</v>
      </c>
      <c r="C290" s="12" t="s">
        <v>49</v>
      </c>
      <c r="D290" s="12" t="s">
        <v>50</v>
      </c>
      <c r="E290" s="13">
        <f>Sausis!E59</f>
        <v>125</v>
      </c>
      <c r="F290" s="13">
        <f>Sausis!F59</f>
        <v>34</v>
      </c>
      <c r="G290" s="14">
        <v>1</v>
      </c>
      <c r="H290" s="15">
        <v>43063</v>
      </c>
      <c r="I290" s="16" t="s">
        <v>32</v>
      </c>
      <c r="J290" s="18"/>
      <c r="L290" s="18"/>
      <c r="M290" s="17"/>
    </row>
    <row r="291" spans="1:13" s="5" customFormat="1" ht="26.1" customHeight="1" x14ac:dyDescent="0.2">
      <c r="A291" s="11">
        <v>288</v>
      </c>
      <c r="B291" s="12" t="s">
        <v>213</v>
      </c>
      <c r="C291" s="12" t="s">
        <v>206</v>
      </c>
      <c r="D291" s="12" t="s">
        <v>11</v>
      </c>
      <c r="E291" s="13">
        <f>Kovas!E82</f>
        <v>113.02</v>
      </c>
      <c r="F291" s="13">
        <f>Kovas!F82</f>
        <v>23</v>
      </c>
      <c r="G291" s="14">
        <v>1</v>
      </c>
      <c r="H291" s="15">
        <v>42937</v>
      </c>
      <c r="I291" s="19" t="s">
        <v>164</v>
      </c>
      <c r="J291" s="18"/>
    </row>
    <row r="292" spans="1:13" s="5" customFormat="1" ht="26.1" customHeight="1" x14ac:dyDescent="0.3">
      <c r="A292" s="11">
        <v>289</v>
      </c>
      <c r="B292" s="12" t="s">
        <v>432</v>
      </c>
      <c r="C292" s="12" t="s">
        <v>433</v>
      </c>
      <c r="D292" s="12" t="s">
        <v>434</v>
      </c>
      <c r="E292" s="13">
        <f>Birželis!E73</f>
        <v>86</v>
      </c>
      <c r="F292" s="13">
        <f>Birželis!F73</f>
        <v>28</v>
      </c>
      <c r="G292" s="14">
        <v>1</v>
      </c>
      <c r="H292" s="20">
        <v>43196</v>
      </c>
      <c r="I292" s="19" t="s">
        <v>269</v>
      </c>
      <c r="J292" s="39"/>
      <c r="K292" s="45"/>
      <c r="L292" s="39"/>
      <c r="M292" s="39"/>
    </row>
    <row r="293" spans="1:13" s="5" customFormat="1" ht="26.1" customHeight="1" x14ac:dyDescent="0.3">
      <c r="A293" s="11">
        <v>290</v>
      </c>
      <c r="B293" s="21" t="s">
        <v>252</v>
      </c>
      <c r="C293" s="12" t="s">
        <v>253</v>
      </c>
      <c r="D293" s="12" t="s">
        <v>11</v>
      </c>
      <c r="E293" s="13">
        <f>Sausis!E64</f>
        <v>84.6</v>
      </c>
      <c r="F293" s="13">
        <f>Sausis!F64</f>
        <v>17</v>
      </c>
      <c r="G293" s="14">
        <v>1</v>
      </c>
      <c r="H293" s="15">
        <v>42993</v>
      </c>
      <c r="I293" s="19" t="s">
        <v>59</v>
      </c>
      <c r="J293" s="39"/>
      <c r="K293" s="46"/>
      <c r="L293" s="39"/>
      <c r="M293" s="39"/>
    </row>
    <row r="294" spans="1:13" s="5" customFormat="1" ht="26.1" customHeight="1" x14ac:dyDescent="0.2">
      <c r="A294" s="11">
        <v>291</v>
      </c>
      <c r="B294" s="27" t="s">
        <v>248</v>
      </c>
      <c r="C294" s="12" t="s">
        <v>249</v>
      </c>
      <c r="D294" s="12" t="s">
        <v>20</v>
      </c>
      <c r="E294" s="13">
        <f>Sausis!E66</f>
        <v>53.1</v>
      </c>
      <c r="F294" s="13">
        <f>Sausis!F66</f>
        <v>10</v>
      </c>
      <c r="G294" s="14">
        <v>1</v>
      </c>
      <c r="H294" s="15">
        <v>42930</v>
      </c>
      <c r="I294" s="19" t="s">
        <v>59</v>
      </c>
      <c r="J294" s="18"/>
    </row>
    <row r="295" spans="1:13" s="5" customFormat="1" ht="26.1" customHeight="1" x14ac:dyDescent="0.3">
      <c r="A295" s="11">
        <v>292</v>
      </c>
      <c r="B295" s="12" t="s">
        <v>430</v>
      </c>
      <c r="C295" s="12" t="s">
        <v>430</v>
      </c>
      <c r="D295" s="12" t="s">
        <v>20</v>
      </c>
      <c r="E295" s="13">
        <f>Birželis!E79+Liepa!E66</f>
        <v>53</v>
      </c>
      <c r="F295" s="13">
        <f>Birželis!F79+Liepa!F66</f>
        <v>17</v>
      </c>
      <c r="G295" s="14">
        <v>1</v>
      </c>
      <c r="H295" s="20">
        <v>43196</v>
      </c>
      <c r="I295" s="19" t="s">
        <v>269</v>
      </c>
      <c r="J295" s="39"/>
      <c r="K295" s="39"/>
    </row>
    <row r="296" spans="1:13" ht="26.1" customHeight="1" x14ac:dyDescent="0.3">
      <c r="A296" s="11">
        <v>293</v>
      </c>
      <c r="B296" s="12" t="s">
        <v>431</v>
      </c>
      <c r="C296" s="12" t="s">
        <v>431</v>
      </c>
      <c r="D296" s="12" t="s">
        <v>436</v>
      </c>
      <c r="E296" s="13">
        <f>Birželis!E80</f>
        <v>31</v>
      </c>
      <c r="F296" s="13">
        <f>Birželis!F80</f>
        <v>8</v>
      </c>
      <c r="G296" s="14">
        <v>1</v>
      </c>
      <c r="H296" s="20">
        <v>43196</v>
      </c>
      <c r="I296" s="19" t="s">
        <v>269</v>
      </c>
    </row>
    <row r="297" spans="1:13" x14ac:dyDescent="0.3">
      <c r="A297" s="11">
        <v>294</v>
      </c>
      <c r="B297" s="12" t="s">
        <v>533</v>
      </c>
      <c r="C297" s="12" t="s">
        <v>534</v>
      </c>
      <c r="D297" s="12" t="s">
        <v>535</v>
      </c>
      <c r="E297" s="13">
        <f>Liepa!E67+Rugpjūtis!E71</f>
        <v>31</v>
      </c>
      <c r="F297" s="13">
        <f>Liepa!F67+Rugpjūtis!F71</f>
        <v>11</v>
      </c>
      <c r="G297" s="14">
        <v>1</v>
      </c>
      <c r="H297" s="20">
        <v>43196</v>
      </c>
      <c r="I297" s="19" t="s">
        <v>269</v>
      </c>
    </row>
    <row r="298" spans="1:13" ht="25.2" x14ac:dyDescent="0.3">
      <c r="A298" s="11">
        <v>295</v>
      </c>
      <c r="B298" s="12" t="s">
        <v>34</v>
      </c>
      <c r="C298" s="12" t="s">
        <v>35</v>
      </c>
      <c r="D298" s="12" t="s">
        <v>11</v>
      </c>
      <c r="E298" s="13">
        <f>Sausis!E68</f>
        <v>27</v>
      </c>
      <c r="F298" s="13">
        <f>Sausis!F68</f>
        <v>9</v>
      </c>
      <c r="G298" s="14">
        <v>1</v>
      </c>
      <c r="H298" s="15">
        <v>43014</v>
      </c>
      <c r="I298" s="19" t="s">
        <v>14</v>
      </c>
    </row>
    <row r="299" spans="1:13" ht="17.399999999999999" x14ac:dyDescent="0.3">
      <c r="A299" s="1"/>
      <c r="B299" s="2"/>
      <c r="C299" s="2"/>
      <c r="D299" s="2"/>
      <c r="E299" s="43">
        <f>SUM(E4:E298)</f>
        <v>17042937.229999993</v>
      </c>
      <c r="F299" s="43">
        <f>SUM(F4:F298)</f>
        <v>3283704</v>
      </c>
      <c r="G299" s="4"/>
      <c r="H299" s="4"/>
      <c r="I299" s="4"/>
    </row>
    <row r="300" spans="1:13" ht="17.399999999999999" x14ac:dyDescent="0.3">
      <c r="A300" s="6"/>
      <c r="B300" s="2"/>
      <c r="C300" s="2"/>
      <c r="D300" s="2"/>
      <c r="E300" s="3"/>
      <c r="F300" s="3"/>
      <c r="G300" s="4"/>
      <c r="H300" s="4"/>
      <c r="I300" s="4"/>
    </row>
    <row r="302" spans="1:13" ht="15.6" x14ac:dyDescent="0.3">
      <c r="C302" s="36" t="s">
        <v>70</v>
      </c>
      <c r="E302" s="37">
        <f>Sausis!E71</f>
        <v>2634936.46</v>
      </c>
      <c r="F302" s="37">
        <f>Sausis!F71</f>
        <v>505891</v>
      </c>
    </row>
    <row r="303" spans="1:13" ht="15.6" x14ac:dyDescent="0.3">
      <c r="C303" s="36" t="s">
        <v>71</v>
      </c>
      <c r="E303" s="37">
        <f>Vasaris!E66</f>
        <v>2084239.1800000004</v>
      </c>
      <c r="F303" s="37">
        <f>Vasaris!F66</f>
        <v>393307</v>
      </c>
    </row>
    <row r="304" spans="1:13" ht="15.6" x14ac:dyDescent="0.3">
      <c r="A304" s="5"/>
      <c r="B304" s="33"/>
      <c r="C304" s="36" t="s">
        <v>72</v>
      </c>
      <c r="D304" s="5"/>
      <c r="E304" s="37">
        <f>Kovas!E93</f>
        <v>1421970.0199999998</v>
      </c>
      <c r="F304" s="37">
        <f>Kovas!F93</f>
        <v>273900</v>
      </c>
      <c r="G304" s="5"/>
      <c r="H304" s="5"/>
      <c r="I304" s="5"/>
    </row>
    <row r="305" spans="1:9" ht="15.6" x14ac:dyDescent="0.3">
      <c r="A305" s="5"/>
      <c r="B305" s="33"/>
      <c r="C305" s="36" t="s">
        <v>73</v>
      </c>
      <c r="D305" s="5"/>
      <c r="E305" s="38">
        <f>Balandis!E84</f>
        <v>1367029.0900000003</v>
      </c>
      <c r="F305" s="38">
        <f>Balandis!F84</f>
        <v>266033</v>
      </c>
      <c r="G305" s="5"/>
      <c r="H305" s="5"/>
      <c r="I305" s="5"/>
    </row>
    <row r="306" spans="1:9" ht="15.6" x14ac:dyDescent="0.3">
      <c r="A306" s="5"/>
      <c r="B306" s="33"/>
      <c r="C306" s="36" t="s">
        <v>74</v>
      </c>
      <c r="D306" s="5"/>
      <c r="E306" s="37">
        <f>Gegužė!E76</f>
        <v>889630.79</v>
      </c>
      <c r="F306" s="37">
        <f>Gegužė!F76</f>
        <v>174385</v>
      </c>
      <c r="G306" s="5"/>
      <c r="H306" s="5"/>
      <c r="I306" s="5"/>
    </row>
    <row r="307" spans="1:9" ht="15.6" x14ac:dyDescent="0.3">
      <c r="A307" s="5"/>
      <c r="B307" s="33"/>
      <c r="C307" s="36" t="s">
        <v>75</v>
      </c>
      <c r="E307" s="37">
        <f>Birželis!E84</f>
        <v>1115773.19</v>
      </c>
      <c r="F307" s="37">
        <f>Birželis!F84</f>
        <v>223197</v>
      </c>
      <c r="G307" s="5"/>
      <c r="H307" s="5"/>
      <c r="I307" s="5"/>
    </row>
    <row r="308" spans="1:9" ht="15.6" x14ac:dyDescent="0.3">
      <c r="A308" s="5"/>
      <c r="B308" s="33"/>
      <c r="C308" s="36" t="s">
        <v>76</v>
      </c>
      <c r="E308" s="37">
        <f>Liepa!E70</f>
        <v>1386249.7099999997</v>
      </c>
      <c r="F308" s="37">
        <f>Liepa!F70</f>
        <v>286408</v>
      </c>
      <c r="G308" s="5"/>
      <c r="H308" s="5"/>
      <c r="I308" s="5"/>
    </row>
    <row r="309" spans="1:9" ht="15.6" x14ac:dyDescent="0.3">
      <c r="A309" s="5"/>
      <c r="B309" s="33"/>
      <c r="C309" s="36" t="s">
        <v>77</v>
      </c>
      <c r="E309" s="37">
        <f>Rugpjūtis!E74</f>
        <v>1943891.3499999992</v>
      </c>
      <c r="F309" s="37">
        <f>Rugpjūtis!F74</f>
        <v>375599</v>
      </c>
      <c r="G309" s="5"/>
      <c r="H309" s="5"/>
      <c r="I309" s="5"/>
    </row>
    <row r="310" spans="1:9" ht="15.6" x14ac:dyDescent="0.3">
      <c r="A310" s="5"/>
      <c r="B310" s="33"/>
      <c r="C310" s="36" t="s">
        <v>78</v>
      </c>
      <c r="E310" s="37">
        <f>Rugsėjis!E69</f>
        <v>1474564.76</v>
      </c>
      <c r="F310" s="37">
        <f>Rugsėjis!F69</f>
        <v>270682</v>
      </c>
      <c r="G310" s="5"/>
      <c r="H310" s="5"/>
      <c r="I310" s="5"/>
    </row>
    <row r="311" spans="1:9" ht="15.6" x14ac:dyDescent="0.3">
      <c r="C311" s="36" t="s">
        <v>79</v>
      </c>
      <c r="E311" s="37">
        <f>Spalis!E58</f>
        <v>2724652.6800000006</v>
      </c>
      <c r="F311" s="37">
        <f>Spalis!F58</f>
        <v>514302</v>
      </c>
    </row>
    <row r="312" spans="1:9" ht="15.6" x14ac:dyDescent="0.3">
      <c r="C312" s="36" t="s">
        <v>80</v>
      </c>
      <c r="E312" s="37"/>
      <c r="F312" s="37"/>
    </row>
    <row r="313" spans="1:9" ht="15.6" x14ac:dyDescent="0.3">
      <c r="C313" s="36" t="s">
        <v>81</v>
      </c>
      <c r="E313" s="37"/>
      <c r="F313" s="37"/>
    </row>
    <row r="314" spans="1:9" x14ac:dyDescent="0.3">
      <c r="E314" s="44">
        <f>SUM(E302:E313)</f>
        <v>17042937.229999997</v>
      </c>
      <c r="F314" s="44">
        <f>SUM(F302:F313)</f>
        <v>3283704</v>
      </c>
    </row>
  </sheetData>
  <sortState xmlns:xlrd2="http://schemas.microsoft.com/office/spreadsheetml/2017/richdata2" ref="B4:I298">
    <sortCondition descending="1" ref="E4:E298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4B4F-0823-46C9-A901-66E349E3FCB7}">
  <dimension ref="A1:P82"/>
  <sheetViews>
    <sheetView workbookViewId="0">
      <selection sqref="A1:XFD1048576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4" customWidth="1"/>
    <col min="11" max="11" width="5.77734375" customWidth="1"/>
    <col min="12" max="12" width="3.21875" customWidth="1"/>
    <col min="13" max="13" width="11.21875" customWidth="1"/>
    <col min="14" max="14" width="9.44140625" customWidth="1"/>
    <col min="15" max="15" width="13.44140625" customWidth="1"/>
  </cols>
  <sheetData>
    <row r="1" spans="1:14" s="5" customFormat="1" ht="17.399999999999999" x14ac:dyDescent="0.3">
      <c r="A1" s="1" t="s">
        <v>676</v>
      </c>
      <c r="B1" s="2"/>
      <c r="C1" s="2"/>
      <c r="D1" s="2"/>
      <c r="E1" s="3"/>
      <c r="F1" s="3"/>
      <c r="G1" s="4"/>
      <c r="H1" s="4"/>
      <c r="I1" s="4"/>
    </row>
    <row r="2" spans="1:14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4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  <c r="N3" s="18"/>
    </row>
    <row r="4" spans="1:14" s="5" customFormat="1" ht="26.1" customHeight="1" x14ac:dyDescent="0.2">
      <c r="A4" s="11">
        <v>1</v>
      </c>
      <c r="B4" s="12" t="s">
        <v>611</v>
      </c>
      <c r="C4" s="12" t="s">
        <v>625</v>
      </c>
      <c r="D4" s="12" t="s">
        <v>11</v>
      </c>
      <c r="E4" s="13">
        <v>334203.78999999998</v>
      </c>
      <c r="F4" s="13">
        <v>56345</v>
      </c>
      <c r="G4" s="14">
        <v>14</v>
      </c>
      <c r="H4" s="15">
        <v>43350</v>
      </c>
      <c r="I4" s="19" t="s">
        <v>164</v>
      </c>
      <c r="J4" s="29"/>
      <c r="N4" s="18"/>
    </row>
    <row r="5" spans="1:14" s="5" customFormat="1" ht="26.1" customHeight="1" x14ac:dyDescent="0.2">
      <c r="A5" s="11">
        <v>2</v>
      </c>
      <c r="B5" s="12" t="s">
        <v>673</v>
      </c>
      <c r="C5" s="12" t="s">
        <v>674</v>
      </c>
      <c r="D5" s="12" t="s">
        <v>11</v>
      </c>
      <c r="E5" s="13">
        <v>155989.72</v>
      </c>
      <c r="F5" s="13">
        <v>26591</v>
      </c>
      <c r="G5" s="14">
        <v>18</v>
      </c>
      <c r="H5" s="15">
        <v>43364</v>
      </c>
      <c r="I5" s="16" t="s">
        <v>12</v>
      </c>
      <c r="N5" s="18"/>
    </row>
    <row r="6" spans="1:14" s="5" customFormat="1" ht="26.1" customHeight="1" x14ac:dyDescent="0.2">
      <c r="A6" s="11">
        <v>3</v>
      </c>
      <c r="B6" s="12" t="s">
        <v>578</v>
      </c>
      <c r="C6" s="12" t="s">
        <v>577</v>
      </c>
      <c r="D6" s="12" t="s">
        <v>11</v>
      </c>
      <c r="E6" s="13">
        <v>72394.44</v>
      </c>
      <c r="F6" s="13">
        <v>13150</v>
      </c>
      <c r="G6" s="14">
        <v>15</v>
      </c>
      <c r="H6" s="15">
        <v>43343</v>
      </c>
      <c r="I6" s="16" t="s">
        <v>19</v>
      </c>
      <c r="N6" s="18"/>
    </row>
    <row r="7" spans="1:14" s="5" customFormat="1" ht="26.1" customHeight="1" x14ac:dyDescent="0.2">
      <c r="A7" s="11">
        <v>4</v>
      </c>
      <c r="B7" s="12" t="s">
        <v>603</v>
      </c>
      <c r="C7" s="12" t="s">
        <v>602</v>
      </c>
      <c r="D7" s="12" t="s">
        <v>11</v>
      </c>
      <c r="E7" s="13">
        <v>70529.47</v>
      </c>
      <c r="F7" s="13">
        <v>14531</v>
      </c>
      <c r="G7" s="14">
        <v>12</v>
      </c>
      <c r="H7" s="15">
        <v>43315</v>
      </c>
      <c r="I7" s="19" t="s">
        <v>13</v>
      </c>
      <c r="N7" s="18"/>
    </row>
    <row r="8" spans="1:14" s="5" customFormat="1" ht="26.1" customHeight="1" x14ac:dyDescent="0.2">
      <c r="A8" s="11">
        <v>5</v>
      </c>
      <c r="B8" s="12" t="s">
        <v>628</v>
      </c>
      <c r="C8" s="12" t="s">
        <v>629</v>
      </c>
      <c r="D8" s="12" t="s">
        <v>11</v>
      </c>
      <c r="E8" s="13">
        <v>63658.85</v>
      </c>
      <c r="F8" s="13">
        <v>10985</v>
      </c>
      <c r="G8" s="14">
        <v>16</v>
      </c>
      <c r="H8" s="15">
        <v>43357</v>
      </c>
      <c r="I8" s="16" t="s">
        <v>15</v>
      </c>
      <c r="N8" s="18"/>
    </row>
    <row r="9" spans="1:14" s="5" customFormat="1" ht="26.1" customHeight="1" x14ac:dyDescent="0.2">
      <c r="A9" s="11">
        <v>6</v>
      </c>
      <c r="B9" s="12" t="s">
        <v>612</v>
      </c>
      <c r="C9" s="12" t="s">
        <v>626</v>
      </c>
      <c r="D9" s="12" t="s">
        <v>11</v>
      </c>
      <c r="E9" s="13">
        <v>62800.78</v>
      </c>
      <c r="F9" s="13">
        <v>11166</v>
      </c>
      <c r="G9" s="14">
        <v>16</v>
      </c>
      <c r="H9" s="15">
        <v>43364</v>
      </c>
      <c r="I9" s="16" t="s">
        <v>14</v>
      </c>
      <c r="J9" s="29"/>
      <c r="N9" s="18"/>
    </row>
    <row r="10" spans="1:14" s="5" customFormat="1" ht="26.1" customHeight="1" x14ac:dyDescent="0.2">
      <c r="A10" s="11">
        <v>7</v>
      </c>
      <c r="B10" s="12" t="s">
        <v>659</v>
      </c>
      <c r="C10" s="12" t="s">
        <v>659</v>
      </c>
      <c r="D10" s="12" t="s">
        <v>9</v>
      </c>
      <c r="E10" s="13">
        <v>62698.86</v>
      </c>
      <c r="F10" s="13">
        <v>11802</v>
      </c>
      <c r="G10" s="14">
        <v>12</v>
      </c>
      <c r="H10" s="15">
        <v>43350</v>
      </c>
      <c r="I10" s="19" t="s">
        <v>660</v>
      </c>
      <c r="N10" s="18"/>
    </row>
    <row r="11" spans="1:14" s="5" customFormat="1" ht="26.1" customHeight="1" x14ac:dyDescent="0.2">
      <c r="A11" s="11">
        <v>8</v>
      </c>
      <c r="B11" s="12" t="s">
        <v>591</v>
      </c>
      <c r="C11" s="12" t="s">
        <v>591</v>
      </c>
      <c r="D11" s="12" t="s">
        <v>9</v>
      </c>
      <c r="E11" s="13">
        <v>58134.6</v>
      </c>
      <c r="F11" s="13">
        <v>10441</v>
      </c>
      <c r="G11" s="14">
        <v>8</v>
      </c>
      <c r="H11" s="15">
        <v>43315</v>
      </c>
      <c r="I11" s="19" t="s">
        <v>592</v>
      </c>
      <c r="J11" s="29"/>
    </row>
    <row r="12" spans="1:14" s="5" customFormat="1" ht="26.1" customHeight="1" x14ac:dyDescent="0.2">
      <c r="A12" s="11">
        <v>9</v>
      </c>
      <c r="B12" s="12" t="s">
        <v>651</v>
      </c>
      <c r="C12" s="12" t="s">
        <v>652</v>
      </c>
      <c r="D12" s="12" t="s">
        <v>11</v>
      </c>
      <c r="E12" s="13">
        <v>55707</v>
      </c>
      <c r="F12" s="13">
        <v>13047</v>
      </c>
      <c r="G12" s="14">
        <v>16</v>
      </c>
      <c r="H12" s="15">
        <v>43343</v>
      </c>
      <c r="I12" s="16" t="s">
        <v>32</v>
      </c>
      <c r="J12" s="48"/>
    </row>
    <row r="13" spans="1:14" s="5" customFormat="1" ht="26.1" customHeight="1" x14ac:dyDescent="0.2">
      <c r="A13" s="11">
        <v>10</v>
      </c>
      <c r="B13" s="12" t="s">
        <v>568</v>
      </c>
      <c r="C13" s="12" t="s">
        <v>567</v>
      </c>
      <c r="D13" s="12" t="s">
        <v>11</v>
      </c>
      <c r="E13" s="13">
        <v>54504.67</v>
      </c>
      <c r="F13" s="13">
        <v>8789</v>
      </c>
      <c r="G13" s="14">
        <v>11</v>
      </c>
      <c r="H13" s="15">
        <v>43336</v>
      </c>
      <c r="I13" s="19" t="s">
        <v>164</v>
      </c>
    </row>
    <row r="14" spans="1:14" s="5" customFormat="1" ht="26.1" customHeight="1" x14ac:dyDescent="0.2">
      <c r="A14" s="11">
        <v>11</v>
      </c>
      <c r="B14" s="12" t="s">
        <v>614</v>
      </c>
      <c r="C14" s="22" t="s">
        <v>613</v>
      </c>
      <c r="D14" s="12" t="s">
        <v>31</v>
      </c>
      <c r="E14" s="13">
        <v>48010.16</v>
      </c>
      <c r="F14" s="13">
        <v>10787</v>
      </c>
      <c r="G14" s="23">
        <v>16</v>
      </c>
      <c r="H14" s="15">
        <v>43357</v>
      </c>
      <c r="I14" s="16" t="s">
        <v>14</v>
      </c>
      <c r="J14" s="29"/>
    </row>
    <row r="15" spans="1:14" s="5" customFormat="1" ht="26.1" customHeight="1" x14ac:dyDescent="0.2">
      <c r="A15" s="11">
        <v>12</v>
      </c>
      <c r="B15" s="12" t="s">
        <v>576</v>
      </c>
      <c r="C15" s="22" t="s">
        <v>575</v>
      </c>
      <c r="D15" s="12" t="s">
        <v>11</v>
      </c>
      <c r="E15" s="13">
        <v>44130.28</v>
      </c>
      <c r="F15" s="13">
        <v>7842</v>
      </c>
      <c r="G15" s="23">
        <v>12</v>
      </c>
      <c r="H15" s="15">
        <v>43343</v>
      </c>
      <c r="I15" s="19" t="s">
        <v>164</v>
      </c>
    </row>
    <row r="16" spans="1:14" s="5" customFormat="1" ht="26.1" customHeight="1" x14ac:dyDescent="0.2">
      <c r="A16" s="11">
        <v>13</v>
      </c>
      <c r="B16" s="12" t="s">
        <v>618</v>
      </c>
      <c r="C16" s="22" t="s">
        <v>617</v>
      </c>
      <c r="D16" s="12" t="s">
        <v>11</v>
      </c>
      <c r="E16" s="13">
        <v>37833.22</v>
      </c>
      <c r="F16" s="13">
        <v>6725</v>
      </c>
      <c r="G16" s="23">
        <v>11</v>
      </c>
      <c r="H16" s="15">
        <v>43357</v>
      </c>
      <c r="I16" s="16" t="s">
        <v>19</v>
      </c>
    </row>
    <row r="17" spans="1:16" s="5" customFormat="1" ht="26.1" customHeight="1" x14ac:dyDescent="0.2">
      <c r="A17" s="11">
        <v>14</v>
      </c>
      <c r="B17" s="12" t="s">
        <v>627</v>
      </c>
      <c r="C17" s="12" t="s">
        <v>619</v>
      </c>
      <c r="D17" s="12" t="s">
        <v>11</v>
      </c>
      <c r="E17" s="13">
        <v>32071.7</v>
      </c>
      <c r="F17" s="13">
        <v>5501</v>
      </c>
      <c r="G17" s="14">
        <v>11</v>
      </c>
      <c r="H17" s="15">
        <v>43357</v>
      </c>
      <c r="I17" s="16" t="s">
        <v>14</v>
      </c>
    </row>
    <row r="18" spans="1:16" s="5" customFormat="1" ht="26.1" customHeight="1" x14ac:dyDescent="0.2">
      <c r="A18" s="11">
        <v>15</v>
      </c>
      <c r="B18" s="12" t="s">
        <v>581</v>
      </c>
      <c r="C18" s="12" t="s">
        <v>582</v>
      </c>
      <c r="D18" s="12" t="s">
        <v>11</v>
      </c>
      <c r="E18" s="13">
        <v>31438.06</v>
      </c>
      <c r="F18" s="13">
        <v>5360</v>
      </c>
      <c r="G18" s="14">
        <v>9</v>
      </c>
      <c r="H18" s="15">
        <v>43329</v>
      </c>
      <c r="I18" s="16" t="s">
        <v>12</v>
      </c>
      <c r="J18" s="48"/>
    </row>
    <row r="19" spans="1:16" s="5" customFormat="1" ht="26.1" customHeight="1" x14ac:dyDescent="0.2">
      <c r="A19" s="11">
        <v>16</v>
      </c>
      <c r="B19" s="12" t="s">
        <v>580</v>
      </c>
      <c r="C19" s="12" t="s">
        <v>579</v>
      </c>
      <c r="D19" s="12" t="s">
        <v>11</v>
      </c>
      <c r="E19" s="13">
        <v>24378.83</v>
      </c>
      <c r="F19" s="13">
        <v>4391</v>
      </c>
      <c r="G19" s="14">
        <v>13</v>
      </c>
      <c r="H19" s="15">
        <v>43343</v>
      </c>
      <c r="I19" s="16" t="s">
        <v>14</v>
      </c>
      <c r="J19" s="48"/>
    </row>
    <row r="20" spans="1:16" s="5" customFormat="1" ht="26.1" customHeight="1" x14ac:dyDescent="0.2">
      <c r="A20" s="11">
        <v>17</v>
      </c>
      <c r="B20" s="12" t="s">
        <v>653</v>
      </c>
      <c r="C20" s="12" t="s">
        <v>653</v>
      </c>
      <c r="D20" s="12" t="s">
        <v>147</v>
      </c>
      <c r="E20" s="13">
        <v>24206</v>
      </c>
      <c r="F20" s="13">
        <v>4296</v>
      </c>
      <c r="G20" s="14">
        <v>12</v>
      </c>
      <c r="H20" s="15">
        <v>43364</v>
      </c>
      <c r="I20" s="16" t="s">
        <v>32</v>
      </c>
    </row>
    <row r="21" spans="1:16" s="5" customFormat="1" ht="26.1" customHeight="1" x14ac:dyDescent="0.2">
      <c r="A21" s="11">
        <v>18</v>
      </c>
      <c r="B21" s="12" t="s">
        <v>648</v>
      </c>
      <c r="C21" s="12" t="s">
        <v>647</v>
      </c>
      <c r="D21" s="12" t="s">
        <v>31</v>
      </c>
      <c r="E21" s="13">
        <v>23205.61</v>
      </c>
      <c r="F21" s="13">
        <v>3965</v>
      </c>
      <c r="G21" s="14">
        <v>6</v>
      </c>
      <c r="H21" s="15">
        <v>43364</v>
      </c>
      <c r="I21" s="19" t="s">
        <v>38</v>
      </c>
    </row>
    <row r="22" spans="1:16" s="5" customFormat="1" ht="26.1" customHeight="1" x14ac:dyDescent="0.2">
      <c r="A22" s="11">
        <v>19</v>
      </c>
      <c r="B22" s="12" t="s">
        <v>649</v>
      </c>
      <c r="C22" s="12" t="s">
        <v>650</v>
      </c>
      <c r="D22" s="12" t="s">
        <v>31</v>
      </c>
      <c r="E22" s="13">
        <v>22049.71</v>
      </c>
      <c r="F22" s="13">
        <v>3819</v>
      </c>
      <c r="G22" s="14">
        <v>10</v>
      </c>
      <c r="H22" s="15">
        <v>43343</v>
      </c>
      <c r="I22" s="19" t="s">
        <v>38</v>
      </c>
      <c r="M22" s="29"/>
    </row>
    <row r="23" spans="1:16" s="5" customFormat="1" ht="26.1" customHeight="1" x14ac:dyDescent="0.2">
      <c r="A23" s="11">
        <v>20</v>
      </c>
      <c r="B23" s="12" t="s">
        <v>637</v>
      </c>
      <c r="C23" s="12" t="s">
        <v>636</v>
      </c>
      <c r="D23" s="12" t="s">
        <v>638</v>
      </c>
      <c r="E23" s="13">
        <v>17766.060000000001</v>
      </c>
      <c r="F23" s="13">
        <v>3072</v>
      </c>
      <c r="G23" s="14">
        <v>17</v>
      </c>
      <c r="H23" s="15">
        <v>43371</v>
      </c>
      <c r="I23" s="19" t="s">
        <v>33</v>
      </c>
      <c r="M23" s="29"/>
    </row>
    <row r="24" spans="1:16" s="5" customFormat="1" ht="25.8" customHeight="1" x14ac:dyDescent="0.2">
      <c r="A24" s="11">
        <v>21</v>
      </c>
      <c r="B24" s="12" t="s">
        <v>510</v>
      </c>
      <c r="C24" s="12" t="s">
        <v>509</v>
      </c>
      <c r="D24" s="12" t="s">
        <v>11</v>
      </c>
      <c r="E24" s="13">
        <v>16297.38</v>
      </c>
      <c r="F24" s="13">
        <v>3512</v>
      </c>
      <c r="G24" s="14">
        <v>9</v>
      </c>
      <c r="H24" s="15" t="s">
        <v>521</v>
      </c>
      <c r="I24" s="16" t="s">
        <v>19</v>
      </c>
    </row>
    <row r="25" spans="1:16" s="5" customFormat="1" ht="26.1" customHeight="1" x14ac:dyDescent="0.2">
      <c r="A25" s="11">
        <v>22</v>
      </c>
      <c r="B25" s="12" t="s">
        <v>616</v>
      </c>
      <c r="C25" s="12" t="s">
        <v>615</v>
      </c>
      <c r="D25" s="12" t="s">
        <v>11</v>
      </c>
      <c r="E25" s="13">
        <v>16277.94</v>
      </c>
      <c r="F25" s="13">
        <v>3191</v>
      </c>
      <c r="G25" s="14">
        <v>14</v>
      </c>
      <c r="H25" s="15">
        <v>43371</v>
      </c>
      <c r="I25" s="16" t="s">
        <v>14</v>
      </c>
      <c r="M25" s="29"/>
    </row>
    <row r="26" spans="1:16" s="5" customFormat="1" ht="26.1" customHeight="1" x14ac:dyDescent="0.3">
      <c r="A26" s="11">
        <v>23</v>
      </c>
      <c r="B26" s="12" t="s">
        <v>656</v>
      </c>
      <c r="C26" s="12" t="s">
        <v>657</v>
      </c>
      <c r="D26" s="12" t="s">
        <v>658</v>
      </c>
      <c r="E26" s="13">
        <v>15953.2</v>
      </c>
      <c r="F26" s="13">
        <v>3673</v>
      </c>
      <c r="G26" s="14">
        <v>13</v>
      </c>
      <c r="H26" s="15">
        <v>43371</v>
      </c>
      <c r="I26" s="19" t="s">
        <v>392</v>
      </c>
      <c r="J26"/>
    </row>
    <row r="27" spans="1:16" s="5" customFormat="1" ht="26.1" customHeight="1" x14ac:dyDescent="0.3">
      <c r="A27" s="11">
        <v>24</v>
      </c>
      <c r="B27" s="12" t="s">
        <v>572</v>
      </c>
      <c r="C27" s="12" t="s">
        <v>571</v>
      </c>
      <c r="D27" s="12" t="s">
        <v>11</v>
      </c>
      <c r="E27" s="13">
        <v>13651.27</v>
      </c>
      <c r="F27" s="13">
        <v>2367</v>
      </c>
      <c r="G27" s="14">
        <v>9</v>
      </c>
      <c r="H27" s="15">
        <v>43336</v>
      </c>
      <c r="I27" s="16" t="s">
        <v>19</v>
      </c>
      <c r="J27"/>
    </row>
    <row r="28" spans="1:16" s="5" customFormat="1" ht="26.1" customHeight="1" x14ac:dyDescent="0.3">
      <c r="A28" s="11">
        <v>25</v>
      </c>
      <c r="B28" s="12" t="s">
        <v>589</v>
      </c>
      <c r="C28" s="12" t="s">
        <v>590</v>
      </c>
      <c r="D28" s="12" t="s">
        <v>268</v>
      </c>
      <c r="E28" s="13">
        <v>12489.7</v>
      </c>
      <c r="F28" s="13">
        <v>2806</v>
      </c>
      <c r="G28" s="14">
        <v>6</v>
      </c>
      <c r="H28" s="15">
        <v>43336</v>
      </c>
      <c r="I28" s="19" t="s">
        <v>392</v>
      </c>
      <c r="J28" s="39"/>
    </row>
    <row r="29" spans="1:16" s="5" customFormat="1" ht="26.1" customHeight="1" x14ac:dyDescent="0.3">
      <c r="A29" s="11">
        <v>26</v>
      </c>
      <c r="B29" s="12" t="s">
        <v>583</v>
      </c>
      <c r="C29" s="12" t="s">
        <v>584</v>
      </c>
      <c r="D29" s="12" t="s">
        <v>261</v>
      </c>
      <c r="E29" s="13">
        <v>11886</v>
      </c>
      <c r="F29" s="13">
        <v>3187</v>
      </c>
      <c r="G29" s="14">
        <v>11</v>
      </c>
      <c r="H29" s="15">
        <v>43329</v>
      </c>
      <c r="I29" s="16" t="s">
        <v>32</v>
      </c>
      <c r="J29" s="39"/>
    </row>
    <row r="30" spans="1:16" s="5" customFormat="1" ht="26.1" customHeight="1" x14ac:dyDescent="0.2">
      <c r="A30" s="11">
        <v>27</v>
      </c>
      <c r="B30" s="12" t="s">
        <v>654</v>
      </c>
      <c r="C30" s="12" t="s">
        <v>655</v>
      </c>
      <c r="D30" s="12" t="s">
        <v>31</v>
      </c>
      <c r="E30" s="13">
        <v>11512</v>
      </c>
      <c r="F30" s="13">
        <v>1889</v>
      </c>
      <c r="G30" s="14">
        <v>5</v>
      </c>
      <c r="H30" s="15">
        <v>43371</v>
      </c>
      <c r="I30" s="16" t="s">
        <v>32</v>
      </c>
      <c r="N30" s="29"/>
      <c r="P30" s="35"/>
    </row>
    <row r="31" spans="1:16" s="5" customFormat="1" ht="26.1" customHeight="1" x14ac:dyDescent="0.2">
      <c r="A31" s="11">
        <v>28</v>
      </c>
      <c r="B31" s="12" t="s">
        <v>665</v>
      </c>
      <c r="C31" s="12" t="s">
        <v>665</v>
      </c>
      <c r="D31" s="12" t="s">
        <v>9</v>
      </c>
      <c r="E31" s="13">
        <v>9833.2800000000007</v>
      </c>
      <c r="F31" s="13">
        <v>2365</v>
      </c>
      <c r="G31" s="14">
        <v>12</v>
      </c>
      <c r="H31" s="15">
        <v>43371</v>
      </c>
      <c r="I31" s="19" t="s">
        <v>666</v>
      </c>
    </row>
    <row r="32" spans="1:16" s="5" customFormat="1" ht="26.1" customHeight="1" x14ac:dyDescent="0.2">
      <c r="A32" s="11">
        <v>29</v>
      </c>
      <c r="B32" s="12" t="s">
        <v>630</v>
      </c>
      <c r="C32" s="12" t="s">
        <v>631</v>
      </c>
      <c r="D32" s="12" t="s">
        <v>64</v>
      </c>
      <c r="E32" s="13">
        <v>9070.9</v>
      </c>
      <c r="F32" s="13">
        <v>1837</v>
      </c>
      <c r="G32" s="14">
        <v>14</v>
      </c>
      <c r="H32" s="15">
        <v>43357</v>
      </c>
      <c r="I32" s="19" t="s">
        <v>33</v>
      </c>
    </row>
    <row r="33" spans="1:15" s="5" customFormat="1" ht="26.1" customHeight="1" x14ac:dyDescent="0.3">
      <c r="A33" s="11">
        <v>30</v>
      </c>
      <c r="B33" s="12" t="s">
        <v>646</v>
      </c>
      <c r="C33" s="12" t="s">
        <v>645</v>
      </c>
      <c r="D33" s="12" t="s">
        <v>644</v>
      </c>
      <c r="E33" s="13">
        <v>8384.7199999999993</v>
      </c>
      <c r="F33" s="13">
        <v>1740</v>
      </c>
      <c r="G33" s="14">
        <v>10</v>
      </c>
      <c r="H33" s="15">
        <v>43357</v>
      </c>
      <c r="I33" s="19" t="s">
        <v>38</v>
      </c>
      <c r="J33" s="39"/>
    </row>
    <row r="34" spans="1:15" s="5" customFormat="1" ht="26.1" customHeight="1" x14ac:dyDescent="0.3">
      <c r="A34" s="11">
        <v>31</v>
      </c>
      <c r="B34" s="12" t="s">
        <v>661</v>
      </c>
      <c r="C34" s="12" t="s">
        <v>662</v>
      </c>
      <c r="D34" s="12" t="s">
        <v>663</v>
      </c>
      <c r="E34" s="13">
        <v>8366.41</v>
      </c>
      <c r="F34" s="13">
        <v>1909</v>
      </c>
      <c r="G34" s="14">
        <v>12</v>
      </c>
      <c r="H34" s="15">
        <v>43350</v>
      </c>
      <c r="I34" s="19" t="s">
        <v>664</v>
      </c>
      <c r="J34" s="39"/>
      <c r="K34"/>
      <c r="L34"/>
      <c r="M34" s="45"/>
    </row>
    <row r="35" spans="1:15" s="5" customFormat="1" ht="26.1" customHeight="1" x14ac:dyDescent="0.3">
      <c r="A35" s="11">
        <v>32</v>
      </c>
      <c r="B35" s="12" t="s">
        <v>675</v>
      </c>
      <c r="C35" s="12" t="s">
        <v>620</v>
      </c>
      <c r="D35" s="12" t="s">
        <v>11</v>
      </c>
      <c r="E35" s="13">
        <v>6191.96</v>
      </c>
      <c r="F35" s="13">
        <v>1100</v>
      </c>
      <c r="G35" s="14">
        <v>11</v>
      </c>
      <c r="H35" s="15">
        <v>43371</v>
      </c>
      <c r="I35" s="16" t="s">
        <v>14</v>
      </c>
      <c r="J35" s="39"/>
      <c r="K35" s="39"/>
      <c r="L35" s="39"/>
      <c r="M35" s="46"/>
    </row>
    <row r="36" spans="1:15" s="5" customFormat="1" ht="26.1" customHeight="1" x14ac:dyDescent="0.3">
      <c r="A36" s="11">
        <v>33</v>
      </c>
      <c r="B36" s="12" t="s">
        <v>622</v>
      </c>
      <c r="C36" s="12" t="s">
        <v>621</v>
      </c>
      <c r="D36" s="12" t="s">
        <v>11</v>
      </c>
      <c r="E36" s="13">
        <v>5405.77</v>
      </c>
      <c r="F36" s="13">
        <v>997</v>
      </c>
      <c r="G36" s="14">
        <v>12</v>
      </c>
      <c r="H36" s="15">
        <v>43350</v>
      </c>
      <c r="I36" s="16" t="s">
        <v>14</v>
      </c>
      <c r="J36" s="39"/>
      <c r="K36" s="39"/>
      <c r="L36" s="39"/>
      <c r="M36" s="46"/>
    </row>
    <row r="37" spans="1:15" s="5" customFormat="1" ht="26.1" customHeight="1" x14ac:dyDescent="0.3">
      <c r="A37" s="11">
        <v>34</v>
      </c>
      <c r="B37" s="12" t="s">
        <v>593</v>
      </c>
      <c r="C37" s="12" t="s">
        <v>594</v>
      </c>
      <c r="D37" s="12" t="s">
        <v>595</v>
      </c>
      <c r="E37" s="13">
        <v>5072.5600000000004</v>
      </c>
      <c r="F37" s="13">
        <v>1011</v>
      </c>
      <c r="G37" s="14">
        <v>5</v>
      </c>
      <c r="H37" s="15">
        <v>43336</v>
      </c>
      <c r="I37" s="16" t="s">
        <v>563</v>
      </c>
      <c r="J37" s="39"/>
      <c r="K37" s="39"/>
      <c r="L37" s="39"/>
      <c r="M37" s="46"/>
    </row>
    <row r="38" spans="1:15" s="5" customFormat="1" ht="26.1" customHeight="1" x14ac:dyDescent="0.3">
      <c r="A38" s="11">
        <v>35</v>
      </c>
      <c r="B38" s="12" t="s">
        <v>635</v>
      </c>
      <c r="C38" s="12" t="s">
        <v>634</v>
      </c>
      <c r="D38" s="12" t="s">
        <v>224</v>
      </c>
      <c r="E38" s="13">
        <v>4341.6099999999997</v>
      </c>
      <c r="F38" s="13">
        <v>806</v>
      </c>
      <c r="G38" s="14">
        <v>11</v>
      </c>
      <c r="H38" s="15">
        <v>43364</v>
      </c>
      <c r="I38" s="19" t="s">
        <v>33</v>
      </c>
      <c r="J38" s="39"/>
      <c r="K38" s="39"/>
      <c r="L38" s="39"/>
      <c r="M38" s="46"/>
    </row>
    <row r="39" spans="1:15" s="5" customFormat="1" ht="26.1" customHeight="1" x14ac:dyDescent="0.3">
      <c r="A39" s="11">
        <v>36</v>
      </c>
      <c r="B39" s="12" t="s">
        <v>542</v>
      </c>
      <c r="C39" s="12" t="s">
        <v>543</v>
      </c>
      <c r="D39" s="12" t="s">
        <v>11</v>
      </c>
      <c r="E39" s="13">
        <v>3979.86</v>
      </c>
      <c r="F39" s="13">
        <v>682</v>
      </c>
      <c r="G39" s="14">
        <v>4</v>
      </c>
      <c r="H39" s="15" t="s">
        <v>522</v>
      </c>
      <c r="I39" s="16" t="s">
        <v>12</v>
      </c>
      <c r="J39" s="39"/>
      <c r="K39" s="39"/>
      <c r="L39" s="39"/>
      <c r="M39" s="46"/>
    </row>
    <row r="40" spans="1:15" s="62" customFormat="1" ht="26.1" customHeight="1" x14ac:dyDescent="0.3">
      <c r="A40" s="54">
        <v>37</v>
      </c>
      <c r="B40" s="55" t="s">
        <v>574</v>
      </c>
      <c r="C40" s="55" t="s">
        <v>573</v>
      </c>
      <c r="D40" s="55" t="s">
        <v>11</v>
      </c>
      <c r="E40" s="56">
        <v>3933.44</v>
      </c>
      <c r="F40" s="56">
        <v>667</v>
      </c>
      <c r="G40" s="57">
        <v>6</v>
      </c>
      <c r="H40" s="58">
        <v>43336</v>
      </c>
      <c r="I40" s="59" t="s">
        <v>14</v>
      </c>
      <c r="J40" s="60"/>
      <c r="K40" s="60"/>
      <c r="L40" s="60"/>
      <c r="M40" s="61"/>
    </row>
    <row r="41" spans="1:15" s="5" customFormat="1" ht="26.1" customHeight="1" x14ac:dyDescent="0.3">
      <c r="A41" s="11">
        <v>38</v>
      </c>
      <c r="B41" s="12" t="s">
        <v>231</v>
      </c>
      <c r="C41" s="12" t="s">
        <v>231</v>
      </c>
      <c r="D41" s="12" t="s">
        <v>9</v>
      </c>
      <c r="E41" s="13">
        <v>3475.2</v>
      </c>
      <c r="F41" s="13">
        <v>961</v>
      </c>
      <c r="G41" s="14">
        <v>6</v>
      </c>
      <c r="H41" s="15">
        <v>43189</v>
      </c>
      <c r="I41" s="19" t="s">
        <v>232</v>
      </c>
      <c r="J41" s="39"/>
      <c r="K41" s="39"/>
      <c r="L41" s="39"/>
      <c r="M41" s="46"/>
    </row>
    <row r="42" spans="1:15" s="5" customFormat="1" ht="26.1" customHeight="1" x14ac:dyDescent="0.3">
      <c r="A42" s="11">
        <v>39</v>
      </c>
      <c r="B42" s="12" t="s">
        <v>605</v>
      </c>
      <c r="C42" s="12" t="s">
        <v>606</v>
      </c>
      <c r="D42" s="12" t="s">
        <v>64</v>
      </c>
      <c r="E42" s="13">
        <v>2062</v>
      </c>
      <c r="F42" s="13">
        <v>497</v>
      </c>
      <c r="G42" s="14">
        <v>3</v>
      </c>
      <c r="H42" s="15">
        <v>43335</v>
      </c>
      <c r="I42" s="19" t="s">
        <v>607</v>
      </c>
      <c r="J42" s="39"/>
      <c r="K42" s="39"/>
      <c r="L42" s="39"/>
      <c r="M42" s="46"/>
    </row>
    <row r="43" spans="1:15" s="5" customFormat="1" ht="26.1" customHeight="1" x14ac:dyDescent="0.3">
      <c r="A43" s="11">
        <v>40</v>
      </c>
      <c r="B43" s="12" t="s">
        <v>639</v>
      </c>
      <c r="C43" s="12" t="s">
        <v>640</v>
      </c>
      <c r="D43" s="12" t="s">
        <v>641</v>
      </c>
      <c r="E43" s="13">
        <v>1448.5</v>
      </c>
      <c r="F43" s="13">
        <v>357</v>
      </c>
      <c r="G43" s="14">
        <v>3</v>
      </c>
      <c r="H43" s="15">
        <v>43350</v>
      </c>
      <c r="I43" s="16" t="s">
        <v>563</v>
      </c>
      <c r="J43" s="39"/>
      <c r="K43" s="39"/>
      <c r="L43" s="39"/>
      <c r="M43" s="46"/>
    </row>
    <row r="44" spans="1:15" s="5" customFormat="1" ht="26.1" customHeight="1" x14ac:dyDescent="0.3">
      <c r="A44" s="11">
        <v>41</v>
      </c>
      <c r="B44" s="12" t="s">
        <v>643</v>
      </c>
      <c r="C44" s="12" t="s">
        <v>642</v>
      </c>
      <c r="D44" s="12" t="s">
        <v>251</v>
      </c>
      <c r="E44" s="13">
        <v>1156.5999999999999</v>
      </c>
      <c r="F44" s="13">
        <v>312</v>
      </c>
      <c r="G44" s="14">
        <v>3</v>
      </c>
      <c r="H44" s="15">
        <v>43350</v>
      </c>
      <c r="I44" s="19" t="s">
        <v>38</v>
      </c>
      <c r="J44"/>
      <c r="K44"/>
      <c r="L44"/>
      <c r="M44"/>
      <c r="N44"/>
      <c r="O44"/>
    </row>
    <row r="45" spans="1:15" s="5" customFormat="1" ht="26.1" customHeight="1" x14ac:dyDescent="0.3">
      <c r="A45" s="11">
        <v>42</v>
      </c>
      <c r="B45" s="12" t="s">
        <v>585</v>
      </c>
      <c r="C45" s="12" t="s">
        <v>586</v>
      </c>
      <c r="D45" s="12" t="s">
        <v>11</v>
      </c>
      <c r="E45" s="13">
        <v>1139</v>
      </c>
      <c r="F45" s="13">
        <v>229</v>
      </c>
      <c r="G45" s="14">
        <v>10</v>
      </c>
      <c r="H45" s="15">
        <v>43329</v>
      </c>
      <c r="I45" s="16" t="s">
        <v>32</v>
      </c>
      <c r="J45" s="39"/>
      <c r="K45" s="39"/>
      <c r="L45" s="39"/>
      <c r="M45" s="46"/>
    </row>
    <row r="46" spans="1:15" s="5" customFormat="1" ht="26.1" customHeight="1" x14ac:dyDescent="0.3">
      <c r="A46" s="11">
        <v>43</v>
      </c>
      <c r="B46" s="12" t="s">
        <v>608</v>
      </c>
      <c r="C46" s="12" t="s">
        <v>609</v>
      </c>
      <c r="D46" s="12" t="s">
        <v>610</v>
      </c>
      <c r="E46" s="13">
        <v>1008</v>
      </c>
      <c r="F46" s="13">
        <v>277</v>
      </c>
      <c r="G46" s="14">
        <v>2</v>
      </c>
      <c r="H46" s="15">
        <v>43315</v>
      </c>
      <c r="I46" s="19" t="s">
        <v>607</v>
      </c>
      <c r="J46"/>
      <c r="K46" s="39"/>
      <c r="L46" s="39"/>
      <c r="M46" s="46"/>
    </row>
    <row r="47" spans="1:15" s="5" customFormat="1" ht="26.1" customHeight="1" x14ac:dyDescent="0.2">
      <c r="A47" s="11">
        <v>44</v>
      </c>
      <c r="B47" s="12" t="s">
        <v>667</v>
      </c>
      <c r="C47" s="12" t="s">
        <v>668</v>
      </c>
      <c r="D47" s="12" t="s">
        <v>11</v>
      </c>
      <c r="E47" s="13">
        <v>852.6</v>
      </c>
      <c r="F47" s="13">
        <v>479</v>
      </c>
      <c r="G47" s="14">
        <v>1</v>
      </c>
      <c r="H47" s="15">
        <v>42188</v>
      </c>
      <c r="I47" s="16" t="s">
        <v>12</v>
      </c>
      <c r="J47" s="48"/>
    </row>
    <row r="48" spans="1:15" s="5" customFormat="1" ht="26.1" customHeight="1" x14ac:dyDescent="0.3">
      <c r="A48" s="11">
        <v>45</v>
      </c>
      <c r="B48" s="12" t="s">
        <v>624</v>
      </c>
      <c r="C48" s="12" t="s">
        <v>623</v>
      </c>
      <c r="D48" s="12" t="s">
        <v>11</v>
      </c>
      <c r="E48" s="13">
        <v>850.44</v>
      </c>
      <c r="F48" s="13">
        <v>144</v>
      </c>
      <c r="G48" s="14">
        <v>2</v>
      </c>
      <c r="H48" s="15">
        <v>43329</v>
      </c>
      <c r="I48" s="16" t="s">
        <v>14</v>
      </c>
      <c r="J48"/>
      <c r="K48" s="39"/>
      <c r="L48" s="39"/>
      <c r="M48" s="46"/>
      <c r="N48" s="17"/>
    </row>
    <row r="49" spans="1:15" s="5" customFormat="1" ht="26.1" customHeight="1" x14ac:dyDescent="0.3">
      <c r="A49" s="11">
        <v>46</v>
      </c>
      <c r="B49" s="12" t="s">
        <v>633</v>
      </c>
      <c r="C49" s="12" t="s">
        <v>632</v>
      </c>
      <c r="D49" s="12" t="s">
        <v>11</v>
      </c>
      <c r="E49" s="13">
        <v>464.6</v>
      </c>
      <c r="F49" s="13">
        <v>96</v>
      </c>
      <c r="G49" s="14">
        <v>6</v>
      </c>
      <c r="H49" s="15">
        <v>43385</v>
      </c>
      <c r="I49" s="19" t="s">
        <v>13</v>
      </c>
      <c r="J49"/>
      <c r="K49" s="39"/>
      <c r="L49" s="39"/>
      <c r="M49" s="46"/>
      <c r="N49" s="17"/>
    </row>
    <row r="50" spans="1:15" s="5" customFormat="1" ht="26.1" customHeight="1" x14ac:dyDescent="0.3">
      <c r="A50" s="11">
        <v>47</v>
      </c>
      <c r="B50" s="12" t="s">
        <v>570</v>
      </c>
      <c r="C50" s="12" t="s">
        <v>569</v>
      </c>
      <c r="D50" s="12" t="s">
        <v>11</v>
      </c>
      <c r="E50" s="13">
        <v>418.4</v>
      </c>
      <c r="F50" s="13">
        <v>72</v>
      </c>
      <c r="G50" s="14">
        <v>1</v>
      </c>
      <c r="H50" s="15">
        <v>43322</v>
      </c>
      <c r="I50" s="16" t="s">
        <v>14</v>
      </c>
      <c r="J50"/>
      <c r="K50" s="39"/>
      <c r="L50" s="39"/>
      <c r="M50" s="46"/>
      <c r="N50" s="17"/>
    </row>
    <row r="51" spans="1:15" s="5" customFormat="1" ht="26.1" customHeight="1" x14ac:dyDescent="0.3">
      <c r="A51" s="11">
        <v>48</v>
      </c>
      <c r="B51" s="12" t="s">
        <v>587</v>
      </c>
      <c r="C51" s="12" t="s">
        <v>588</v>
      </c>
      <c r="D51" s="12" t="s">
        <v>251</v>
      </c>
      <c r="E51" s="13">
        <v>410.56</v>
      </c>
      <c r="F51" s="13">
        <v>82</v>
      </c>
      <c r="G51" s="14">
        <v>3</v>
      </c>
      <c r="H51" s="15">
        <v>43322</v>
      </c>
      <c r="I51" s="19" t="s">
        <v>38</v>
      </c>
      <c r="J51"/>
      <c r="K51"/>
      <c r="L51"/>
      <c r="M51" s="45"/>
    </row>
    <row r="52" spans="1:15" s="5" customFormat="1" ht="26.1" customHeight="1" x14ac:dyDescent="0.3">
      <c r="A52" s="11">
        <v>49</v>
      </c>
      <c r="B52" s="12" t="s">
        <v>553</v>
      </c>
      <c r="C52" s="12" t="s">
        <v>554</v>
      </c>
      <c r="D52" s="12" t="s">
        <v>11</v>
      </c>
      <c r="E52" s="13">
        <v>345</v>
      </c>
      <c r="F52" s="13">
        <v>69</v>
      </c>
      <c r="G52" s="14">
        <v>1</v>
      </c>
      <c r="H52" s="15">
        <v>42839</v>
      </c>
      <c r="I52" s="47" t="s">
        <v>15</v>
      </c>
      <c r="J52"/>
      <c r="K52"/>
      <c r="L52"/>
      <c r="M52"/>
      <c r="O52" s="29"/>
    </row>
    <row r="53" spans="1:15" s="5" customFormat="1" ht="26.1" customHeight="1" x14ac:dyDescent="0.2">
      <c r="A53" s="11">
        <v>50</v>
      </c>
      <c r="B53" s="12" t="s">
        <v>405</v>
      </c>
      <c r="C53" s="12" t="s">
        <v>404</v>
      </c>
      <c r="D53" s="12" t="s">
        <v>11</v>
      </c>
      <c r="E53" s="13">
        <v>303.5</v>
      </c>
      <c r="F53" s="13">
        <v>158</v>
      </c>
      <c r="G53" s="14">
        <v>1</v>
      </c>
      <c r="H53" s="15">
        <v>42916</v>
      </c>
      <c r="I53" s="16" t="s">
        <v>12</v>
      </c>
    </row>
    <row r="54" spans="1:15" s="5" customFormat="1" ht="26.1" customHeight="1" x14ac:dyDescent="0.3">
      <c r="A54" s="11">
        <v>51</v>
      </c>
      <c r="B54" s="12" t="s">
        <v>365</v>
      </c>
      <c r="C54" s="12" t="s">
        <v>366</v>
      </c>
      <c r="D54" s="22" t="s">
        <v>11</v>
      </c>
      <c r="E54" s="13">
        <v>294</v>
      </c>
      <c r="F54" s="13">
        <v>40</v>
      </c>
      <c r="G54" s="14">
        <v>1</v>
      </c>
      <c r="H54" s="15">
        <v>43224</v>
      </c>
      <c r="I54" s="53" t="s">
        <v>33</v>
      </c>
      <c r="J54"/>
      <c r="K54"/>
      <c r="L54"/>
      <c r="M54"/>
      <c r="N54" s="39"/>
      <c r="O54" s="46"/>
    </row>
    <row r="55" spans="1:15" s="5" customFormat="1" ht="26.1" customHeight="1" x14ac:dyDescent="0.2">
      <c r="A55" s="11">
        <v>52</v>
      </c>
      <c r="B55" s="12" t="s">
        <v>350</v>
      </c>
      <c r="C55" s="12" t="s">
        <v>349</v>
      </c>
      <c r="D55" s="12" t="s">
        <v>11</v>
      </c>
      <c r="E55" s="13">
        <v>220</v>
      </c>
      <c r="F55" s="13">
        <v>30</v>
      </c>
      <c r="G55" s="14">
        <v>1</v>
      </c>
      <c r="H55" s="15">
        <v>43217</v>
      </c>
      <c r="I55" s="19" t="s">
        <v>33</v>
      </c>
    </row>
    <row r="56" spans="1:15" s="5" customFormat="1" ht="26.1" customHeight="1" x14ac:dyDescent="0.3">
      <c r="A56" s="11">
        <v>53</v>
      </c>
      <c r="B56" s="12" t="s">
        <v>562</v>
      </c>
      <c r="C56" s="12" t="s">
        <v>564</v>
      </c>
      <c r="D56" s="22" t="s">
        <v>11</v>
      </c>
      <c r="E56" s="13">
        <v>210</v>
      </c>
      <c r="F56" s="13">
        <v>41</v>
      </c>
      <c r="G56" s="14">
        <v>1</v>
      </c>
      <c r="H56" s="15">
        <v>43308</v>
      </c>
      <c r="I56" s="16" t="s">
        <v>563</v>
      </c>
      <c r="J56"/>
      <c r="K56"/>
      <c r="L56"/>
      <c r="M56"/>
      <c r="N56" s="39"/>
      <c r="O56" s="46"/>
    </row>
    <row r="57" spans="1:15" ht="26.1" customHeight="1" x14ac:dyDescent="0.3">
      <c r="A57" s="11">
        <v>54</v>
      </c>
      <c r="B57" s="12" t="s">
        <v>669</v>
      </c>
      <c r="C57" s="12" t="s">
        <v>670</v>
      </c>
      <c r="D57" s="12" t="s">
        <v>11</v>
      </c>
      <c r="E57" s="13">
        <v>188</v>
      </c>
      <c r="F57" s="13">
        <v>94</v>
      </c>
      <c r="G57" s="14">
        <v>1</v>
      </c>
      <c r="H57" s="15">
        <v>40466</v>
      </c>
      <c r="I57" s="47" t="s">
        <v>12</v>
      </c>
      <c r="N57" s="39"/>
      <c r="O57" s="46"/>
    </row>
    <row r="58" spans="1:15" ht="26.1" customHeight="1" x14ac:dyDescent="0.3">
      <c r="A58" s="11">
        <v>55</v>
      </c>
      <c r="B58" s="12" t="s">
        <v>671</v>
      </c>
      <c r="C58" s="12" t="s">
        <v>672</v>
      </c>
      <c r="D58" s="12" t="s">
        <v>11</v>
      </c>
      <c r="E58" s="13">
        <v>185</v>
      </c>
      <c r="F58" s="13">
        <v>97</v>
      </c>
      <c r="G58" s="14">
        <v>1</v>
      </c>
      <c r="H58" s="15">
        <v>41467</v>
      </c>
      <c r="I58" s="16" t="s">
        <v>12</v>
      </c>
      <c r="N58" s="39"/>
      <c r="O58" s="46"/>
    </row>
    <row r="59" spans="1:15" ht="26.1" customHeight="1" x14ac:dyDescent="0.3">
      <c r="A59" s="11">
        <v>56</v>
      </c>
      <c r="B59" s="12" t="s">
        <v>346</v>
      </c>
      <c r="C59" s="12" t="s">
        <v>345</v>
      </c>
      <c r="D59" s="12" t="s">
        <v>11</v>
      </c>
      <c r="E59" s="13">
        <v>181.5</v>
      </c>
      <c r="F59" s="13">
        <v>36</v>
      </c>
      <c r="G59" s="14">
        <v>1</v>
      </c>
      <c r="H59" s="15">
        <v>43217</v>
      </c>
      <c r="I59" s="19" t="s">
        <v>13</v>
      </c>
      <c r="N59" s="39"/>
      <c r="O59" s="46"/>
    </row>
    <row r="60" spans="1:15" s="5" customFormat="1" ht="26.1" customHeight="1" x14ac:dyDescent="0.2">
      <c r="A60" s="11">
        <v>57</v>
      </c>
      <c r="B60" s="12" t="s">
        <v>367</v>
      </c>
      <c r="C60" s="12" t="s">
        <v>367</v>
      </c>
      <c r="D60" s="12" t="s">
        <v>11</v>
      </c>
      <c r="E60" s="13">
        <v>181.5</v>
      </c>
      <c r="F60" s="13">
        <v>36</v>
      </c>
      <c r="G60" s="14">
        <v>1</v>
      </c>
      <c r="H60" s="15">
        <v>43238</v>
      </c>
      <c r="I60" s="16" t="s">
        <v>15</v>
      </c>
      <c r="J60" s="17"/>
    </row>
    <row r="61" spans="1:15" s="5" customFormat="1" ht="26.1" customHeight="1" x14ac:dyDescent="0.3">
      <c r="A61" s="11">
        <v>58</v>
      </c>
      <c r="B61" s="12" t="s">
        <v>544</v>
      </c>
      <c r="C61" s="12" t="s">
        <v>545</v>
      </c>
      <c r="D61" s="22" t="s">
        <v>11</v>
      </c>
      <c r="E61" s="13">
        <v>167.05</v>
      </c>
      <c r="F61" s="13">
        <v>26</v>
      </c>
      <c r="G61" s="14">
        <v>1</v>
      </c>
      <c r="H61" s="15" t="s">
        <v>524</v>
      </c>
      <c r="I61" s="16" t="s">
        <v>12</v>
      </c>
      <c r="J61"/>
      <c r="K61"/>
      <c r="L61"/>
      <c r="M61"/>
      <c r="N61" s="39"/>
      <c r="O61" s="46"/>
    </row>
    <row r="62" spans="1:15" s="5" customFormat="1" ht="26.1" customHeight="1" x14ac:dyDescent="0.3">
      <c r="A62" s="11">
        <v>59</v>
      </c>
      <c r="B62" s="12" t="s">
        <v>68</v>
      </c>
      <c r="C62" s="12" t="s">
        <v>69</v>
      </c>
      <c r="D62" s="22" t="s">
        <v>11</v>
      </c>
      <c r="E62" s="13">
        <v>160</v>
      </c>
      <c r="F62" s="13">
        <v>32</v>
      </c>
      <c r="G62" s="14">
        <v>1</v>
      </c>
      <c r="H62" s="15">
        <v>43105</v>
      </c>
      <c r="I62" s="19" t="s">
        <v>13</v>
      </c>
      <c r="J62"/>
      <c r="K62"/>
      <c r="L62"/>
      <c r="M62"/>
      <c r="N62" s="39"/>
      <c r="O62" s="46"/>
    </row>
    <row r="63" spans="1:15" s="5" customFormat="1" ht="26.1" customHeight="1" x14ac:dyDescent="0.3">
      <c r="A63" s="11">
        <v>60</v>
      </c>
      <c r="B63" s="12" t="s">
        <v>458</v>
      </c>
      <c r="C63" s="12" t="s">
        <v>457</v>
      </c>
      <c r="D63" s="12" t="s">
        <v>459</v>
      </c>
      <c r="E63" s="13">
        <v>159</v>
      </c>
      <c r="F63" s="13">
        <v>44</v>
      </c>
      <c r="G63" s="14">
        <v>1</v>
      </c>
      <c r="H63" s="15">
        <v>43266</v>
      </c>
      <c r="I63" s="19" t="s">
        <v>33</v>
      </c>
      <c r="J63"/>
      <c r="K63"/>
      <c r="L63"/>
      <c r="M63"/>
      <c r="N63" s="39"/>
      <c r="O63" s="46"/>
    </row>
    <row r="64" spans="1:15" s="5" customFormat="1" ht="26.1" customHeight="1" x14ac:dyDescent="0.3">
      <c r="A64" s="11">
        <v>61</v>
      </c>
      <c r="B64" s="12" t="s">
        <v>270</v>
      </c>
      <c r="C64" s="12" t="s">
        <v>271</v>
      </c>
      <c r="D64" s="12" t="s">
        <v>272</v>
      </c>
      <c r="E64" s="13">
        <v>115.5</v>
      </c>
      <c r="F64" s="13">
        <v>32</v>
      </c>
      <c r="G64" s="14">
        <v>2</v>
      </c>
      <c r="H64" s="15">
        <v>43189</v>
      </c>
      <c r="I64" s="16" t="s">
        <v>269</v>
      </c>
      <c r="J64"/>
      <c r="K64"/>
      <c r="L64"/>
      <c r="M64"/>
      <c r="N64" s="39"/>
      <c r="O64" s="46"/>
    </row>
    <row r="65" spans="1:15" s="5" customFormat="1" ht="26.1" customHeight="1" x14ac:dyDescent="0.3">
      <c r="A65" s="11">
        <v>62</v>
      </c>
      <c r="B65" s="12" t="s">
        <v>162</v>
      </c>
      <c r="C65" s="12" t="s">
        <v>167</v>
      </c>
      <c r="D65" s="12" t="s">
        <v>20</v>
      </c>
      <c r="E65" s="13">
        <v>106</v>
      </c>
      <c r="F65" s="13">
        <v>56</v>
      </c>
      <c r="G65" s="14">
        <v>1</v>
      </c>
      <c r="H65" s="15">
        <v>42322</v>
      </c>
      <c r="I65" s="19" t="s">
        <v>14</v>
      </c>
      <c r="J65"/>
      <c r="K65"/>
      <c r="L65"/>
      <c r="M65"/>
      <c r="N65" s="39"/>
      <c r="O65" s="39"/>
    </row>
    <row r="66" spans="1:15" s="5" customFormat="1" ht="26.1" customHeight="1" x14ac:dyDescent="0.3">
      <c r="A66" s="11">
        <v>63</v>
      </c>
      <c r="B66" s="12" t="s">
        <v>280</v>
      </c>
      <c r="C66" s="12" t="s">
        <v>281</v>
      </c>
      <c r="D66" s="12" t="s">
        <v>20</v>
      </c>
      <c r="E66" s="13">
        <v>94</v>
      </c>
      <c r="F66" s="13">
        <v>38</v>
      </c>
      <c r="G66" s="14">
        <v>1</v>
      </c>
      <c r="H66" s="15">
        <v>43189</v>
      </c>
      <c r="I66" s="16" t="s">
        <v>269</v>
      </c>
      <c r="J66"/>
      <c r="K66"/>
      <c r="L66"/>
      <c r="M66"/>
      <c r="N66" s="39"/>
      <c r="O66" s="39"/>
    </row>
    <row r="67" spans="1:15" s="5" customFormat="1" ht="26.1" customHeight="1" x14ac:dyDescent="0.3">
      <c r="A67" s="11">
        <v>64</v>
      </c>
      <c r="B67" s="12" t="s">
        <v>429</v>
      </c>
      <c r="C67" s="12" t="s">
        <v>435</v>
      </c>
      <c r="D67" s="12" t="s">
        <v>31</v>
      </c>
      <c r="E67" s="13">
        <v>9</v>
      </c>
      <c r="F67" s="13">
        <v>3</v>
      </c>
      <c r="G67" s="14">
        <v>1</v>
      </c>
      <c r="H67" s="20">
        <v>43196</v>
      </c>
      <c r="I67" s="19" t="s">
        <v>269</v>
      </c>
      <c r="J67"/>
      <c r="K67"/>
      <c r="L67"/>
      <c r="M67"/>
      <c r="N67"/>
      <c r="O67"/>
    </row>
    <row r="68" spans="1:15" s="5" customFormat="1" ht="26.1" customHeight="1" x14ac:dyDescent="0.3">
      <c r="B68" s="30"/>
      <c r="C68" s="30"/>
      <c r="D68" s="30"/>
      <c r="E68" s="31"/>
      <c r="F68" s="31"/>
      <c r="G68" s="32"/>
      <c r="H68" s="28"/>
      <c r="I68" s="28"/>
      <c r="J68"/>
      <c r="K68"/>
      <c r="L68"/>
      <c r="M68"/>
      <c r="N68"/>
      <c r="O68"/>
    </row>
    <row r="69" spans="1:15" s="5" customFormat="1" ht="26.1" customHeight="1" thickBot="1" x14ac:dyDescent="0.35">
      <c r="B69" s="33"/>
      <c r="C69" s="33"/>
      <c r="D69" s="33"/>
      <c r="E69" s="34">
        <f>SUM(E4:E68)</f>
        <v>1474564.76</v>
      </c>
      <c r="F69" s="34">
        <f>SUM(F4:F68)</f>
        <v>270682</v>
      </c>
      <c r="H69" s="17"/>
      <c r="J69"/>
      <c r="K69"/>
      <c r="L69"/>
      <c r="M69"/>
      <c r="N69"/>
      <c r="O69"/>
    </row>
    <row r="71" spans="1:15" s="39" customFormat="1" x14ac:dyDescent="0.3">
      <c r="J71"/>
      <c r="K71"/>
      <c r="L71"/>
      <c r="M71"/>
      <c r="N71"/>
      <c r="O71"/>
    </row>
    <row r="72" spans="1:15" s="39" customFormat="1" x14ac:dyDescent="0.3">
      <c r="J72"/>
      <c r="K72"/>
      <c r="L72"/>
      <c r="M72"/>
      <c r="N72"/>
      <c r="O72"/>
    </row>
    <row r="73" spans="1:15" s="39" customFormat="1" x14ac:dyDescent="0.3">
      <c r="J73"/>
      <c r="K73"/>
      <c r="L73"/>
      <c r="M73"/>
      <c r="N73"/>
      <c r="O73"/>
    </row>
    <row r="74" spans="1:15" s="39" customFormat="1" x14ac:dyDescent="0.3">
      <c r="J74"/>
      <c r="K74"/>
      <c r="L74"/>
      <c r="M74"/>
      <c r="N74"/>
      <c r="O74"/>
    </row>
    <row r="75" spans="1:15" s="39" customFormat="1" x14ac:dyDescent="0.3">
      <c r="J75"/>
      <c r="K75"/>
      <c r="L75"/>
      <c r="M75"/>
      <c r="N75"/>
      <c r="O75"/>
    </row>
    <row r="76" spans="1:15" s="39" customFormat="1" x14ac:dyDescent="0.3">
      <c r="J76"/>
      <c r="K76"/>
      <c r="L76"/>
      <c r="M76"/>
      <c r="N76"/>
      <c r="O76"/>
    </row>
    <row r="77" spans="1:15" s="39" customFormat="1" x14ac:dyDescent="0.3">
      <c r="J77"/>
      <c r="K77"/>
      <c r="L77"/>
      <c r="M77"/>
      <c r="N77"/>
      <c r="O77"/>
    </row>
    <row r="78" spans="1:15" s="39" customFormat="1" x14ac:dyDescent="0.3">
      <c r="J78"/>
      <c r="K78"/>
      <c r="L78"/>
      <c r="M78"/>
      <c r="N78"/>
      <c r="O78"/>
    </row>
    <row r="79" spans="1:15" s="39" customFormat="1" x14ac:dyDescent="0.3">
      <c r="J79"/>
      <c r="K79"/>
      <c r="L79"/>
      <c r="M79"/>
      <c r="N79"/>
      <c r="O79"/>
    </row>
    <row r="80" spans="1:15" s="39" customFormat="1" x14ac:dyDescent="0.3">
      <c r="J80"/>
      <c r="K80"/>
      <c r="L80"/>
      <c r="M80"/>
      <c r="N80"/>
      <c r="O80"/>
    </row>
    <row r="81" spans="10:15" s="39" customFormat="1" x14ac:dyDescent="0.3">
      <c r="J81"/>
      <c r="K81"/>
      <c r="L81"/>
      <c r="M81"/>
      <c r="N81"/>
      <c r="O81"/>
    </row>
    <row r="82" spans="10:15" s="39" customFormat="1" x14ac:dyDescent="0.3">
      <c r="J82"/>
      <c r="K82"/>
      <c r="L82"/>
      <c r="M82"/>
      <c r="N82"/>
      <c r="O82"/>
    </row>
  </sheetData>
  <sortState xmlns:xlrd2="http://schemas.microsoft.com/office/spreadsheetml/2017/richdata2" ref="A4:I67">
    <sortCondition descending="1" ref="E4:E67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084C-264B-44CD-9C3A-12DF24C0B2CC}">
  <dimension ref="A1:P71"/>
  <sheetViews>
    <sheetView tabSelected="1" workbookViewId="0">
      <selection activeCell="M7" sqref="M7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4" customWidth="1"/>
    <col min="11" max="11" width="9.44140625" customWidth="1"/>
    <col min="12" max="12" width="5.6640625" customWidth="1"/>
    <col min="13" max="13" width="11.109375" customWidth="1"/>
    <col min="14" max="14" width="12.77734375" bestFit="1" customWidth="1"/>
    <col min="16" max="16" width="10.88671875" bestFit="1" customWidth="1"/>
  </cols>
  <sheetData>
    <row r="1" spans="1:13" s="5" customFormat="1" ht="17.399999999999999" x14ac:dyDescent="0.3">
      <c r="A1" s="1" t="s">
        <v>724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  <c r="L3" s="18"/>
    </row>
    <row r="4" spans="1:13" s="5" customFormat="1" ht="26.1" customHeight="1" x14ac:dyDescent="0.2">
      <c r="A4" s="11">
        <v>1</v>
      </c>
      <c r="B4" s="12" t="s">
        <v>677</v>
      </c>
      <c r="C4" s="12" t="s">
        <v>692</v>
      </c>
      <c r="D4" s="12" t="s">
        <v>693</v>
      </c>
      <c r="E4" s="13">
        <v>1002054.69</v>
      </c>
      <c r="F4" s="13">
        <v>184904</v>
      </c>
      <c r="G4" s="14">
        <v>19</v>
      </c>
      <c r="H4" s="15">
        <v>43385</v>
      </c>
      <c r="I4" s="16" t="s">
        <v>14</v>
      </c>
      <c r="J4" s="29"/>
      <c r="L4" s="18"/>
    </row>
    <row r="5" spans="1:13" s="5" customFormat="1" ht="26.1" customHeight="1" x14ac:dyDescent="0.2">
      <c r="A5" s="11">
        <v>2</v>
      </c>
      <c r="B5" s="12" t="s">
        <v>679</v>
      </c>
      <c r="C5" s="12" t="s">
        <v>678</v>
      </c>
      <c r="D5" s="12" t="s">
        <v>11</v>
      </c>
      <c r="E5" s="13">
        <v>347050.86</v>
      </c>
      <c r="F5" s="13">
        <v>60874</v>
      </c>
      <c r="G5" s="14">
        <v>15</v>
      </c>
      <c r="H5" s="15">
        <v>43378</v>
      </c>
      <c r="I5" s="19" t="s">
        <v>164</v>
      </c>
      <c r="J5" s="29"/>
      <c r="L5" s="18"/>
    </row>
    <row r="6" spans="1:13" s="5" customFormat="1" ht="26.1" customHeight="1" x14ac:dyDescent="0.2">
      <c r="A6" s="11">
        <v>3</v>
      </c>
      <c r="B6" s="12" t="s">
        <v>681</v>
      </c>
      <c r="C6" s="12" t="s">
        <v>680</v>
      </c>
      <c r="D6" s="12" t="s">
        <v>694</v>
      </c>
      <c r="E6" s="13">
        <v>292373.92</v>
      </c>
      <c r="F6" s="13">
        <v>48320</v>
      </c>
      <c r="G6" s="14">
        <v>15</v>
      </c>
      <c r="H6" s="15">
        <v>43378</v>
      </c>
      <c r="I6" s="16" t="s">
        <v>19</v>
      </c>
      <c r="J6" s="29"/>
      <c r="L6" s="18"/>
    </row>
    <row r="7" spans="1:13" s="5" customFormat="1" ht="26.1" customHeight="1" x14ac:dyDescent="0.2">
      <c r="A7" s="11">
        <v>4</v>
      </c>
      <c r="B7" s="12" t="s">
        <v>711</v>
      </c>
      <c r="C7" s="12" t="s">
        <v>711</v>
      </c>
      <c r="D7" s="12" t="s">
        <v>9</v>
      </c>
      <c r="E7" s="13">
        <v>221979</v>
      </c>
      <c r="F7" s="13">
        <v>37883</v>
      </c>
      <c r="G7" s="14">
        <v>17</v>
      </c>
      <c r="H7" s="15">
        <v>43399</v>
      </c>
      <c r="I7" s="19" t="s">
        <v>10</v>
      </c>
      <c r="J7" s="29"/>
      <c r="L7" s="18"/>
    </row>
    <row r="8" spans="1:13" s="5" customFormat="1" ht="26.1" customHeight="1" x14ac:dyDescent="0.2">
      <c r="A8" s="11">
        <v>5</v>
      </c>
      <c r="B8" s="12" t="s">
        <v>683</v>
      </c>
      <c r="C8" s="12" t="s">
        <v>682</v>
      </c>
      <c r="D8" s="12" t="s">
        <v>11</v>
      </c>
      <c r="E8" s="13">
        <v>165845.12</v>
      </c>
      <c r="F8" s="13">
        <v>36658</v>
      </c>
      <c r="G8" s="14">
        <v>16</v>
      </c>
      <c r="H8" s="15">
        <v>43392</v>
      </c>
      <c r="I8" s="19" t="s">
        <v>164</v>
      </c>
      <c r="J8" s="29"/>
      <c r="L8" s="18"/>
    </row>
    <row r="9" spans="1:13" s="5" customFormat="1" ht="26.1" customHeight="1" x14ac:dyDescent="0.2">
      <c r="A9" s="11">
        <v>6</v>
      </c>
      <c r="B9" s="12" t="s">
        <v>673</v>
      </c>
      <c r="C9" s="12" t="s">
        <v>674</v>
      </c>
      <c r="D9" s="12" t="s">
        <v>11</v>
      </c>
      <c r="E9" s="13">
        <v>94622.7</v>
      </c>
      <c r="F9" s="13">
        <v>19056</v>
      </c>
      <c r="G9" s="14">
        <v>11</v>
      </c>
      <c r="H9" s="15">
        <v>43364</v>
      </c>
      <c r="I9" s="16" t="s">
        <v>12</v>
      </c>
      <c r="J9" s="29"/>
      <c r="L9" s="18"/>
    </row>
    <row r="10" spans="1:13" s="5" customFormat="1" ht="26.1" customHeight="1" x14ac:dyDescent="0.2">
      <c r="A10" s="11">
        <v>7</v>
      </c>
      <c r="B10" s="12" t="s">
        <v>685</v>
      </c>
      <c r="C10" s="63" t="s">
        <v>684</v>
      </c>
      <c r="D10" s="12" t="s">
        <v>658</v>
      </c>
      <c r="E10" s="13">
        <v>92536.91</v>
      </c>
      <c r="F10" s="13">
        <v>20552</v>
      </c>
      <c r="G10" s="14">
        <v>16</v>
      </c>
      <c r="H10" s="15">
        <v>43378</v>
      </c>
      <c r="I10" s="16" t="s">
        <v>14</v>
      </c>
      <c r="J10" s="29"/>
      <c r="L10" s="18"/>
    </row>
    <row r="11" spans="1:13" s="5" customFormat="1" ht="26.1" customHeight="1" x14ac:dyDescent="0.2">
      <c r="A11" s="11">
        <v>8</v>
      </c>
      <c r="B11" s="12" t="s">
        <v>700</v>
      </c>
      <c r="C11" s="12" t="s">
        <v>701</v>
      </c>
      <c r="D11" s="12" t="s">
        <v>11</v>
      </c>
      <c r="E11" s="13">
        <v>60217.08</v>
      </c>
      <c r="F11" s="13">
        <v>10701</v>
      </c>
      <c r="G11" s="14">
        <v>17</v>
      </c>
      <c r="H11" s="15">
        <v>43392</v>
      </c>
      <c r="I11" s="16" t="s">
        <v>12</v>
      </c>
      <c r="J11" s="29"/>
      <c r="L11" s="18"/>
    </row>
    <row r="12" spans="1:13" s="5" customFormat="1" ht="26.1" customHeight="1" x14ac:dyDescent="0.2">
      <c r="A12" s="11">
        <v>9</v>
      </c>
      <c r="B12" s="12" t="s">
        <v>702</v>
      </c>
      <c r="C12" s="12" t="s">
        <v>703</v>
      </c>
      <c r="D12" s="12" t="s">
        <v>11</v>
      </c>
      <c r="E12" s="13">
        <v>42349.93</v>
      </c>
      <c r="F12" s="13">
        <v>7883</v>
      </c>
      <c r="G12" s="14">
        <v>17</v>
      </c>
      <c r="H12" s="15">
        <v>43399</v>
      </c>
      <c r="I12" s="16" t="s">
        <v>12</v>
      </c>
      <c r="J12" s="29"/>
      <c r="L12" s="18"/>
    </row>
    <row r="13" spans="1:13" s="5" customFormat="1" ht="26.1" customHeight="1" x14ac:dyDescent="0.2">
      <c r="A13" s="11">
        <v>10</v>
      </c>
      <c r="B13" s="12" t="s">
        <v>709</v>
      </c>
      <c r="C13" s="12" t="s">
        <v>708</v>
      </c>
      <c r="D13" s="12" t="s">
        <v>710</v>
      </c>
      <c r="E13" s="13">
        <v>41049</v>
      </c>
      <c r="F13" s="13">
        <v>9074</v>
      </c>
      <c r="G13" s="14">
        <v>13</v>
      </c>
      <c r="H13" s="15">
        <v>43399</v>
      </c>
      <c r="I13" s="16" t="s">
        <v>32</v>
      </c>
      <c r="L13" s="18"/>
      <c r="M13" s="18"/>
    </row>
    <row r="14" spans="1:13" s="5" customFormat="1" ht="26.1" customHeight="1" x14ac:dyDescent="0.2">
      <c r="A14" s="11">
        <v>11</v>
      </c>
      <c r="B14" s="12" t="s">
        <v>612</v>
      </c>
      <c r="C14" s="12" t="s">
        <v>626</v>
      </c>
      <c r="D14" s="12" t="s">
        <v>11</v>
      </c>
      <c r="E14" s="13">
        <v>30698.89</v>
      </c>
      <c r="F14" s="13">
        <v>6326</v>
      </c>
      <c r="G14" s="14">
        <v>10</v>
      </c>
      <c r="H14" s="15">
        <v>43364</v>
      </c>
      <c r="I14" s="16" t="s">
        <v>14</v>
      </c>
      <c r="L14" s="18"/>
      <c r="M14" s="18"/>
    </row>
    <row r="15" spans="1:13" s="5" customFormat="1" ht="26.1" customHeight="1" x14ac:dyDescent="0.2">
      <c r="A15" s="11">
        <v>12</v>
      </c>
      <c r="B15" s="12" t="s">
        <v>637</v>
      </c>
      <c r="C15" s="12" t="s">
        <v>636</v>
      </c>
      <c r="D15" s="12" t="s">
        <v>638</v>
      </c>
      <c r="E15" s="13">
        <v>29445.97</v>
      </c>
      <c r="F15" s="13">
        <v>5930</v>
      </c>
      <c r="G15" s="14">
        <v>17</v>
      </c>
      <c r="H15" s="15">
        <v>43371</v>
      </c>
      <c r="I15" s="19" t="s">
        <v>33</v>
      </c>
      <c r="L15" s="18"/>
      <c r="M15" s="18"/>
    </row>
    <row r="16" spans="1:13" s="5" customFormat="1" ht="26.1" customHeight="1" x14ac:dyDescent="0.2">
      <c r="A16" s="11">
        <v>13</v>
      </c>
      <c r="B16" s="12" t="s">
        <v>698</v>
      </c>
      <c r="C16" s="12" t="s">
        <v>699</v>
      </c>
      <c r="D16" s="12" t="s">
        <v>11</v>
      </c>
      <c r="E16" s="13">
        <v>26303.62</v>
      </c>
      <c r="F16" s="13">
        <v>4601</v>
      </c>
      <c r="G16" s="14">
        <v>11</v>
      </c>
      <c r="H16" s="15">
        <v>43378</v>
      </c>
      <c r="I16" s="16" t="s">
        <v>12</v>
      </c>
      <c r="J16" s="29"/>
      <c r="L16" s="18"/>
      <c r="M16" s="18"/>
    </row>
    <row r="17" spans="1:14" s="5" customFormat="1" ht="26.1" customHeight="1" x14ac:dyDescent="0.2">
      <c r="A17" s="11">
        <v>14</v>
      </c>
      <c r="B17" s="12" t="s">
        <v>687</v>
      </c>
      <c r="C17" s="63" t="s">
        <v>686</v>
      </c>
      <c r="D17" s="12" t="s">
        <v>11</v>
      </c>
      <c r="E17" s="13">
        <v>24071.67</v>
      </c>
      <c r="F17" s="13">
        <v>4229</v>
      </c>
      <c r="G17" s="14">
        <v>11</v>
      </c>
      <c r="H17" s="15">
        <v>43392</v>
      </c>
      <c r="I17" s="16" t="s">
        <v>14</v>
      </c>
      <c r="L17" s="18"/>
      <c r="M17" s="18"/>
    </row>
    <row r="18" spans="1:14" s="5" customFormat="1" ht="26.1" customHeight="1" x14ac:dyDescent="0.2">
      <c r="A18" s="11">
        <v>15</v>
      </c>
      <c r="B18" s="12" t="s">
        <v>654</v>
      </c>
      <c r="C18" s="12" t="s">
        <v>655</v>
      </c>
      <c r="D18" s="12" t="s">
        <v>31</v>
      </c>
      <c r="E18" s="13">
        <v>23326</v>
      </c>
      <c r="F18" s="13">
        <v>4595</v>
      </c>
      <c r="G18" s="14">
        <v>6</v>
      </c>
      <c r="H18" s="15">
        <v>43371</v>
      </c>
      <c r="I18" s="16" t="s">
        <v>32</v>
      </c>
      <c r="J18" s="17"/>
    </row>
    <row r="19" spans="1:14" s="5" customFormat="1" ht="26.1" customHeight="1" x14ac:dyDescent="0.3">
      <c r="A19" s="11">
        <v>16</v>
      </c>
      <c r="B19" s="12" t="s">
        <v>616</v>
      </c>
      <c r="C19" s="12" t="s">
        <v>615</v>
      </c>
      <c r="D19" s="12" t="s">
        <v>11</v>
      </c>
      <c r="E19" s="13">
        <v>21317.67</v>
      </c>
      <c r="F19" s="13">
        <v>4548</v>
      </c>
      <c r="G19" s="14">
        <v>14</v>
      </c>
      <c r="H19" s="15">
        <v>43371</v>
      </c>
      <c r="I19" s="16" t="s">
        <v>14</v>
      </c>
      <c r="J19" s="39"/>
      <c r="K19" s="39"/>
    </row>
    <row r="20" spans="1:14" s="5" customFormat="1" ht="26.1" customHeight="1" x14ac:dyDescent="0.2">
      <c r="A20" s="11">
        <v>17</v>
      </c>
      <c r="B20" s="12" t="s">
        <v>716</v>
      </c>
      <c r="C20" s="22" t="s">
        <v>715</v>
      </c>
      <c r="D20" s="12" t="s">
        <v>11</v>
      </c>
      <c r="E20" s="13">
        <v>19815.099999999999</v>
      </c>
      <c r="F20" s="13">
        <v>3662</v>
      </c>
      <c r="G20" s="23">
        <v>17</v>
      </c>
      <c r="H20" s="15">
        <v>43385</v>
      </c>
      <c r="I20" s="16" t="s">
        <v>15</v>
      </c>
      <c r="M20" s="18"/>
    </row>
    <row r="21" spans="1:14" s="5" customFormat="1" ht="26.1" customHeight="1" x14ac:dyDescent="0.2">
      <c r="A21" s="11">
        <v>18</v>
      </c>
      <c r="B21" s="12" t="s">
        <v>611</v>
      </c>
      <c r="C21" s="12" t="s">
        <v>625</v>
      </c>
      <c r="D21" s="12" t="s">
        <v>11</v>
      </c>
      <c r="E21" s="13">
        <v>19587.57</v>
      </c>
      <c r="F21" s="13">
        <v>4036</v>
      </c>
      <c r="G21" s="14">
        <v>8</v>
      </c>
      <c r="H21" s="15">
        <v>43350</v>
      </c>
      <c r="I21" s="19" t="s">
        <v>164</v>
      </c>
    </row>
    <row r="22" spans="1:14" s="5" customFormat="1" ht="26.1" customHeight="1" x14ac:dyDescent="0.2">
      <c r="A22" s="11">
        <v>19</v>
      </c>
      <c r="B22" s="12" t="s">
        <v>718</v>
      </c>
      <c r="C22" s="12" t="s">
        <v>717</v>
      </c>
      <c r="D22" s="12" t="s">
        <v>719</v>
      </c>
      <c r="E22" s="13">
        <v>18910.330000000002</v>
      </c>
      <c r="F22" s="13">
        <v>3560</v>
      </c>
      <c r="G22" s="14">
        <v>7</v>
      </c>
      <c r="H22" s="15">
        <v>43406</v>
      </c>
      <c r="I22" s="16" t="s">
        <v>15</v>
      </c>
    </row>
    <row r="23" spans="1:14" s="5" customFormat="1" ht="26.1" customHeight="1" x14ac:dyDescent="0.2">
      <c r="A23" s="11">
        <v>20</v>
      </c>
      <c r="B23" s="12" t="s">
        <v>603</v>
      </c>
      <c r="C23" s="12" t="s">
        <v>602</v>
      </c>
      <c r="D23" s="12" t="s">
        <v>11</v>
      </c>
      <c r="E23" s="13">
        <v>14123.5</v>
      </c>
      <c r="F23" s="13">
        <v>3038</v>
      </c>
      <c r="G23" s="14">
        <v>8</v>
      </c>
      <c r="H23" s="15">
        <v>43315</v>
      </c>
      <c r="I23" s="19" t="s">
        <v>13</v>
      </c>
      <c r="L23" s="29"/>
      <c r="N23" s="35"/>
    </row>
    <row r="24" spans="1:14" s="5" customFormat="1" ht="26.1" customHeight="1" x14ac:dyDescent="0.2">
      <c r="A24" s="11">
        <v>21</v>
      </c>
      <c r="B24" s="12" t="s">
        <v>721</v>
      </c>
      <c r="C24" s="12" t="s">
        <v>720</v>
      </c>
      <c r="D24" s="12" t="s">
        <v>244</v>
      </c>
      <c r="E24" s="13">
        <v>12571.21</v>
      </c>
      <c r="F24" s="13">
        <v>3038</v>
      </c>
      <c r="G24" s="14">
        <v>18</v>
      </c>
      <c r="H24" s="15">
        <v>43385</v>
      </c>
      <c r="I24" s="19" t="s">
        <v>33</v>
      </c>
      <c r="J24" s="17"/>
    </row>
    <row r="25" spans="1:14" s="5" customFormat="1" ht="26.1" customHeight="1" x14ac:dyDescent="0.2">
      <c r="A25" s="11">
        <v>22</v>
      </c>
      <c r="B25" s="12" t="s">
        <v>706</v>
      </c>
      <c r="C25" s="66" t="s">
        <v>707</v>
      </c>
      <c r="D25" s="12" t="s">
        <v>31</v>
      </c>
      <c r="E25" s="13">
        <v>12497</v>
      </c>
      <c r="F25" s="13">
        <v>2126</v>
      </c>
      <c r="G25" s="14">
        <v>5</v>
      </c>
      <c r="H25" s="15">
        <v>43392</v>
      </c>
      <c r="I25" s="16" t="s">
        <v>32</v>
      </c>
    </row>
    <row r="26" spans="1:14" s="5" customFormat="1" ht="26.1" customHeight="1" x14ac:dyDescent="0.2">
      <c r="A26" s="11">
        <v>23</v>
      </c>
      <c r="B26" s="12" t="s">
        <v>656</v>
      </c>
      <c r="C26" s="12" t="s">
        <v>657</v>
      </c>
      <c r="D26" s="12" t="s">
        <v>658</v>
      </c>
      <c r="E26" s="13">
        <v>12045</v>
      </c>
      <c r="F26" s="13">
        <v>2846</v>
      </c>
      <c r="G26" s="14">
        <v>11</v>
      </c>
      <c r="H26" s="15">
        <v>43371</v>
      </c>
      <c r="I26" s="19" t="s">
        <v>392</v>
      </c>
    </row>
    <row r="27" spans="1:14" s="5" customFormat="1" ht="26.1" customHeight="1" x14ac:dyDescent="0.3">
      <c r="A27" s="11">
        <v>24</v>
      </c>
      <c r="B27" s="12" t="s">
        <v>704</v>
      </c>
      <c r="C27" s="12" t="s">
        <v>705</v>
      </c>
      <c r="D27" s="12" t="s">
        <v>251</v>
      </c>
      <c r="E27" s="13">
        <v>11978.84</v>
      </c>
      <c r="F27" s="13">
        <v>3974</v>
      </c>
      <c r="G27" s="14">
        <v>7</v>
      </c>
      <c r="H27" s="15">
        <v>43392</v>
      </c>
      <c r="I27" s="19" t="s">
        <v>38</v>
      </c>
      <c r="J27" s="39"/>
      <c r="K27"/>
    </row>
    <row r="28" spans="1:14" s="5" customFormat="1" ht="26.1" customHeight="1" x14ac:dyDescent="0.3">
      <c r="A28" s="11">
        <v>25</v>
      </c>
      <c r="B28" s="12" t="s">
        <v>689</v>
      </c>
      <c r="C28" s="63" t="s">
        <v>688</v>
      </c>
      <c r="D28" s="12" t="s">
        <v>11</v>
      </c>
      <c r="E28" s="13">
        <v>11098.6</v>
      </c>
      <c r="F28" s="13">
        <v>2032</v>
      </c>
      <c r="G28" s="14">
        <v>9</v>
      </c>
      <c r="H28" s="15">
        <v>43399</v>
      </c>
      <c r="I28" s="16" t="s">
        <v>14</v>
      </c>
      <c r="J28" s="39"/>
      <c r="K28" s="39"/>
    </row>
    <row r="29" spans="1:14" s="5" customFormat="1" ht="26.1" customHeight="1" x14ac:dyDescent="0.3">
      <c r="A29" s="11">
        <v>26</v>
      </c>
      <c r="B29" s="12" t="s">
        <v>633</v>
      </c>
      <c r="C29" s="12" t="s">
        <v>632</v>
      </c>
      <c r="D29" s="12" t="s">
        <v>11</v>
      </c>
      <c r="E29" s="13">
        <v>9918.5300000000007</v>
      </c>
      <c r="F29" s="13">
        <v>2073</v>
      </c>
      <c r="G29" s="14">
        <v>15</v>
      </c>
      <c r="H29" s="15">
        <v>43385</v>
      </c>
      <c r="I29" s="19" t="s">
        <v>13</v>
      </c>
      <c r="J29" s="39"/>
      <c r="K29" s="39"/>
    </row>
    <row r="30" spans="1:14" s="5" customFormat="1" ht="26.1" customHeight="1" x14ac:dyDescent="0.3">
      <c r="A30" s="11">
        <v>27</v>
      </c>
      <c r="B30" s="12" t="s">
        <v>665</v>
      </c>
      <c r="C30" s="12" t="s">
        <v>665</v>
      </c>
      <c r="D30" s="12" t="s">
        <v>9</v>
      </c>
      <c r="E30" s="13">
        <v>9777</v>
      </c>
      <c r="F30" s="13">
        <v>2493</v>
      </c>
      <c r="G30" s="14">
        <v>12</v>
      </c>
      <c r="H30" s="15">
        <v>43371</v>
      </c>
      <c r="I30" s="19" t="s">
        <v>666</v>
      </c>
      <c r="J30" s="39"/>
      <c r="K30" s="39"/>
    </row>
    <row r="31" spans="1:14" s="5" customFormat="1" ht="26.1" customHeight="1" x14ac:dyDescent="0.3">
      <c r="A31" s="11">
        <v>28</v>
      </c>
      <c r="B31" s="12" t="s">
        <v>648</v>
      </c>
      <c r="C31" s="12" t="s">
        <v>647</v>
      </c>
      <c r="D31" s="12" t="s">
        <v>31</v>
      </c>
      <c r="E31" s="13">
        <v>8252</v>
      </c>
      <c r="F31" s="13">
        <v>1702</v>
      </c>
      <c r="G31" s="14">
        <v>3</v>
      </c>
      <c r="H31" s="15">
        <v>43364</v>
      </c>
      <c r="I31" s="19" t="s">
        <v>38</v>
      </c>
      <c r="J31" s="39"/>
      <c r="K31" s="39"/>
    </row>
    <row r="32" spans="1:14" s="5" customFormat="1" ht="26.1" customHeight="1" x14ac:dyDescent="0.3">
      <c r="A32" s="11">
        <v>29</v>
      </c>
      <c r="B32" s="12" t="s">
        <v>653</v>
      </c>
      <c r="C32" s="12" t="s">
        <v>653</v>
      </c>
      <c r="D32" s="12" t="s">
        <v>147</v>
      </c>
      <c r="E32" s="13">
        <v>6559</v>
      </c>
      <c r="F32" s="13">
        <v>1562</v>
      </c>
      <c r="G32" s="14">
        <v>7</v>
      </c>
      <c r="H32" s="15">
        <v>43364</v>
      </c>
      <c r="I32" s="16" t="s">
        <v>32</v>
      </c>
      <c r="J32" s="39"/>
      <c r="K32" s="39"/>
    </row>
    <row r="33" spans="1:16" s="5" customFormat="1" ht="26.1" customHeight="1" x14ac:dyDescent="0.3">
      <c r="A33" s="11">
        <v>30</v>
      </c>
      <c r="B33" s="12" t="s">
        <v>691</v>
      </c>
      <c r="C33" s="63" t="s">
        <v>690</v>
      </c>
      <c r="D33" s="12" t="s">
        <v>224</v>
      </c>
      <c r="E33" s="13">
        <v>6413.42</v>
      </c>
      <c r="F33" s="13">
        <v>1404</v>
      </c>
      <c r="G33" s="14">
        <v>7</v>
      </c>
      <c r="H33" s="15">
        <v>43385</v>
      </c>
      <c r="I33" s="16" t="s">
        <v>19</v>
      </c>
      <c r="J33" s="60"/>
      <c r="K33" s="60"/>
      <c r="L33" s="62"/>
      <c r="M33" s="62"/>
      <c r="N33" s="62"/>
      <c r="O33" s="62"/>
    </row>
    <row r="34" spans="1:16" s="5" customFormat="1" ht="26.1" customHeight="1" x14ac:dyDescent="0.3">
      <c r="A34" s="11">
        <v>31</v>
      </c>
      <c r="B34" s="12" t="s">
        <v>675</v>
      </c>
      <c r="C34" s="12" t="s">
        <v>620</v>
      </c>
      <c r="D34" s="12" t="s">
        <v>11</v>
      </c>
      <c r="E34" s="13">
        <v>5626.27</v>
      </c>
      <c r="F34" s="13">
        <v>1465</v>
      </c>
      <c r="G34" s="14">
        <v>12</v>
      </c>
      <c r="H34" s="15">
        <v>43371</v>
      </c>
      <c r="I34" s="16" t="s">
        <v>14</v>
      </c>
      <c r="J34" s="39"/>
      <c r="K34" s="39"/>
    </row>
    <row r="35" spans="1:16" s="5" customFormat="1" ht="26.1" customHeight="1" x14ac:dyDescent="0.3">
      <c r="A35" s="11">
        <v>32</v>
      </c>
      <c r="B35" s="12" t="s">
        <v>614</v>
      </c>
      <c r="C35" s="67" t="s">
        <v>613</v>
      </c>
      <c r="D35" s="12" t="s">
        <v>31</v>
      </c>
      <c r="E35" s="13">
        <v>5118.8999999999996</v>
      </c>
      <c r="F35" s="13">
        <v>1192</v>
      </c>
      <c r="G35" s="14">
        <v>12</v>
      </c>
      <c r="H35" s="15">
        <v>43357</v>
      </c>
      <c r="I35" s="16" t="s">
        <v>14</v>
      </c>
      <c r="J35" s="39"/>
      <c r="K35" s="39"/>
    </row>
    <row r="36" spans="1:16" s="5" customFormat="1" ht="26.1" customHeight="1" x14ac:dyDescent="0.3">
      <c r="A36" s="11">
        <v>33</v>
      </c>
      <c r="B36" s="12" t="s">
        <v>618</v>
      </c>
      <c r="C36" s="12" t="s">
        <v>617</v>
      </c>
      <c r="D36" s="12" t="s">
        <v>11</v>
      </c>
      <c r="E36" s="13">
        <v>4090.24</v>
      </c>
      <c r="F36" s="13">
        <v>950</v>
      </c>
      <c r="G36" s="14">
        <v>5</v>
      </c>
      <c r="H36" s="15">
        <v>43357</v>
      </c>
      <c r="I36" s="16" t="s">
        <v>19</v>
      </c>
      <c r="J36" s="39"/>
      <c r="K36" s="39"/>
    </row>
    <row r="37" spans="1:16" s="5" customFormat="1" ht="26.1" customHeight="1" x14ac:dyDescent="0.3">
      <c r="A37" s="11">
        <v>34</v>
      </c>
      <c r="B37" s="12" t="s">
        <v>651</v>
      </c>
      <c r="C37" s="12" t="s">
        <v>652</v>
      </c>
      <c r="D37" s="12" t="s">
        <v>11</v>
      </c>
      <c r="E37" s="13">
        <v>3277</v>
      </c>
      <c r="F37" s="13">
        <v>839</v>
      </c>
      <c r="G37" s="14">
        <v>5</v>
      </c>
      <c r="H37" s="15">
        <v>43343</v>
      </c>
      <c r="I37" s="16" t="s">
        <v>32</v>
      </c>
      <c r="J37" s="39"/>
      <c r="K37" s="39"/>
    </row>
    <row r="38" spans="1:16" s="5" customFormat="1" ht="26.1" customHeight="1" x14ac:dyDescent="0.3">
      <c r="A38" s="11">
        <v>35</v>
      </c>
      <c r="B38" s="12" t="s">
        <v>714</v>
      </c>
      <c r="C38" s="12" t="s">
        <v>714</v>
      </c>
      <c r="D38" s="12" t="s">
        <v>11</v>
      </c>
      <c r="E38" s="13">
        <v>2415.52</v>
      </c>
      <c r="F38" s="13">
        <v>455</v>
      </c>
      <c r="G38" s="14">
        <v>9</v>
      </c>
      <c r="H38" s="15">
        <v>43378</v>
      </c>
      <c r="I38" s="19" t="s">
        <v>33</v>
      </c>
      <c r="J38" s="39"/>
      <c r="K38" s="39"/>
    </row>
    <row r="39" spans="1:16" s="5" customFormat="1" ht="26.1" customHeight="1" x14ac:dyDescent="0.3">
      <c r="A39" s="11">
        <v>36</v>
      </c>
      <c r="B39" s="12" t="s">
        <v>712</v>
      </c>
      <c r="C39" s="12" t="s">
        <v>712</v>
      </c>
      <c r="D39" s="12" t="s">
        <v>713</v>
      </c>
      <c r="E39" s="13">
        <v>2344</v>
      </c>
      <c r="F39" s="13">
        <v>504</v>
      </c>
      <c r="G39" s="14">
        <v>6</v>
      </c>
      <c r="H39" s="15">
        <v>43399</v>
      </c>
      <c r="I39" s="19" t="s">
        <v>607</v>
      </c>
      <c r="J39"/>
      <c r="K39" s="39"/>
    </row>
    <row r="40" spans="1:16" s="5" customFormat="1" ht="26.1" customHeight="1" x14ac:dyDescent="0.2">
      <c r="A40" s="11">
        <v>37</v>
      </c>
      <c r="B40" s="12" t="s">
        <v>628</v>
      </c>
      <c r="C40" s="12" t="s">
        <v>629</v>
      </c>
      <c r="D40" s="12" t="s">
        <v>11</v>
      </c>
      <c r="E40" s="13">
        <v>2232.16</v>
      </c>
      <c r="F40" s="13">
        <v>585</v>
      </c>
      <c r="G40" s="14">
        <v>6</v>
      </c>
      <c r="H40" s="24">
        <v>43357</v>
      </c>
      <c r="I40" s="47" t="s">
        <v>15</v>
      </c>
      <c r="J40" s="29"/>
    </row>
    <row r="41" spans="1:16" s="5" customFormat="1" ht="26.1" customHeight="1" x14ac:dyDescent="0.3">
      <c r="A41" s="11">
        <v>38</v>
      </c>
      <c r="B41" s="12" t="s">
        <v>578</v>
      </c>
      <c r="C41" s="12" t="s">
        <v>577</v>
      </c>
      <c r="D41" s="12" t="s">
        <v>11</v>
      </c>
      <c r="E41" s="13">
        <v>2093.71</v>
      </c>
      <c r="F41" s="13">
        <v>541</v>
      </c>
      <c r="G41" s="14">
        <v>3</v>
      </c>
      <c r="H41" s="15">
        <v>43343</v>
      </c>
      <c r="I41" s="47" t="s">
        <v>19</v>
      </c>
      <c r="J41"/>
      <c r="K41" s="39"/>
    </row>
    <row r="42" spans="1:16" s="5" customFormat="1" ht="26.1" customHeight="1" x14ac:dyDescent="0.3">
      <c r="A42" s="11">
        <v>39</v>
      </c>
      <c r="B42" s="12" t="s">
        <v>231</v>
      </c>
      <c r="C42" s="12" t="s">
        <v>231</v>
      </c>
      <c r="D42" s="12" t="s">
        <v>9</v>
      </c>
      <c r="E42" s="13">
        <v>1611</v>
      </c>
      <c r="F42" s="13">
        <v>534</v>
      </c>
      <c r="G42" s="14">
        <v>4</v>
      </c>
      <c r="H42" s="15">
        <v>43189</v>
      </c>
      <c r="I42" s="53" t="s">
        <v>232</v>
      </c>
      <c r="J42"/>
      <c r="K42" s="39"/>
    </row>
    <row r="43" spans="1:16" s="5" customFormat="1" ht="26.1" customHeight="1" x14ac:dyDescent="0.3">
      <c r="A43" s="11">
        <v>40</v>
      </c>
      <c r="B43" s="12" t="s">
        <v>587</v>
      </c>
      <c r="C43" s="12" t="s">
        <v>588</v>
      </c>
      <c r="D43" s="12" t="s">
        <v>251</v>
      </c>
      <c r="E43" s="13">
        <v>1575</v>
      </c>
      <c r="F43" s="13">
        <v>282</v>
      </c>
      <c r="G43" s="14">
        <v>3</v>
      </c>
      <c r="H43" s="15">
        <v>43322</v>
      </c>
      <c r="I43" s="53" t="s">
        <v>38</v>
      </c>
      <c r="J43"/>
      <c r="K43" s="39"/>
    </row>
    <row r="44" spans="1:16" s="5" customFormat="1" ht="26.1" customHeight="1" x14ac:dyDescent="0.3">
      <c r="A44" s="11">
        <v>41</v>
      </c>
      <c r="B44" s="12" t="s">
        <v>723</v>
      </c>
      <c r="C44" s="12" t="s">
        <v>723</v>
      </c>
      <c r="D44" s="12" t="s">
        <v>9</v>
      </c>
      <c r="E44" s="13">
        <v>1515</v>
      </c>
      <c r="F44" s="13">
        <v>400</v>
      </c>
      <c r="G44" s="14">
        <v>5</v>
      </c>
      <c r="H44" s="15">
        <v>43390</v>
      </c>
      <c r="I44" s="53" t="s">
        <v>722</v>
      </c>
      <c r="J44"/>
      <c r="K44" s="39"/>
    </row>
    <row r="45" spans="1:16" s="5" customFormat="1" ht="26.1" customHeight="1" x14ac:dyDescent="0.3">
      <c r="A45" s="11">
        <v>42</v>
      </c>
      <c r="B45" s="12" t="s">
        <v>627</v>
      </c>
      <c r="C45" s="12" t="s">
        <v>619</v>
      </c>
      <c r="D45" s="12" t="s">
        <v>11</v>
      </c>
      <c r="E45" s="13">
        <v>1454.33</v>
      </c>
      <c r="F45" s="13">
        <v>291</v>
      </c>
      <c r="G45" s="14">
        <v>2</v>
      </c>
      <c r="H45" s="15">
        <v>43357</v>
      </c>
      <c r="I45" s="47" t="s">
        <v>14</v>
      </c>
      <c r="J45"/>
      <c r="K45" s="39"/>
    </row>
    <row r="46" spans="1:16" s="5" customFormat="1" ht="26.1" customHeight="1" x14ac:dyDescent="0.2">
      <c r="A46" s="11">
        <v>43</v>
      </c>
      <c r="B46" s="12" t="s">
        <v>589</v>
      </c>
      <c r="C46" s="12" t="s">
        <v>590</v>
      </c>
      <c r="D46" s="12" t="s">
        <v>268</v>
      </c>
      <c r="E46" s="13">
        <v>580</v>
      </c>
      <c r="F46" s="13">
        <v>119</v>
      </c>
      <c r="G46" s="14">
        <v>1</v>
      </c>
      <c r="H46" s="15">
        <v>43336</v>
      </c>
      <c r="I46" s="19" t="s">
        <v>392</v>
      </c>
      <c r="M46" s="17"/>
      <c r="N46" s="29"/>
      <c r="O46" s="17"/>
      <c r="P46" s="35"/>
    </row>
    <row r="47" spans="1:16" s="5" customFormat="1" ht="26.1" customHeight="1" x14ac:dyDescent="0.3">
      <c r="A47" s="11">
        <v>44</v>
      </c>
      <c r="B47" s="12" t="s">
        <v>645</v>
      </c>
      <c r="C47" s="12" t="s">
        <v>646</v>
      </c>
      <c r="D47" s="12" t="s">
        <v>644</v>
      </c>
      <c r="E47" s="13">
        <v>521.02</v>
      </c>
      <c r="F47" s="13">
        <v>120</v>
      </c>
      <c r="G47" s="14">
        <v>3</v>
      </c>
      <c r="H47" s="15">
        <v>43357</v>
      </c>
      <c r="I47" s="53" t="s">
        <v>38</v>
      </c>
      <c r="J47"/>
      <c r="K47"/>
      <c r="L47" s="39"/>
      <c r="M47" s="46"/>
      <c r="N47" s="29"/>
      <c r="P47" s="35"/>
    </row>
    <row r="48" spans="1:16" s="5" customFormat="1" ht="26.1" customHeight="1" x14ac:dyDescent="0.3">
      <c r="A48" s="11">
        <v>45</v>
      </c>
      <c r="B48" s="12" t="s">
        <v>55</v>
      </c>
      <c r="C48" s="12" t="s">
        <v>56</v>
      </c>
      <c r="D48" s="12" t="s">
        <v>11</v>
      </c>
      <c r="E48" s="13">
        <v>396</v>
      </c>
      <c r="F48" s="13">
        <v>198</v>
      </c>
      <c r="G48" s="14">
        <v>1</v>
      </c>
      <c r="H48" s="15">
        <v>43056</v>
      </c>
      <c r="I48" s="19" t="s">
        <v>14</v>
      </c>
      <c r="J48"/>
      <c r="K48"/>
      <c r="L48" s="39"/>
      <c r="M48" s="46"/>
      <c r="N48" s="45"/>
      <c r="O48" s="44"/>
      <c r="P48" s="35"/>
    </row>
    <row r="49" spans="1:16" s="5" customFormat="1" ht="26.1" customHeight="1" x14ac:dyDescent="0.2">
      <c r="A49" s="11">
        <v>46</v>
      </c>
      <c r="B49" s="12" t="s">
        <v>583</v>
      </c>
      <c r="C49" s="12" t="s">
        <v>584</v>
      </c>
      <c r="D49" s="22" t="s">
        <v>261</v>
      </c>
      <c r="E49" s="13">
        <v>321</v>
      </c>
      <c r="F49" s="13">
        <v>86</v>
      </c>
      <c r="G49" s="14">
        <v>2</v>
      </c>
      <c r="H49" s="15">
        <v>43329</v>
      </c>
      <c r="I49" s="16" t="s">
        <v>32</v>
      </c>
      <c r="J49" s="17"/>
      <c r="N49" s="29"/>
      <c r="P49" s="35"/>
    </row>
    <row r="50" spans="1:16" ht="26.1" customHeight="1" x14ac:dyDescent="0.3">
      <c r="A50" s="11">
        <v>47</v>
      </c>
      <c r="B50" s="12" t="s">
        <v>695</v>
      </c>
      <c r="C50" s="12" t="s">
        <v>696</v>
      </c>
      <c r="D50" s="12" t="s">
        <v>697</v>
      </c>
      <c r="E50" s="13">
        <v>297</v>
      </c>
      <c r="F50" s="13">
        <v>163</v>
      </c>
      <c r="G50" s="14">
        <v>1</v>
      </c>
      <c r="H50" s="15">
        <v>42587</v>
      </c>
      <c r="I50" s="47" t="s">
        <v>12</v>
      </c>
      <c r="L50" s="39"/>
      <c r="M50" s="46"/>
      <c r="N50" s="29"/>
      <c r="O50" s="17"/>
      <c r="P50" s="64"/>
    </row>
    <row r="51" spans="1:16" ht="26.1" customHeight="1" x14ac:dyDescent="0.3">
      <c r="A51" s="11">
        <v>48</v>
      </c>
      <c r="B51" s="12" t="s">
        <v>565</v>
      </c>
      <c r="C51" s="12" t="s">
        <v>403</v>
      </c>
      <c r="D51" s="12" t="s">
        <v>11</v>
      </c>
      <c r="E51" s="13">
        <v>107</v>
      </c>
      <c r="F51" s="13">
        <v>63</v>
      </c>
      <c r="G51" s="14">
        <v>1</v>
      </c>
      <c r="H51" s="15">
        <v>42727</v>
      </c>
      <c r="I51" s="16" t="s">
        <v>12</v>
      </c>
      <c r="L51" s="39"/>
      <c r="M51" s="46"/>
      <c r="N51" s="29"/>
      <c r="O51" s="17"/>
      <c r="P51" s="64"/>
    </row>
    <row r="52" spans="1:16" ht="26.1" customHeight="1" x14ac:dyDescent="0.3">
      <c r="A52" s="11">
        <v>49</v>
      </c>
      <c r="B52" s="12" t="s">
        <v>630</v>
      </c>
      <c r="C52" s="12" t="s">
        <v>631</v>
      </c>
      <c r="D52" s="12" t="s">
        <v>64</v>
      </c>
      <c r="E52" s="13">
        <v>95.4</v>
      </c>
      <c r="F52" s="13">
        <v>28</v>
      </c>
      <c r="G52" s="14">
        <v>2</v>
      </c>
      <c r="H52" s="15">
        <v>43357</v>
      </c>
      <c r="I52" s="19" t="s">
        <v>33</v>
      </c>
      <c r="L52" s="39"/>
      <c r="M52" s="46"/>
      <c r="N52" s="29"/>
      <c r="O52" s="17"/>
      <c r="P52" s="64"/>
    </row>
    <row r="53" spans="1:16" ht="26.1" customHeight="1" x14ac:dyDescent="0.3">
      <c r="A53" s="11">
        <v>50</v>
      </c>
      <c r="B53" s="27" t="s">
        <v>94</v>
      </c>
      <c r="C53" s="12" t="s">
        <v>95</v>
      </c>
      <c r="D53" s="12" t="s">
        <v>9</v>
      </c>
      <c r="E53" s="13">
        <v>84</v>
      </c>
      <c r="F53" s="13">
        <v>42</v>
      </c>
      <c r="G53" s="14">
        <v>1</v>
      </c>
      <c r="H53" s="15">
        <v>42790</v>
      </c>
      <c r="I53" s="19" t="s">
        <v>14</v>
      </c>
      <c r="L53" s="39"/>
      <c r="M53" s="46"/>
      <c r="N53" s="29"/>
      <c r="O53" s="17"/>
      <c r="P53" s="64"/>
    </row>
    <row r="54" spans="1:16" ht="26.1" customHeight="1" x14ac:dyDescent="0.3">
      <c r="A54" s="11">
        <v>51</v>
      </c>
      <c r="B54" s="12" t="s">
        <v>387</v>
      </c>
      <c r="C54" s="12" t="s">
        <v>388</v>
      </c>
      <c r="D54" s="12" t="s">
        <v>389</v>
      </c>
      <c r="E54" s="13">
        <v>75</v>
      </c>
      <c r="F54" s="13">
        <v>1754</v>
      </c>
      <c r="G54" s="14">
        <v>2</v>
      </c>
      <c r="H54" s="15">
        <v>43224</v>
      </c>
      <c r="I54" s="19" t="s">
        <v>38</v>
      </c>
      <c r="L54" s="39"/>
      <c r="M54" s="46"/>
      <c r="N54" s="29"/>
      <c r="O54" s="17"/>
      <c r="P54" s="64"/>
    </row>
    <row r="55" spans="1:16" ht="26.1" customHeight="1" x14ac:dyDescent="0.3">
      <c r="A55" s="11">
        <v>52</v>
      </c>
      <c r="B55" s="12" t="s">
        <v>635</v>
      </c>
      <c r="C55" s="12" t="s">
        <v>634</v>
      </c>
      <c r="D55" s="12" t="s">
        <v>224</v>
      </c>
      <c r="E55" s="13">
        <v>21</v>
      </c>
      <c r="F55" s="13">
        <v>7</v>
      </c>
      <c r="G55" s="14">
        <v>1</v>
      </c>
      <c r="H55" s="15">
        <v>43364</v>
      </c>
      <c r="I55" s="19" t="s">
        <v>33</v>
      </c>
      <c r="L55" s="39"/>
      <c r="M55" s="46"/>
      <c r="N55" s="29"/>
      <c r="O55" s="17"/>
      <c r="P55" s="64"/>
    </row>
    <row r="56" spans="1:16" s="5" customFormat="1" ht="26.1" customHeight="1" x14ac:dyDescent="0.3">
      <c r="A56" s="11">
        <v>53</v>
      </c>
      <c r="B56" s="12" t="s">
        <v>458</v>
      </c>
      <c r="C56" s="12" t="s">
        <v>457</v>
      </c>
      <c r="D56" s="22" t="s">
        <v>459</v>
      </c>
      <c r="E56" s="13">
        <v>12</v>
      </c>
      <c r="F56" s="13">
        <v>4</v>
      </c>
      <c r="G56" s="14">
        <v>1</v>
      </c>
      <c r="H56" s="15">
        <v>43266</v>
      </c>
      <c r="I56" s="19" t="s">
        <v>33</v>
      </c>
      <c r="J56"/>
      <c r="K56"/>
      <c r="L56" s="39"/>
      <c r="M56" s="65"/>
      <c r="N56" s="29"/>
      <c r="O56" s="17"/>
      <c r="P56" s="35"/>
    </row>
    <row r="57" spans="1:16" s="5" customFormat="1" ht="26.1" customHeight="1" x14ac:dyDescent="0.3">
      <c r="B57" s="30"/>
      <c r="C57" s="30"/>
      <c r="D57" s="30"/>
      <c r="E57" s="31"/>
      <c r="F57" s="31"/>
      <c r="G57" s="32"/>
      <c r="H57" s="28"/>
      <c r="I57" s="28"/>
      <c r="J57"/>
      <c r="K57"/>
      <c r="L57"/>
      <c r="M57"/>
      <c r="N57" s="39"/>
      <c r="O57" s="39"/>
    </row>
    <row r="58" spans="1:16" s="5" customFormat="1" ht="26.1" customHeight="1" thickBot="1" x14ac:dyDescent="0.35">
      <c r="B58" s="33"/>
      <c r="C58" s="33"/>
      <c r="D58" s="33"/>
      <c r="E58" s="34">
        <f>SUM(E4:E57)</f>
        <v>2724652.6800000006</v>
      </c>
      <c r="F58" s="34">
        <f>SUM(F4:F57)</f>
        <v>514302</v>
      </c>
      <c r="H58" s="17"/>
      <c r="J58"/>
      <c r="K58"/>
      <c r="L58"/>
      <c r="M58"/>
      <c r="N58" s="39"/>
      <c r="O58" s="39"/>
    </row>
    <row r="59" spans="1:16" x14ac:dyDescent="0.3">
      <c r="N59" s="39"/>
      <c r="O59" s="39"/>
    </row>
    <row r="60" spans="1:16" s="39" customFormat="1" x14ac:dyDescent="0.3">
      <c r="J60"/>
      <c r="K60"/>
      <c r="L60"/>
      <c r="M60"/>
    </row>
    <row r="61" spans="1:16" s="39" customFormat="1" x14ac:dyDescent="0.3">
      <c r="J61"/>
      <c r="K61"/>
      <c r="L61"/>
      <c r="M61"/>
    </row>
    <row r="62" spans="1:16" s="39" customFormat="1" x14ac:dyDescent="0.3">
      <c r="J62"/>
      <c r="K62"/>
      <c r="L62"/>
      <c r="M62"/>
    </row>
    <row r="63" spans="1:16" s="39" customFormat="1" x14ac:dyDescent="0.3">
      <c r="J63"/>
      <c r="K63"/>
      <c r="L63"/>
      <c r="M63"/>
    </row>
    <row r="64" spans="1:16" s="39" customFormat="1" x14ac:dyDescent="0.3">
      <c r="J64"/>
      <c r="K64"/>
      <c r="L64"/>
      <c r="M64"/>
    </row>
    <row r="65" spans="10:15" s="39" customFormat="1" x14ac:dyDescent="0.3">
      <c r="J65"/>
      <c r="K65"/>
      <c r="L65"/>
      <c r="M65"/>
    </row>
    <row r="66" spans="10:15" s="39" customFormat="1" x14ac:dyDescent="0.3">
      <c r="J66"/>
      <c r="K66"/>
      <c r="L66"/>
      <c r="M66"/>
    </row>
    <row r="67" spans="10:15" s="39" customFormat="1" x14ac:dyDescent="0.3">
      <c r="J67"/>
      <c r="K67"/>
      <c r="L67"/>
      <c r="M67"/>
    </row>
    <row r="68" spans="10:15" s="39" customFormat="1" x14ac:dyDescent="0.3">
      <c r="J68"/>
      <c r="K68"/>
      <c r="L68"/>
      <c r="M68"/>
      <c r="N68"/>
      <c r="O68"/>
    </row>
    <row r="69" spans="10:15" s="39" customFormat="1" x14ac:dyDescent="0.3">
      <c r="J69"/>
      <c r="K69"/>
      <c r="L69"/>
      <c r="M69"/>
      <c r="N69"/>
      <c r="O69"/>
    </row>
    <row r="70" spans="10:15" s="39" customFormat="1" x14ac:dyDescent="0.3">
      <c r="J70"/>
      <c r="K70"/>
      <c r="L70"/>
      <c r="M70"/>
      <c r="N70"/>
      <c r="O70"/>
    </row>
    <row r="71" spans="10:15" s="39" customFormat="1" x14ac:dyDescent="0.3">
      <c r="J71"/>
      <c r="K71"/>
      <c r="L71"/>
      <c r="M71"/>
      <c r="N71"/>
      <c r="O71"/>
    </row>
  </sheetData>
  <sortState xmlns:xlrd2="http://schemas.microsoft.com/office/spreadsheetml/2017/richdata2" ref="B4:I56">
    <sortCondition descending="1" ref="E4:E5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F654-106E-4A44-99C6-91981735E40F}">
  <dimension ref="A1:P84"/>
  <sheetViews>
    <sheetView workbookViewId="0">
      <selection activeCell="B57" sqref="B57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23.21875" customWidth="1"/>
    <col min="12" max="12" width="16.77734375" customWidth="1"/>
  </cols>
  <sheetData>
    <row r="1" spans="1:13" s="5" customFormat="1" ht="17.399999999999999" x14ac:dyDescent="0.3">
      <c r="A1" s="1" t="s">
        <v>129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16</v>
      </c>
      <c r="C4" s="12" t="s">
        <v>16</v>
      </c>
      <c r="D4" s="12" t="s">
        <v>9</v>
      </c>
      <c r="E4" s="13">
        <v>916674</v>
      </c>
      <c r="F4" s="13">
        <v>166170</v>
      </c>
      <c r="G4" s="14">
        <v>18</v>
      </c>
      <c r="H4" s="15">
        <v>43098</v>
      </c>
      <c r="I4" s="16" t="s">
        <v>10</v>
      </c>
      <c r="J4" s="18"/>
      <c r="L4" s="18"/>
      <c r="M4" s="17"/>
    </row>
    <row r="5" spans="1:13" s="5" customFormat="1" ht="26.1" customHeight="1" x14ac:dyDescent="0.2">
      <c r="A5" s="11">
        <v>2</v>
      </c>
      <c r="B5" s="12" t="s">
        <v>127</v>
      </c>
      <c r="C5" s="12" t="s">
        <v>127</v>
      </c>
      <c r="D5" s="12" t="s">
        <v>9</v>
      </c>
      <c r="E5" s="13">
        <v>252033</v>
      </c>
      <c r="F5" s="13">
        <v>49932</v>
      </c>
      <c r="G5" s="14">
        <v>17</v>
      </c>
      <c r="H5" s="15">
        <v>43119</v>
      </c>
      <c r="I5" s="19" t="s">
        <v>128</v>
      </c>
      <c r="J5" s="18"/>
      <c r="L5" s="18"/>
      <c r="M5" s="17"/>
    </row>
    <row r="6" spans="1:13" s="5" customFormat="1" ht="26.1" customHeight="1" x14ac:dyDescent="0.2">
      <c r="A6" s="11">
        <v>3</v>
      </c>
      <c r="B6" s="12" t="s">
        <v>68</v>
      </c>
      <c r="C6" s="12" t="s">
        <v>69</v>
      </c>
      <c r="D6" s="12" t="s">
        <v>11</v>
      </c>
      <c r="E6" s="13">
        <v>214560.14</v>
      </c>
      <c r="F6" s="13">
        <v>45688</v>
      </c>
      <c r="G6" s="14">
        <v>31</v>
      </c>
      <c r="H6" s="15">
        <v>43105</v>
      </c>
      <c r="I6" s="19" t="s">
        <v>13</v>
      </c>
      <c r="J6" s="18"/>
      <c r="K6" s="17"/>
      <c r="L6" s="18"/>
      <c r="M6" s="17"/>
    </row>
    <row r="7" spans="1:13" s="5" customFormat="1" ht="26.1" customHeight="1" x14ac:dyDescent="0.2">
      <c r="A7" s="11">
        <v>4</v>
      </c>
      <c r="B7" s="12" t="s">
        <v>82</v>
      </c>
      <c r="C7" s="12" t="s">
        <v>98</v>
      </c>
      <c r="D7" s="12" t="s">
        <v>11</v>
      </c>
      <c r="E7" s="13">
        <v>176977.51</v>
      </c>
      <c r="F7" s="13">
        <v>31537</v>
      </c>
      <c r="G7" s="14">
        <v>15</v>
      </c>
      <c r="H7" s="15">
        <v>43105</v>
      </c>
      <c r="I7" s="16" t="s">
        <v>19</v>
      </c>
      <c r="J7" s="18"/>
      <c r="K7" s="17"/>
      <c r="L7" s="18"/>
      <c r="M7" s="17"/>
    </row>
    <row r="8" spans="1:13" s="5" customFormat="1" ht="26.1" customHeight="1" x14ac:dyDescent="0.2">
      <c r="A8" s="11">
        <v>5</v>
      </c>
      <c r="B8" s="12" t="s">
        <v>27</v>
      </c>
      <c r="C8" s="12" t="s">
        <v>28</v>
      </c>
      <c r="D8" s="12" t="s">
        <v>11</v>
      </c>
      <c r="E8" s="13">
        <v>163999.51</v>
      </c>
      <c r="F8" s="13">
        <v>28434</v>
      </c>
      <c r="G8" s="14">
        <v>10</v>
      </c>
      <c r="H8" s="15">
        <v>43091</v>
      </c>
      <c r="I8" s="16" t="s">
        <v>19</v>
      </c>
      <c r="J8" s="18"/>
      <c r="K8" s="17"/>
      <c r="L8" s="18"/>
      <c r="M8" s="17"/>
    </row>
    <row r="9" spans="1:13" s="5" customFormat="1" ht="26.1" customHeight="1" x14ac:dyDescent="0.2">
      <c r="A9" s="11">
        <v>6</v>
      </c>
      <c r="B9" s="12" t="s">
        <v>23</v>
      </c>
      <c r="C9" s="12" t="s">
        <v>24</v>
      </c>
      <c r="D9" s="12" t="s">
        <v>11</v>
      </c>
      <c r="E9" s="13">
        <v>136314.82999999999</v>
      </c>
      <c r="F9" s="13">
        <v>29905</v>
      </c>
      <c r="G9" s="14">
        <v>23</v>
      </c>
      <c r="H9" s="15">
        <v>43084</v>
      </c>
      <c r="I9" s="19" t="s">
        <v>15</v>
      </c>
      <c r="J9" s="18"/>
      <c r="K9" s="17"/>
      <c r="L9" s="18"/>
      <c r="M9" s="17"/>
    </row>
    <row r="10" spans="1:13" s="5" customFormat="1" ht="26.1" customHeight="1" x14ac:dyDescent="0.2">
      <c r="A10" s="11">
        <v>7</v>
      </c>
      <c r="B10" s="12" t="s">
        <v>105</v>
      </c>
      <c r="C10" s="12" t="s">
        <v>104</v>
      </c>
      <c r="D10" s="12" t="s">
        <v>11</v>
      </c>
      <c r="E10" s="13">
        <v>84918.11</v>
      </c>
      <c r="F10" s="13">
        <v>15356</v>
      </c>
      <c r="G10" s="14">
        <v>15</v>
      </c>
      <c r="H10" s="15">
        <v>43126</v>
      </c>
      <c r="I10" s="19" t="s">
        <v>15</v>
      </c>
      <c r="J10" s="18"/>
      <c r="K10" s="17"/>
      <c r="L10" s="18"/>
      <c r="M10" s="17"/>
    </row>
    <row r="11" spans="1:13" s="5" customFormat="1" ht="26.1" customHeight="1" x14ac:dyDescent="0.2">
      <c r="A11" s="11">
        <v>8</v>
      </c>
      <c r="B11" s="12" t="s">
        <v>112</v>
      </c>
      <c r="C11" s="12" t="s">
        <v>113</v>
      </c>
      <c r="D11" s="12" t="s">
        <v>31</v>
      </c>
      <c r="E11" s="13">
        <v>65327</v>
      </c>
      <c r="F11" s="13">
        <v>11747</v>
      </c>
      <c r="G11" s="14">
        <v>8</v>
      </c>
      <c r="H11" s="15">
        <v>43112</v>
      </c>
      <c r="I11" s="16" t="s">
        <v>32</v>
      </c>
      <c r="J11" s="18"/>
      <c r="K11" s="17"/>
      <c r="L11" s="18"/>
      <c r="M11" s="17"/>
    </row>
    <row r="12" spans="1:13" s="5" customFormat="1" ht="26.1" customHeight="1" x14ac:dyDescent="0.2">
      <c r="A12" s="11">
        <v>9</v>
      </c>
      <c r="B12" s="12" t="s">
        <v>107</v>
      </c>
      <c r="C12" s="12" t="s">
        <v>106</v>
      </c>
      <c r="D12" s="12" t="s">
        <v>11</v>
      </c>
      <c r="E12" s="13">
        <v>59424.85</v>
      </c>
      <c r="F12" s="13">
        <v>11196</v>
      </c>
      <c r="G12" s="14">
        <v>13</v>
      </c>
      <c r="H12" s="15">
        <v>43105</v>
      </c>
      <c r="I12" s="19" t="s">
        <v>33</v>
      </c>
      <c r="J12" s="18"/>
      <c r="K12" s="17"/>
      <c r="L12" s="18"/>
      <c r="M12" s="17"/>
    </row>
    <row r="13" spans="1:13" s="5" customFormat="1" ht="26.1" customHeight="1" x14ac:dyDescent="0.2">
      <c r="A13" s="11">
        <v>10</v>
      </c>
      <c r="B13" s="12" t="s">
        <v>109</v>
      </c>
      <c r="C13" s="12" t="s">
        <v>108</v>
      </c>
      <c r="D13" s="12" t="s">
        <v>11</v>
      </c>
      <c r="E13" s="13">
        <v>55992.76</v>
      </c>
      <c r="F13" s="13">
        <v>10930</v>
      </c>
      <c r="G13" s="14">
        <v>15</v>
      </c>
      <c r="H13" s="15">
        <v>43119</v>
      </c>
      <c r="I13" s="19" t="s">
        <v>15</v>
      </c>
      <c r="J13" s="18"/>
      <c r="K13" s="17"/>
      <c r="L13" s="18"/>
      <c r="M13" s="17"/>
    </row>
    <row r="14" spans="1:13" s="5" customFormat="1" ht="26.1" customHeight="1" x14ac:dyDescent="0.2">
      <c r="A14" s="11">
        <v>11</v>
      </c>
      <c r="B14" s="12" t="s">
        <v>83</v>
      </c>
      <c r="C14" s="12" t="s">
        <v>97</v>
      </c>
      <c r="D14" s="12" t="s">
        <v>11</v>
      </c>
      <c r="E14" s="13">
        <v>50688.38</v>
      </c>
      <c r="F14" s="13">
        <v>9604</v>
      </c>
      <c r="G14" s="14">
        <v>10</v>
      </c>
      <c r="H14" s="20">
        <v>43112</v>
      </c>
      <c r="I14" s="19" t="s">
        <v>14</v>
      </c>
      <c r="J14" s="18"/>
      <c r="K14" s="17"/>
      <c r="L14" s="18"/>
      <c r="M14" s="17"/>
    </row>
    <row r="15" spans="1:13" s="5" customFormat="1" ht="26.1" customHeight="1" x14ac:dyDescent="0.2">
      <c r="A15" s="11">
        <v>12</v>
      </c>
      <c r="B15" s="12" t="s">
        <v>8</v>
      </c>
      <c r="C15" s="12" t="s">
        <v>8</v>
      </c>
      <c r="D15" s="12" t="s">
        <v>9</v>
      </c>
      <c r="E15" s="13">
        <v>49469</v>
      </c>
      <c r="F15" s="13">
        <v>9744</v>
      </c>
      <c r="G15" s="14">
        <v>8</v>
      </c>
      <c r="H15" s="15">
        <v>43035</v>
      </c>
      <c r="I15" s="16" t="s">
        <v>10</v>
      </c>
      <c r="J15" s="18"/>
      <c r="K15" s="17"/>
      <c r="L15" s="18"/>
      <c r="M15" s="17"/>
    </row>
    <row r="16" spans="1:13" s="5" customFormat="1" ht="26.1" customHeight="1" x14ac:dyDescent="0.2">
      <c r="A16" s="11">
        <v>13</v>
      </c>
      <c r="B16" s="12" t="s">
        <v>21</v>
      </c>
      <c r="C16" s="12" t="s">
        <v>22</v>
      </c>
      <c r="D16" s="12" t="s">
        <v>11</v>
      </c>
      <c r="E16" s="13">
        <v>48171.5</v>
      </c>
      <c r="F16" s="13">
        <v>8370</v>
      </c>
      <c r="G16" s="14">
        <v>17</v>
      </c>
      <c r="H16" s="15">
        <v>43084</v>
      </c>
      <c r="I16" s="19" t="s">
        <v>13</v>
      </c>
      <c r="J16" s="18"/>
      <c r="K16" s="17"/>
      <c r="L16" s="18"/>
      <c r="M16" s="17"/>
    </row>
    <row r="17" spans="1:13" s="5" customFormat="1" ht="26.1" customHeight="1" x14ac:dyDescent="0.2">
      <c r="A17" s="11">
        <v>14</v>
      </c>
      <c r="B17" s="12" t="s">
        <v>85</v>
      </c>
      <c r="C17" s="12" t="s">
        <v>84</v>
      </c>
      <c r="D17" s="12" t="s">
        <v>11</v>
      </c>
      <c r="E17" s="13">
        <v>46823.63</v>
      </c>
      <c r="F17" s="13">
        <v>8456</v>
      </c>
      <c r="G17" s="14">
        <v>11</v>
      </c>
      <c r="H17" s="15">
        <v>43105</v>
      </c>
      <c r="I17" s="19" t="s">
        <v>14</v>
      </c>
      <c r="J17" s="18"/>
      <c r="K17" s="17"/>
      <c r="L17" s="18"/>
      <c r="M17" s="17"/>
    </row>
    <row r="18" spans="1:13" s="5" customFormat="1" ht="26.1" customHeight="1" x14ac:dyDescent="0.2">
      <c r="A18" s="11">
        <v>15</v>
      </c>
      <c r="B18" s="12" t="s">
        <v>36</v>
      </c>
      <c r="C18" s="12" t="s">
        <v>37</v>
      </c>
      <c r="D18" s="12" t="s">
        <v>31</v>
      </c>
      <c r="E18" s="13">
        <v>35064</v>
      </c>
      <c r="F18" s="13">
        <v>6254</v>
      </c>
      <c r="G18" s="14">
        <v>6</v>
      </c>
      <c r="H18" s="15">
        <v>43091</v>
      </c>
      <c r="I18" s="16" t="s">
        <v>32</v>
      </c>
      <c r="K18" s="17"/>
      <c r="L18" s="18"/>
      <c r="M18" s="17"/>
    </row>
    <row r="19" spans="1:13" s="5" customFormat="1" ht="26.1" customHeight="1" x14ac:dyDescent="0.2">
      <c r="A19" s="11">
        <v>16</v>
      </c>
      <c r="B19" s="12" t="s">
        <v>134</v>
      </c>
      <c r="C19" s="12" t="s">
        <v>135</v>
      </c>
      <c r="D19" s="12" t="s">
        <v>11</v>
      </c>
      <c r="E19" s="13">
        <v>30811.55</v>
      </c>
      <c r="F19" s="13">
        <v>6036</v>
      </c>
      <c r="G19" s="14">
        <v>15</v>
      </c>
      <c r="H19" s="15">
        <v>43112</v>
      </c>
      <c r="I19" s="16" t="s">
        <v>12</v>
      </c>
      <c r="K19" s="17"/>
      <c r="L19" s="18"/>
      <c r="M19" s="17"/>
    </row>
    <row r="20" spans="1:13" s="5" customFormat="1" ht="26.1" customHeight="1" x14ac:dyDescent="0.2">
      <c r="A20" s="11">
        <v>17</v>
      </c>
      <c r="B20" s="12" t="s">
        <v>87</v>
      </c>
      <c r="C20" s="12" t="s">
        <v>86</v>
      </c>
      <c r="D20" s="12" t="s">
        <v>20</v>
      </c>
      <c r="E20" s="13">
        <v>30180.94</v>
      </c>
      <c r="F20" s="13">
        <v>7596</v>
      </c>
      <c r="G20" s="14">
        <v>19</v>
      </c>
      <c r="H20" s="20">
        <v>43119</v>
      </c>
      <c r="I20" s="19" t="s">
        <v>14</v>
      </c>
      <c r="J20" s="18"/>
      <c r="K20" s="17"/>
      <c r="L20" s="18"/>
      <c r="M20" s="17"/>
    </row>
    <row r="21" spans="1:13" s="5" customFormat="1" ht="26.1" customHeight="1" x14ac:dyDescent="0.2">
      <c r="A21" s="11">
        <v>18</v>
      </c>
      <c r="B21" s="12" t="s">
        <v>46</v>
      </c>
      <c r="C21" s="12" t="s">
        <v>47</v>
      </c>
      <c r="D21" s="12" t="s">
        <v>11</v>
      </c>
      <c r="E21" s="13">
        <v>28378.44</v>
      </c>
      <c r="F21" s="13">
        <v>5459</v>
      </c>
      <c r="G21" s="14">
        <v>12</v>
      </c>
      <c r="H21" s="15">
        <v>43091</v>
      </c>
      <c r="I21" s="19" t="s">
        <v>15</v>
      </c>
      <c r="J21" s="18"/>
      <c r="K21" s="17"/>
      <c r="L21" s="18"/>
      <c r="M21" s="17"/>
    </row>
    <row r="22" spans="1:13" s="5" customFormat="1" ht="26.1" customHeight="1" x14ac:dyDescent="0.2">
      <c r="A22" s="11">
        <v>19</v>
      </c>
      <c r="B22" s="21" t="s">
        <v>60</v>
      </c>
      <c r="C22" s="12" t="s">
        <v>61</v>
      </c>
      <c r="D22" s="12" t="s">
        <v>31</v>
      </c>
      <c r="E22" s="13">
        <v>24021</v>
      </c>
      <c r="F22" s="13">
        <v>6254</v>
      </c>
      <c r="G22" s="14">
        <v>12</v>
      </c>
      <c r="H22" s="15">
        <v>43098</v>
      </c>
      <c r="I22" s="16" t="s">
        <v>32</v>
      </c>
      <c r="J22" s="18"/>
      <c r="K22" s="17"/>
      <c r="L22" s="18"/>
      <c r="M22" s="17"/>
    </row>
    <row r="23" spans="1:13" s="5" customFormat="1" ht="26.1" customHeight="1" x14ac:dyDescent="0.2">
      <c r="A23" s="11">
        <v>20</v>
      </c>
      <c r="B23" s="12" t="s">
        <v>29</v>
      </c>
      <c r="C23" s="12" t="s">
        <v>30</v>
      </c>
      <c r="D23" s="12" t="s">
        <v>64</v>
      </c>
      <c r="E23" s="13">
        <v>21829.18</v>
      </c>
      <c r="F23" s="13">
        <v>4760</v>
      </c>
      <c r="G23" s="14">
        <v>10</v>
      </c>
      <c r="H23" s="15">
        <v>43070</v>
      </c>
      <c r="I23" s="19" t="s">
        <v>14</v>
      </c>
      <c r="J23" s="18"/>
      <c r="K23" s="17"/>
      <c r="L23" s="18"/>
      <c r="M23" s="17"/>
    </row>
    <row r="24" spans="1:13" s="5" customFormat="1" ht="26.1" customHeight="1" x14ac:dyDescent="0.2">
      <c r="A24" s="11">
        <v>21</v>
      </c>
      <c r="B24" s="12" t="s">
        <v>89</v>
      </c>
      <c r="C24" s="12" t="s">
        <v>88</v>
      </c>
      <c r="D24" s="12" t="s">
        <v>11</v>
      </c>
      <c r="E24" s="13">
        <v>20315</v>
      </c>
      <c r="F24" s="13">
        <v>3730</v>
      </c>
      <c r="G24" s="14">
        <v>12</v>
      </c>
      <c r="H24" s="15">
        <v>42761</v>
      </c>
      <c r="I24" s="19" t="s">
        <v>14</v>
      </c>
      <c r="J24" s="18"/>
      <c r="L24" s="18"/>
      <c r="M24" s="17"/>
    </row>
    <row r="25" spans="1:13" s="5" customFormat="1" ht="26.1" customHeight="1" x14ac:dyDescent="0.2">
      <c r="A25" s="11">
        <v>22</v>
      </c>
      <c r="B25" s="12" t="s">
        <v>131</v>
      </c>
      <c r="C25" s="12" t="s">
        <v>132</v>
      </c>
      <c r="D25" s="12" t="s">
        <v>11</v>
      </c>
      <c r="E25" s="13">
        <v>19732.509999999998</v>
      </c>
      <c r="F25" s="13">
        <v>4081</v>
      </c>
      <c r="G25" s="14">
        <v>14</v>
      </c>
      <c r="H25" s="15">
        <v>43119</v>
      </c>
      <c r="I25" s="16" t="s">
        <v>133</v>
      </c>
      <c r="J25" s="18"/>
      <c r="L25" s="18"/>
      <c r="M25" s="17"/>
    </row>
    <row r="26" spans="1:13" s="5" customFormat="1" ht="26.1" customHeight="1" x14ac:dyDescent="0.2">
      <c r="A26" s="11">
        <v>23</v>
      </c>
      <c r="B26" s="25" t="s">
        <v>51</v>
      </c>
      <c r="C26" s="25" t="s">
        <v>52</v>
      </c>
      <c r="D26" s="12" t="s">
        <v>53</v>
      </c>
      <c r="E26" s="13">
        <v>11351.2</v>
      </c>
      <c r="F26" s="13">
        <v>2469</v>
      </c>
      <c r="G26" s="14">
        <v>3</v>
      </c>
      <c r="H26" s="26">
        <v>43070</v>
      </c>
      <c r="I26" s="16" t="s">
        <v>54</v>
      </c>
      <c r="J26" s="18"/>
      <c r="L26" s="18"/>
      <c r="M26" s="17"/>
    </row>
    <row r="27" spans="1:13" s="5" customFormat="1" ht="26.1" customHeight="1" x14ac:dyDescent="0.2">
      <c r="A27" s="11">
        <v>24</v>
      </c>
      <c r="B27" s="12" t="s">
        <v>100</v>
      </c>
      <c r="C27" s="12" t="s">
        <v>99</v>
      </c>
      <c r="D27" s="12" t="s">
        <v>101</v>
      </c>
      <c r="E27" s="13">
        <v>11030.76</v>
      </c>
      <c r="F27" s="13">
        <v>2230</v>
      </c>
      <c r="G27" s="14">
        <v>12</v>
      </c>
      <c r="H27" s="15">
        <v>43112</v>
      </c>
      <c r="I27" s="19" t="s">
        <v>33</v>
      </c>
      <c r="J27" s="18"/>
      <c r="L27" s="18"/>
      <c r="M27" s="17"/>
    </row>
    <row r="28" spans="1:13" s="5" customFormat="1" ht="26.1" customHeight="1" x14ac:dyDescent="0.2">
      <c r="A28" s="11">
        <v>25</v>
      </c>
      <c r="B28" s="12" t="s">
        <v>139</v>
      </c>
      <c r="C28" s="22" t="s">
        <v>138</v>
      </c>
      <c r="D28" s="22" t="s">
        <v>11</v>
      </c>
      <c r="E28" s="13">
        <v>7931</v>
      </c>
      <c r="F28" s="13">
        <v>1743</v>
      </c>
      <c r="G28" s="23">
        <v>7</v>
      </c>
      <c r="H28" s="24">
        <v>43126</v>
      </c>
      <c r="I28" s="19" t="s">
        <v>59</v>
      </c>
      <c r="J28" s="18"/>
      <c r="L28" s="18"/>
      <c r="M28" s="17"/>
    </row>
    <row r="29" spans="1:13" s="5" customFormat="1" ht="26.1" customHeight="1" x14ac:dyDescent="0.2">
      <c r="A29" s="11">
        <v>26</v>
      </c>
      <c r="B29" s="12" t="s">
        <v>111</v>
      </c>
      <c r="C29" s="22" t="s">
        <v>110</v>
      </c>
      <c r="D29" s="22" t="s">
        <v>11</v>
      </c>
      <c r="E29" s="13">
        <v>7716.43</v>
      </c>
      <c r="F29" s="13">
        <v>1655</v>
      </c>
      <c r="G29" s="23">
        <v>8</v>
      </c>
      <c r="H29" s="24">
        <v>43119</v>
      </c>
      <c r="I29" s="19" t="s">
        <v>33</v>
      </c>
    </row>
    <row r="30" spans="1:13" s="5" customFormat="1" ht="26.1" customHeight="1" x14ac:dyDescent="0.2">
      <c r="A30" s="11">
        <v>27</v>
      </c>
      <c r="B30" s="12" t="s">
        <v>39</v>
      </c>
      <c r="C30" s="22" t="s">
        <v>39</v>
      </c>
      <c r="D30" s="22" t="s">
        <v>9</v>
      </c>
      <c r="E30" s="13">
        <v>7057.6</v>
      </c>
      <c r="F30" s="13">
        <v>1796</v>
      </c>
      <c r="G30" s="23">
        <v>9</v>
      </c>
      <c r="H30" s="24">
        <v>43077</v>
      </c>
      <c r="I30" s="16" t="s">
        <v>40</v>
      </c>
    </row>
    <row r="31" spans="1:13" s="5" customFormat="1" ht="26.1" customHeight="1" x14ac:dyDescent="0.2">
      <c r="A31" s="11">
        <v>28</v>
      </c>
      <c r="B31" s="12" t="s">
        <v>103</v>
      </c>
      <c r="C31" s="12" t="s">
        <v>102</v>
      </c>
      <c r="D31" s="12" t="s">
        <v>11</v>
      </c>
      <c r="E31" s="13">
        <v>6515.67</v>
      </c>
      <c r="F31" s="13">
        <v>1296</v>
      </c>
      <c r="G31" s="14">
        <v>12</v>
      </c>
      <c r="H31" s="15">
        <v>43126</v>
      </c>
      <c r="I31" s="19" t="s">
        <v>33</v>
      </c>
      <c r="J31" s="18"/>
      <c r="L31" s="18"/>
      <c r="M31" s="17"/>
    </row>
    <row r="32" spans="1:13" s="5" customFormat="1" ht="26.1" customHeight="1" x14ac:dyDescent="0.2">
      <c r="A32" s="11">
        <v>29</v>
      </c>
      <c r="B32" s="12" t="s">
        <v>140</v>
      </c>
      <c r="C32" s="12" t="s">
        <v>141</v>
      </c>
      <c r="D32" s="12" t="s">
        <v>142</v>
      </c>
      <c r="E32" s="13">
        <v>6315.92</v>
      </c>
      <c r="F32" s="13">
        <v>1606</v>
      </c>
      <c r="G32" s="14">
        <v>6</v>
      </c>
      <c r="H32" s="15">
        <v>43112</v>
      </c>
      <c r="I32" s="19" t="s">
        <v>143</v>
      </c>
      <c r="J32" s="18"/>
      <c r="L32" s="18"/>
      <c r="M32" s="17"/>
    </row>
    <row r="33" spans="1:13" s="5" customFormat="1" ht="26.1" customHeight="1" x14ac:dyDescent="0.2">
      <c r="A33" s="11">
        <v>30</v>
      </c>
      <c r="B33" s="12" t="s">
        <v>25</v>
      </c>
      <c r="C33" s="12" t="s">
        <v>26</v>
      </c>
      <c r="D33" s="12" t="s">
        <v>11</v>
      </c>
      <c r="E33" s="13">
        <v>5257.41</v>
      </c>
      <c r="F33" s="13">
        <v>1008</v>
      </c>
      <c r="G33" s="14">
        <v>1</v>
      </c>
      <c r="H33" s="15">
        <v>43049</v>
      </c>
      <c r="I33" s="19" t="s">
        <v>15</v>
      </c>
      <c r="J33" s="18"/>
      <c r="L33" s="18"/>
      <c r="M33" s="17"/>
    </row>
    <row r="34" spans="1:13" s="5" customFormat="1" ht="26.1" customHeight="1" x14ac:dyDescent="0.2">
      <c r="A34" s="11">
        <v>31</v>
      </c>
      <c r="B34" s="21" t="s">
        <v>114</v>
      </c>
      <c r="C34" s="12" t="s">
        <v>115</v>
      </c>
      <c r="D34" s="12" t="s">
        <v>20</v>
      </c>
      <c r="E34" s="13">
        <v>4615.71</v>
      </c>
      <c r="F34" s="13">
        <v>1029</v>
      </c>
      <c r="G34" s="14">
        <v>13</v>
      </c>
      <c r="H34" s="15">
        <v>43126</v>
      </c>
      <c r="I34" s="19" t="s">
        <v>38</v>
      </c>
      <c r="J34" s="18"/>
      <c r="L34" s="18"/>
      <c r="M34" s="17"/>
    </row>
    <row r="35" spans="1:13" s="5" customFormat="1" ht="26.1" customHeight="1" x14ac:dyDescent="0.2">
      <c r="A35" s="11">
        <v>32</v>
      </c>
      <c r="B35" s="12" t="s">
        <v>44</v>
      </c>
      <c r="C35" s="12" t="s">
        <v>45</v>
      </c>
      <c r="D35" s="12" t="s">
        <v>20</v>
      </c>
      <c r="E35" s="13">
        <v>4187</v>
      </c>
      <c r="F35" s="13">
        <v>981</v>
      </c>
      <c r="G35" s="14">
        <v>7</v>
      </c>
      <c r="H35" s="15">
        <v>43077</v>
      </c>
      <c r="I35" s="16" t="s">
        <v>32</v>
      </c>
      <c r="J35" s="18"/>
      <c r="L35" s="18"/>
      <c r="M35" s="17"/>
    </row>
    <row r="36" spans="1:13" s="5" customFormat="1" ht="26.1" customHeight="1" x14ac:dyDescent="0.2">
      <c r="A36" s="11">
        <v>33</v>
      </c>
      <c r="B36" s="12" t="s">
        <v>125</v>
      </c>
      <c r="C36" s="12" t="s">
        <v>124</v>
      </c>
      <c r="D36" s="12" t="s">
        <v>65</v>
      </c>
      <c r="E36" s="13">
        <v>3679</v>
      </c>
      <c r="F36" s="13">
        <v>884</v>
      </c>
      <c r="G36" s="14">
        <v>7</v>
      </c>
      <c r="H36" s="15">
        <v>43112</v>
      </c>
      <c r="I36" s="16" t="s">
        <v>126</v>
      </c>
      <c r="J36" s="18"/>
      <c r="L36" s="18"/>
      <c r="M36" s="17"/>
    </row>
    <row r="37" spans="1:13" s="5" customFormat="1" ht="26.1" customHeight="1" x14ac:dyDescent="0.2">
      <c r="A37" s="11">
        <v>34</v>
      </c>
      <c r="B37" s="12" t="s">
        <v>41</v>
      </c>
      <c r="C37" s="12" t="s">
        <v>42</v>
      </c>
      <c r="D37" s="12" t="s">
        <v>43</v>
      </c>
      <c r="E37" s="13">
        <v>3486</v>
      </c>
      <c r="F37" s="13">
        <v>1162</v>
      </c>
      <c r="G37" s="14">
        <v>1</v>
      </c>
      <c r="H37" s="15">
        <v>43049</v>
      </c>
      <c r="I37" s="19" t="s">
        <v>38</v>
      </c>
      <c r="J37" s="18"/>
      <c r="L37" s="18"/>
      <c r="M37" s="17"/>
    </row>
    <row r="38" spans="1:13" s="5" customFormat="1" ht="26.1" customHeight="1" x14ac:dyDescent="0.2">
      <c r="A38" s="11">
        <v>35</v>
      </c>
      <c r="B38" s="12" t="s">
        <v>122</v>
      </c>
      <c r="C38" s="12" t="s">
        <v>123</v>
      </c>
      <c r="D38" s="12" t="s">
        <v>31</v>
      </c>
      <c r="E38" s="13">
        <v>3062.88</v>
      </c>
      <c r="F38" s="13">
        <v>587</v>
      </c>
      <c r="G38" s="14">
        <v>2</v>
      </c>
      <c r="H38" s="15">
        <v>43126</v>
      </c>
      <c r="I38" s="16" t="s">
        <v>54</v>
      </c>
      <c r="J38" s="18"/>
      <c r="L38" s="18"/>
      <c r="M38" s="17"/>
    </row>
    <row r="39" spans="1:13" s="5" customFormat="1" ht="26.1" customHeight="1" x14ac:dyDescent="0.2">
      <c r="A39" s="11">
        <v>36</v>
      </c>
      <c r="B39" s="12" t="s">
        <v>254</v>
      </c>
      <c r="C39" s="12" t="s">
        <v>255</v>
      </c>
      <c r="D39" s="12" t="s">
        <v>256</v>
      </c>
      <c r="E39" s="13">
        <v>2511</v>
      </c>
      <c r="F39" s="13">
        <v>739</v>
      </c>
      <c r="G39" s="14">
        <v>6</v>
      </c>
      <c r="H39" s="15">
        <v>43105</v>
      </c>
      <c r="I39" s="19" t="s">
        <v>59</v>
      </c>
      <c r="J39" s="18"/>
      <c r="L39" s="18"/>
      <c r="M39" s="17"/>
    </row>
    <row r="40" spans="1:13" s="5" customFormat="1" ht="26.1" customHeight="1" x14ac:dyDescent="0.2">
      <c r="A40" s="11">
        <v>37</v>
      </c>
      <c r="B40" s="12" t="s">
        <v>66</v>
      </c>
      <c r="C40" s="12" t="s">
        <v>67</v>
      </c>
      <c r="D40" s="12" t="s">
        <v>11</v>
      </c>
      <c r="E40" s="13">
        <v>2099.98</v>
      </c>
      <c r="F40" s="13">
        <v>441</v>
      </c>
      <c r="G40" s="14">
        <v>8</v>
      </c>
      <c r="H40" s="15">
        <v>43098</v>
      </c>
      <c r="I40" s="19" t="s">
        <v>33</v>
      </c>
      <c r="J40" s="18"/>
      <c r="L40" s="18"/>
      <c r="M40" s="17"/>
    </row>
    <row r="41" spans="1:13" s="5" customFormat="1" ht="26.1" customHeight="1" x14ac:dyDescent="0.2">
      <c r="A41" s="11">
        <v>38</v>
      </c>
      <c r="B41" s="12" t="s">
        <v>55</v>
      </c>
      <c r="C41" s="12" t="s">
        <v>56</v>
      </c>
      <c r="D41" s="12" t="s">
        <v>11</v>
      </c>
      <c r="E41" s="13">
        <v>2026</v>
      </c>
      <c r="F41" s="13">
        <v>895</v>
      </c>
      <c r="G41" s="14">
        <v>2</v>
      </c>
      <c r="H41" s="15">
        <v>43056</v>
      </c>
      <c r="I41" s="19" t="s">
        <v>14</v>
      </c>
      <c r="J41" s="18"/>
      <c r="L41" s="18"/>
      <c r="M41" s="17"/>
    </row>
    <row r="42" spans="1:13" s="5" customFormat="1" ht="26.1" customHeight="1" x14ac:dyDescent="0.2">
      <c r="A42" s="11">
        <v>39</v>
      </c>
      <c r="B42" s="12" t="s">
        <v>57</v>
      </c>
      <c r="C42" s="12" t="s">
        <v>58</v>
      </c>
      <c r="D42" s="12" t="s">
        <v>11</v>
      </c>
      <c r="E42" s="13">
        <v>1901.92</v>
      </c>
      <c r="F42" s="13">
        <v>410</v>
      </c>
      <c r="G42" s="14">
        <v>2</v>
      </c>
      <c r="H42" s="15">
        <v>43077</v>
      </c>
      <c r="I42" s="19" t="s">
        <v>14</v>
      </c>
      <c r="J42" s="18"/>
      <c r="L42" s="18"/>
      <c r="M42" s="17"/>
    </row>
    <row r="43" spans="1:13" s="5" customFormat="1" ht="26.1" customHeight="1" x14ac:dyDescent="0.2">
      <c r="A43" s="11">
        <v>40</v>
      </c>
      <c r="B43" s="12" t="s">
        <v>62</v>
      </c>
      <c r="C43" s="12" t="s">
        <v>63</v>
      </c>
      <c r="D43" s="12" t="s">
        <v>20</v>
      </c>
      <c r="E43" s="13">
        <v>1554.7</v>
      </c>
      <c r="F43" s="13">
        <v>308</v>
      </c>
      <c r="G43" s="14">
        <v>1</v>
      </c>
      <c r="H43" s="20">
        <v>43056</v>
      </c>
      <c r="I43" s="19" t="s">
        <v>59</v>
      </c>
      <c r="J43" s="18"/>
      <c r="L43" s="18"/>
      <c r="M43" s="17"/>
    </row>
    <row r="44" spans="1:13" s="5" customFormat="1" ht="26.1" customHeight="1" x14ac:dyDescent="0.2">
      <c r="A44" s="11">
        <v>41</v>
      </c>
      <c r="B44" s="12" t="s">
        <v>257</v>
      </c>
      <c r="C44" s="12" t="s">
        <v>258</v>
      </c>
      <c r="D44" s="12" t="s">
        <v>259</v>
      </c>
      <c r="E44" s="13">
        <v>1412</v>
      </c>
      <c r="F44" s="13">
        <v>379</v>
      </c>
      <c r="G44" s="14">
        <v>2</v>
      </c>
      <c r="H44" s="20">
        <v>43112</v>
      </c>
      <c r="I44" s="19" t="s">
        <v>59</v>
      </c>
      <c r="J44" s="18"/>
      <c r="L44" s="18"/>
      <c r="M44" s="17"/>
    </row>
    <row r="45" spans="1:13" s="5" customFormat="1" ht="26.1" customHeight="1" x14ac:dyDescent="0.2">
      <c r="A45" s="11">
        <v>42</v>
      </c>
      <c r="B45" s="12" t="s">
        <v>136</v>
      </c>
      <c r="C45" s="12" t="s">
        <v>137</v>
      </c>
      <c r="D45" s="12" t="s">
        <v>20</v>
      </c>
      <c r="E45" s="13">
        <v>1150.5999999999999</v>
      </c>
      <c r="F45" s="13">
        <v>235</v>
      </c>
      <c r="G45" s="14">
        <v>1</v>
      </c>
      <c r="H45" s="20">
        <v>43035</v>
      </c>
      <c r="I45" s="19" t="s">
        <v>59</v>
      </c>
      <c r="J45" s="18"/>
      <c r="L45" s="18"/>
      <c r="M45" s="17"/>
    </row>
    <row r="46" spans="1:13" s="5" customFormat="1" ht="26.1" customHeight="1" x14ac:dyDescent="0.2">
      <c r="A46" s="11">
        <v>43</v>
      </c>
      <c r="B46" s="12" t="s">
        <v>117</v>
      </c>
      <c r="C46" s="12" t="s">
        <v>116</v>
      </c>
      <c r="D46" s="12" t="s">
        <v>118</v>
      </c>
      <c r="E46" s="13">
        <v>1088.8</v>
      </c>
      <c r="F46" s="13">
        <v>290</v>
      </c>
      <c r="G46" s="14">
        <v>3</v>
      </c>
      <c r="H46" s="15">
        <v>43105</v>
      </c>
      <c r="I46" s="16" t="s">
        <v>54</v>
      </c>
      <c r="J46" s="18"/>
      <c r="L46" s="18"/>
      <c r="M46" s="17"/>
    </row>
    <row r="47" spans="1:13" s="5" customFormat="1" ht="26.1" customHeight="1" x14ac:dyDescent="0.2">
      <c r="A47" s="11">
        <v>44</v>
      </c>
      <c r="B47" s="12" t="s">
        <v>91</v>
      </c>
      <c r="C47" s="12" t="s">
        <v>90</v>
      </c>
      <c r="D47" s="12" t="s">
        <v>11</v>
      </c>
      <c r="E47" s="13">
        <v>1004.44</v>
      </c>
      <c r="F47" s="13">
        <v>204</v>
      </c>
      <c r="G47" s="14">
        <v>6</v>
      </c>
      <c r="H47" s="15" t="s">
        <v>96</v>
      </c>
      <c r="I47" s="19" t="s">
        <v>14</v>
      </c>
      <c r="J47" s="18"/>
      <c r="L47" s="18"/>
      <c r="M47" s="17"/>
    </row>
    <row r="48" spans="1:13" ht="26.1" customHeight="1" x14ac:dyDescent="0.3">
      <c r="A48" s="11">
        <v>45</v>
      </c>
      <c r="B48" s="12" t="s">
        <v>176</v>
      </c>
      <c r="C48" s="12" t="s">
        <v>177</v>
      </c>
      <c r="D48" s="12" t="s">
        <v>178</v>
      </c>
      <c r="E48" s="13">
        <v>870.1</v>
      </c>
      <c r="F48" s="13">
        <v>205</v>
      </c>
      <c r="G48" s="14">
        <v>1</v>
      </c>
      <c r="H48" s="15">
        <v>43084</v>
      </c>
      <c r="I48" s="19" t="s">
        <v>59</v>
      </c>
    </row>
    <row r="49" spans="1:16" s="5" customFormat="1" ht="26.1" customHeight="1" x14ac:dyDescent="0.2">
      <c r="A49" s="11">
        <v>46</v>
      </c>
      <c r="B49" s="12" t="s">
        <v>464</v>
      </c>
      <c r="C49" s="12" t="s">
        <v>465</v>
      </c>
      <c r="D49" s="12" t="s">
        <v>466</v>
      </c>
      <c r="E49" s="13">
        <v>734</v>
      </c>
      <c r="F49" s="13">
        <v>292</v>
      </c>
      <c r="G49" s="14">
        <v>1</v>
      </c>
      <c r="H49" s="24" t="s">
        <v>467</v>
      </c>
      <c r="I49" s="47" t="s">
        <v>468</v>
      </c>
      <c r="J49" s="48"/>
    </row>
    <row r="50" spans="1:16" ht="26.1" customHeight="1" x14ac:dyDescent="0.3">
      <c r="A50" s="11">
        <v>47</v>
      </c>
      <c r="B50" s="12" t="s">
        <v>250</v>
      </c>
      <c r="C50" s="12" t="s">
        <v>173</v>
      </c>
      <c r="D50" s="12" t="s">
        <v>251</v>
      </c>
      <c r="E50" s="13">
        <v>732</v>
      </c>
      <c r="F50" s="13">
        <v>237</v>
      </c>
      <c r="G50" s="14">
        <v>1</v>
      </c>
      <c r="H50" s="15">
        <v>43091</v>
      </c>
      <c r="I50" s="19" t="s">
        <v>59</v>
      </c>
    </row>
    <row r="51" spans="1:16" ht="26.1" customHeight="1" x14ac:dyDescent="0.3">
      <c r="A51" s="11">
        <v>48</v>
      </c>
      <c r="B51" s="12" t="s">
        <v>494</v>
      </c>
      <c r="C51" s="12" t="s">
        <v>495</v>
      </c>
      <c r="D51" s="12" t="s">
        <v>496</v>
      </c>
      <c r="E51" s="13">
        <v>613</v>
      </c>
      <c r="F51" s="13">
        <v>301</v>
      </c>
      <c r="G51" s="14">
        <v>1</v>
      </c>
      <c r="H51" s="15">
        <v>43084</v>
      </c>
      <c r="I51" s="53" t="s">
        <v>497</v>
      </c>
    </row>
    <row r="52" spans="1:16" s="5" customFormat="1" ht="26.1" customHeight="1" x14ac:dyDescent="0.2">
      <c r="A52" s="11">
        <v>49</v>
      </c>
      <c r="B52" s="12" t="s">
        <v>486</v>
      </c>
      <c r="C52" s="12" t="s">
        <v>487</v>
      </c>
      <c r="D52" s="12" t="s">
        <v>488</v>
      </c>
      <c r="E52" s="13">
        <v>558</v>
      </c>
      <c r="F52" s="13">
        <v>256</v>
      </c>
      <c r="G52" s="14">
        <v>1</v>
      </c>
      <c r="H52" s="15">
        <v>42030</v>
      </c>
      <c r="I52" s="47" t="s">
        <v>468</v>
      </c>
      <c r="J52" s="48"/>
    </row>
    <row r="53" spans="1:16" s="5" customFormat="1" ht="26.1" customHeight="1" x14ac:dyDescent="0.2">
      <c r="A53" s="11">
        <v>50</v>
      </c>
      <c r="B53" s="12" t="s">
        <v>119</v>
      </c>
      <c r="C53" s="12" t="s">
        <v>120</v>
      </c>
      <c r="D53" s="12" t="s">
        <v>121</v>
      </c>
      <c r="E53" s="13">
        <v>506</v>
      </c>
      <c r="F53" s="13">
        <v>189</v>
      </c>
      <c r="G53" s="14">
        <v>2</v>
      </c>
      <c r="H53" s="15">
        <v>43105</v>
      </c>
      <c r="I53" s="16" t="s">
        <v>54</v>
      </c>
      <c r="J53" s="18"/>
      <c r="L53" s="18"/>
      <c r="M53" s="17"/>
    </row>
    <row r="54" spans="1:16" s="5" customFormat="1" ht="26.1" customHeight="1" x14ac:dyDescent="0.2">
      <c r="A54" s="11">
        <v>51</v>
      </c>
      <c r="B54" s="12" t="s">
        <v>477</v>
      </c>
      <c r="C54" s="12" t="s">
        <v>478</v>
      </c>
      <c r="D54" s="12" t="s">
        <v>20</v>
      </c>
      <c r="E54" s="13">
        <v>450</v>
      </c>
      <c r="F54" s="13">
        <v>158</v>
      </c>
      <c r="G54" s="14">
        <v>1</v>
      </c>
      <c r="H54" s="24" t="s">
        <v>479</v>
      </c>
      <c r="I54" s="47" t="s">
        <v>468</v>
      </c>
      <c r="J54" s="48"/>
    </row>
    <row r="55" spans="1:16" s="5" customFormat="1" ht="26.1" customHeight="1" x14ac:dyDescent="0.2">
      <c r="A55" s="11">
        <v>52</v>
      </c>
      <c r="B55" s="12" t="s">
        <v>484</v>
      </c>
      <c r="C55" s="12" t="s">
        <v>484</v>
      </c>
      <c r="D55" s="12" t="s">
        <v>473</v>
      </c>
      <c r="E55" s="13">
        <v>295</v>
      </c>
      <c r="F55" s="49">
        <v>120</v>
      </c>
      <c r="G55" s="14">
        <v>1</v>
      </c>
      <c r="H55" s="15" t="s">
        <v>485</v>
      </c>
      <c r="I55" s="16" t="s">
        <v>468</v>
      </c>
      <c r="J55" s="48"/>
      <c r="K55" s="17"/>
      <c r="L55" s="18"/>
      <c r="M55" s="17"/>
      <c r="O55" s="17"/>
      <c r="P55" s="18"/>
    </row>
    <row r="56" spans="1:16" ht="26.1" customHeight="1" x14ac:dyDescent="0.3">
      <c r="A56" s="11">
        <v>53</v>
      </c>
      <c r="B56" s="12" t="s">
        <v>180</v>
      </c>
      <c r="C56" s="12" t="s">
        <v>179</v>
      </c>
      <c r="D56" s="12" t="s">
        <v>20</v>
      </c>
      <c r="E56" s="13">
        <v>226.8</v>
      </c>
      <c r="F56" s="13">
        <v>73</v>
      </c>
      <c r="G56" s="14">
        <v>1</v>
      </c>
      <c r="H56" s="15">
        <v>43070</v>
      </c>
      <c r="I56" s="19" t="s">
        <v>59</v>
      </c>
    </row>
    <row r="57" spans="1:16" s="5" customFormat="1" ht="26.1" customHeight="1" x14ac:dyDescent="0.2">
      <c r="A57" s="11">
        <v>54</v>
      </c>
      <c r="B57" s="12" t="s">
        <v>93</v>
      </c>
      <c r="C57" s="22" t="s">
        <v>92</v>
      </c>
      <c r="D57" s="22" t="s">
        <v>20</v>
      </c>
      <c r="E57" s="13">
        <v>224</v>
      </c>
      <c r="F57" s="13">
        <v>112</v>
      </c>
      <c r="G57" s="23">
        <v>1</v>
      </c>
      <c r="H57" s="15">
        <v>41691</v>
      </c>
      <c r="I57" s="19" t="s">
        <v>14</v>
      </c>
      <c r="J57" s="17"/>
      <c r="K57" s="17"/>
      <c r="L57" s="18"/>
      <c r="M57" s="17"/>
      <c r="O57" s="17"/>
      <c r="P57" s="18"/>
    </row>
    <row r="58" spans="1:16" s="5" customFormat="1" ht="26.1" customHeight="1" x14ac:dyDescent="0.2">
      <c r="A58" s="11">
        <v>55</v>
      </c>
      <c r="B58" s="12" t="s">
        <v>469</v>
      </c>
      <c r="C58" s="12" t="s">
        <v>470</v>
      </c>
      <c r="D58" s="12" t="s">
        <v>286</v>
      </c>
      <c r="E58" s="13">
        <v>219.5</v>
      </c>
      <c r="F58" s="13">
        <v>107</v>
      </c>
      <c r="G58" s="14">
        <v>1</v>
      </c>
      <c r="H58" s="15" t="s">
        <v>471</v>
      </c>
      <c r="I58" s="16" t="s">
        <v>468</v>
      </c>
      <c r="J58" s="48"/>
    </row>
    <row r="59" spans="1:16" s="5" customFormat="1" ht="26.1" customHeight="1" x14ac:dyDescent="0.2">
      <c r="A59" s="11">
        <v>56</v>
      </c>
      <c r="B59" s="21" t="s">
        <v>48</v>
      </c>
      <c r="C59" s="12" t="s">
        <v>49</v>
      </c>
      <c r="D59" s="12" t="s">
        <v>50</v>
      </c>
      <c r="E59" s="13">
        <v>125</v>
      </c>
      <c r="F59" s="13">
        <v>34</v>
      </c>
      <c r="G59" s="14">
        <v>1</v>
      </c>
      <c r="H59" s="15">
        <v>43063</v>
      </c>
      <c r="I59" s="16" t="s">
        <v>32</v>
      </c>
      <c r="J59" s="18"/>
      <c r="L59" s="18"/>
      <c r="M59" s="17"/>
    </row>
    <row r="60" spans="1:16" s="5" customFormat="1" ht="26.1" customHeight="1" x14ac:dyDescent="0.2">
      <c r="A60" s="11">
        <v>57</v>
      </c>
      <c r="B60" s="12" t="s">
        <v>472</v>
      </c>
      <c r="C60" s="12" t="s">
        <v>472</v>
      </c>
      <c r="D60" s="12" t="s">
        <v>473</v>
      </c>
      <c r="E60" s="13">
        <v>117</v>
      </c>
      <c r="F60" s="13">
        <v>39</v>
      </c>
      <c r="G60" s="14">
        <v>1</v>
      </c>
      <c r="H60" s="15" t="s">
        <v>474</v>
      </c>
      <c r="I60" s="16" t="s">
        <v>468</v>
      </c>
      <c r="J60" s="48"/>
    </row>
    <row r="61" spans="1:16" s="5" customFormat="1" ht="26.1" customHeight="1" x14ac:dyDescent="0.2">
      <c r="A61" s="11">
        <v>58</v>
      </c>
      <c r="B61" s="12" t="s">
        <v>480</v>
      </c>
      <c r="C61" s="12" t="s">
        <v>481</v>
      </c>
      <c r="D61" s="12" t="s">
        <v>50</v>
      </c>
      <c r="E61" s="13">
        <v>105</v>
      </c>
      <c r="F61" s="13">
        <v>35</v>
      </c>
      <c r="G61" s="14">
        <v>1</v>
      </c>
      <c r="H61" s="15">
        <v>42654</v>
      </c>
      <c r="I61" s="16" t="s">
        <v>468</v>
      </c>
      <c r="J61" s="48"/>
    </row>
    <row r="62" spans="1:16" s="5" customFormat="1" ht="26.1" customHeight="1" x14ac:dyDescent="0.2">
      <c r="A62" s="11">
        <v>59</v>
      </c>
      <c r="B62" s="25" t="s">
        <v>489</v>
      </c>
      <c r="C62" s="50" t="s">
        <v>490</v>
      </c>
      <c r="D62" s="50" t="s">
        <v>491</v>
      </c>
      <c r="E62" s="13">
        <v>100</v>
      </c>
      <c r="F62" s="51">
        <v>50</v>
      </c>
      <c r="G62" s="52">
        <v>1</v>
      </c>
      <c r="H62" s="20">
        <v>42301</v>
      </c>
      <c r="I62" s="16" t="s">
        <v>468</v>
      </c>
      <c r="J62" s="48"/>
    </row>
    <row r="63" spans="1:16" s="5" customFormat="1" ht="26.1" customHeight="1" x14ac:dyDescent="0.2">
      <c r="A63" s="11">
        <v>60</v>
      </c>
      <c r="B63" s="12" t="s">
        <v>475</v>
      </c>
      <c r="C63" s="12" t="s">
        <v>475</v>
      </c>
      <c r="D63" s="12" t="s">
        <v>473</v>
      </c>
      <c r="E63" s="13">
        <v>100</v>
      </c>
      <c r="F63" s="13">
        <v>25</v>
      </c>
      <c r="G63" s="14">
        <v>1</v>
      </c>
      <c r="H63" s="15" t="s">
        <v>476</v>
      </c>
      <c r="I63" s="16" t="s">
        <v>468</v>
      </c>
      <c r="J63" s="48"/>
    </row>
    <row r="64" spans="1:16" s="5" customFormat="1" ht="26.1" customHeight="1" x14ac:dyDescent="0.2">
      <c r="A64" s="11">
        <v>61</v>
      </c>
      <c r="B64" s="21" t="s">
        <v>252</v>
      </c>
      <c r="C64" s="12" t="s">
        <v>253</v>
      </c>
      <c r="D64" s="12" t="s">
        <v>11</v>
      </c>
      <c r="E64" s="13">
        <v>84.6</v>
      </c>
      <c r="F64" s="13">
        <v>17</v>
      </c>
      <c r="G64" s="14">
        <v>1</v>
      </c>
      <c r="H64" s="15">
        <v>42993</v>
      </c>
      <c r="I64" s="19" t="s">
        <v>59</v>
      </c>
      <c r="J64" s="18"/>
      <c r="L64" s="18"/>
      <c r="M64" s="17"/>
    </row>
    <row r="65" spans="1:16" s="5" customFormat="1" ht="26.1" customHeight="1" x14ac:dyDescent="0.2">
      <c r="A65" s="11">
        <v>62</v>
      </c>
      <c r="B65" s="27" t="s">
        <v>94</v>
      </c>
      <c r="C65" s="12" t="s">
        <v>95</v>
      </c>
      <c r="D65" s="12" t="s">
        <v>9</v>
      </c>
      <c r="E65" s="13">
        <v>81.5</v>
      </c>
      <c r="F65" s="13">
        <v>17</v>
      </c>
      <c r="G65" s="14">
        <v>1</v>
      </c>
      <c r="H65" s="15">
        <v>42790</v>
      </c>
      <c r="I65" s="19" t="s">
        <v>14</v>
      </c>
      <c r="J65" s="18"/>
      <c r="L65" s="18"/>
      <c r="M65" s="17"/>
    </row>
    <row r="66" spans="1:16" s="5" customFormat="1" ht="26.1" customHeight="1" x14ac:dyDescent="0.2">
      <c r="A66" s="11">
        <v>63</v>
      </c>
      <c r="B66" s="27" t="s">
        <v>248</v>
      </c>
      <c r="C66" s="12" t="s">
        <v>249</v>
      </c>
      <c r="D66" s="12" t="s">
        <v>20</v>
      </c>
      <c r="E66" s="13">
        <v>53.1</v>
      </c>
      <c r="F66" s="13">
        <v>10</v>
      </c>
      <c r="G66" s="14">
        <v>1</v>
      </c>
      <c r="H66" s="15">
        <v>42930</v>
      </c>
      <c r="I66" s="19" t="s">
        <v>59</v>
      </c>
      <c r="J66" s="18"/>
      <c r="L66" s="18"/>
      <c r="M66" s="17"/>
    </row>
    <row r="67" spans="1:16" s="5" customFormat="1" ht="26.1" customHeight="1" x14ac:dyDescent="0.2">
      <c r="A67" s="11">
        <v>64</v>
      </c>
      <c r="B67" s="12" t="s">
        <v>17</v>
      </c>
      <c r="C67" s="12" t="s">
        <v>18</v>
      </c>
      <c r="D67" s="12" t="s">
        <v>11</v>
      </c>
      <c r="E67" s="13">
        <v>32</v>
      </c>
      <c r="F67" s="13">
        <v>8</v>
      </c>
      <c r="G67" s="14">
        <v>1</v>
      </c>
      <c r="H67" s="15">
        <v>42944</v>
      </c>
      <c r="I67" s="19" t="s">
        <v>13</v>
      </c>
      <c r="J67" s="18"/>
      <c r="L67" s="18"/>
      <c r="M67" s="17"/>
    </row>
    <row r="68" spans="1:16" s="5" customFormat="1" ht="26.1" customHeight="1" x14ac:dyDescent="0.2">
      <c r="A68" s="11">
        <v>65</v>
      </c>
      <c r="B68" s="12" t="s">
        <v>34</v>
      </c>
      <c r="C68" s="12" t="s">
        <v>35</v>
      </c>
      <c r="D68" s="12" t="s">
        <v>11</v>
      </c>
      <c r="E68" s="13">
        <v>27</v>
      </c>
      <c r="F68" s="13">
        <v>9</v>
      </c>
      <c r="G68" s="14">
        <v>1</v>
      </c>
      <c r="H68" s="15">
        <v>43014</v>
      </c>
      <c r="I68" s="19" t="s">
        <v>14</v>
      </c>
      <c r="J68" s="18"/>
      <c r="L68" s="18"/>
      <c r="M68" s="17"/>
    </row>
    <row r="69" spans="1:16" s="5" customFormat="1" ht="26.1" customHeight="1" x14ac:dyDescent="0.2">
      <c r="A69" s="11">
        <v>66</v>
      </c>
      <c r="B69" s="12" t="s">
        <v>498</v>
      </c>
      <c r="C69" s="12" t="s">
        <v>499</v>
      </c>
      <c r="D69" s="12" t="s">
        <v>500</v>
      </c>
      <c r="E69" s="13">
        <v>20</v>
      </c>
      <c r="F69" s="13">
        <v>11</v>
      </c>
      <c r="G69" s="14">
        <v>1</v>
      </c>
      <c r="H69" s="15">
        <v>42636</v>
      </c>
      <c r="I69" s="53" t="s">
        <v>497</v>
      </c>
      <c r="M69" s="29"/>
    </row>
    <row r="70" spans="1:16" s="5" customFormat="1" ht="26.1" customHeight="1" x14ac:dyDescent="0.2">
      <c r="B70" s="30"/>
      <c r="C70" s="30"/>
      <c r="D70" s="30"/>
      <c r="E70" s="31"/>
      <c r="F70" s="31"/>
      <c r="G70" s="32"/>
      <c r="H70" s="28"/>
      <c r="I70" s="28"/>
      <c r="L70" s="18"/>
      <c r="M70" s="17"/>
    </row>
    <row r="71" spans="1:16" s="5" customFormat="1" ht="26.1" customHeight="1" thickBot="1" x14ac:dyDescent="0.25">
      <c r="B71" s="33"/>
      <c r="C71" s="33"/>
      <c r="D71" s="33"/>
      <c r="E71" s="34">
        <f>SUM(E4:E70)</f>
        <v>2634936.46</v>
      </c>
      <c r="F71" s="34">
        <f>SUM(F4:F70)</f>
        <v>505891</v>
      </c>
      <c r="H71" s="17"/>
      <c r="L71" s="18"/>
      <c r="M71" s="17"/>
      <c r="N71" s="29"/>
      <c r="P71" s="35"/>
    </row>
    <row r="73" spans="1:16" s="39" customFormat="1" x14ac:dyDescent="0.3"/>
    <row r="74" spans="1:16" s="39" customFormat="1" x14ac:dyDescent="0.3"/>
    <row r="75" spans="1:16" s="39" customFormat="1" x14ac:dyDescent="0.3"/>
    <row r="76" spans="1:16" s="39" customFormat="1" x14ac:dyDescent="0.3"/>
    <row r="77" spans="1:16" s="39" customFormat="1" x14ac:dyDescent="0.3"/>
    <row r="78" spans="1:16" s="39" customFormat="1" x14ac:dyDescent="0.3"/>
    <row r="79" spans="1:16" s="39" customFormat="1" x14ac:dyDescent="0.3"/>
    <row r="80" spans="1:16" s="39" customFormat="1" x14ac:dyDescent="0.3"/>
    <row r="81" s="39" customFormat="1" x14ac:dyDescent="0.3"/>
    <row r="82" s="39" customFormat="1" x14ac:dyDescent="0.3"/>
    <row r="83" s="39" customFormat="1" x14ac:dyDescent="0.3"/>
    <row r="84" s="39" customFormat="1" x14ac:dyDescent="0.3"/>
  </sheetData>
  <sortState xmlns:xlrd2="http://schemas.microsoft.com/office/spreadsheetml/2017/richdata2" ref="A4:I68">
    <sortCondition descending="1" ref="E4:E6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93AC3-19C5-47C2-B9B9-DFA1929CC26F}">
  <dimension ref="A1:M79"/>
  <sheetViews>
    <sheetView topLeftCell="A25" workbookViewId="0">
      <selection activeCell="B32" sqref="B32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7.88671875" customWidth="1"/>
    <col min="12" max="12" width="10.6640625" customWidth="1"/>
  </cols>
  <sheetData>
    <row r="1" spans="1:13" s="5" customFormat="1" ht="17.399999999999999" x14ac:dyDescent="0.3">
      <c r="A1" s="1" t="s">
        <v>144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148</v>
      </c>
      <c r="C4" s="12" t="s">
        <v>149</v>
      </c>
      <c r="D4" s="12" t="s">
        <v>11</v>
      </c>
      <c r="E4" s="13">
        <v>464972.3</v>
      </c>
      <c r="F4" s="13">
        <v>81443</v>
      </c>
      <c r="G4" s="14">
        <v>16</v>
      </c>
      <c r="H4" s="15">
        <v>43140</v>
      </c>
      <c r="I4" s="16" t="s">
        <v>12</v>
      </c>
      <c r="J4" s="18"/>
    </row>
    <row r="5" spans="1:13" s="5" customFormat="1" ht="26.1" customHeight="1" x14ac:dyDescent="0.2">
      <c r="A5" s="11">
        <v>2</v>
      </c>
      <c r="B5" s="12" t="s">
        <v>190</v>
      </c>
      <c r="C5" s="12" t="s">
        <v>190</v>
      </c>
      <c r="D5" s="12" t="s">
        <v>9</v>
      </c>
      <c r="E5" s="13">
        <v>302650</v>
      </c>
      <c r="F5" s="13">
        <v>56927</v>
      </c>
      <c r="G5" s="14">
        <v>18</v>
      </c>
      <c r="H5" s="15">
        <v>43147</v>
      </c>
      <c r="I5" s="16" t="s">
        <v>191</v>
      </c>
      <c r="J5" s="18"/>
    </row>
    <row r="6" spans="1:13" s="5" customFormat="1" ht="26.1" customHeight="1" x14ac:dyDescent="0.2">
      <c r="A6" s="11">
        <v>3</v>
      </c>
      <c r="B6" s="12" t="s">
        <v>187</v>
      </c>
      <c r="C6" s="12" t="s">
        <v>187</v>
      </c>
      <c r="D6" s="12" t="s">
        <v>9</v>
      </c>
      <c r="E6" s="13">
        <v>212082</v>
      </c>
      <c r="F6" s="13">
        <v>38197</v>
      </c>
      <c r="G6" s="14">
        <v>18</v>
      </c>
      <c r="H6" s="15">
        <v>43133</v>
      </c>
      <c r="I6" s="16" t="s">
        <v>10</v>
      </c>
      <c r="J6" s="18"/>
    </row>
    <row r="7" spans="1:13" s="5" customFormat="1" ht="26.1" customHeight="1" x14ac:dyDescent="0.2">
      <c r="A7" s="11">
        <v>4</v>
      </c>
      <c r="B7" s="12" t="s">
        <v>150</v>
      </c>
      <c r="C7" s="12" t="s">
        <v>151</v>
      </c>
      <c r="D7" s="12" t="s">
        <v>11</v>
      </c>
      <c r="E7" s="13">
        <v>134788.12</v>
      </c>
      <c r="F7" s="13">
        <v>23102</v>
      </c>
      <c r="G7" s="14">
        <v>23</v>
      </c>
      <c r="H7" s="15">
        <v>43147</v>
      </c>
      <c r="I7" s="16" t="s">
        <v>13</v>
      </c>
      <c r="J7" s="18"/>
    </row>
    <row r="8" spans="1:13" s="5" customFormat="1" ht="26.1" customHeight="1" x14ac:dyDescent="0.2">
      <c r="A8" s="11">
        <v>5</v>
      </c>
      <c r="B8" s="12" t="s">
        <v>127</v>
      </c>
      <c r="C8" s="12" t="s">
        <v>127</v>
      </c>
      <c r="D8" s="12" t="s">
        <v>9</v>
      </c>
      <c r="E8" s="13">
        <v>126911.79</v>
      </c>
      <c r="F8" s="13">
        <v>25220</v>
      </c>
      <c r="G8" s="14">
        <v>12</v>
      </c>
      <c r="H8" s="15">
        <v>43119</v>
      </c>
      <c r="I8" s="19" t="s">
        <v>128</v>
      </c>
      <c r="J8" s="18"/>
    </row>
    <row r="9" spans="1:13" s="5" customFormat="1" ht="26.1" customHeight="1" x14ac:dyDescent="0.2">
      <c r="A9" s="11">
        <v>6</v>
      </c>
      <c r="B9" s="12" t="s">
        <v>105</v>
      </c>
      <c r="C9" s="12" t="s">
        <v>104</v>
      </c>
      <c r="D9" s="12" t="s">
        <v>11</v>
      </c>
      <c r="E9" s="13">
        <v>117435.74</v>
      </c>
      <c r="F9" s="13">
        <v>20756</v>
      </c>
      <c r="G9" s="14">
        <v>14</v>
      </c>
      <c r="H9" s="15">
        <v>43126</v>
      </c>
      <c r="I9" s="19" t="s">
        <v>15</v>
      </c>
      <c r="J9" s="18"/>
    </row>
    <row r="10" spans="1:13" s="5" customFormat="1" ht="26.1" customHeight="1" x14ac:dyDescent="0.2">
      <c r="A10" s="11">
        <v>7</v>
      </c>
      <c r="B10" s="12" t="s">
        <v>16</v>
      </c>
      <c r="C10" s="12" t="s">
        <v>16</v>
      </c>
      <c r="D10" s="12" t="s">
        <v>9</v>
      </c>
      <c r="E10" s="13">
        <v>79231</v>
      </c>
      <c r="F10" s="13">
        <v>14486</v>
      </c>
      <c r="G10" s="14">
        <v>10</v>
      </c>
      <c r="H10" s="15">
        <v>43098</v>
      </c>
      <c r="I10" s="16" t="s">
        <v>10</v>
      </c>
      <c r="J10" s="18"/>
    </row>
    <row r="11" spans="1:13" s="5" customFormat="1" ht="26.1" customHeight="1" x14ac:dyDescent="0.2">
      <c r="A11" s="11">
        <v>8</v>
      </c>
      <c r="B11" s="12" t="s">
        <v>155</v>
      </c>
      <c r="C11" s="12" t="s">
        <v>154</v>
      </c>
      <c r="D11" s="12" t="s">
        <v>163</v>
      </c>
      <c r="E11" s="13">
        <v>78057.8</v>
      </c>
      <c r="F11" s="13">
        <v>17957</v>
      </c>
      <c r="G11" s="14">
        <v>16</v>
      </c>
      <c r="H11" s="15">
        <v>43140</v>
      </c>
      <c r="I11" s="19" t="s">
        <v>14</v>
      </c>
      <c r="J11" s="18"/>
    </row>
    <row r="12" spans="1:13" s="5" customFormat="1" ht="26.1" customHeight="1" x14ac:dyDescent="0.2">
      <c r="A12" s="11">
        <v>9</v>
      </c>
      <c r="B12" s="12" t="s">
        <v>193</v>
      </c>
      <c r="C12" s="12" t="s">
        <v>193</v>
      </c>
      <c r="D12" s="12" t="s">
        <v>9</v>
      </c>
      <c r="E12" s="13">
        <v>55056</v>
      </c>
      <c r="F12" s="13">
        <v>11068</v>
      </c>
      <c r="G12" s="14">
        <v>12</v>
      </c>
      <c r="H12" s="15">
        <v>43140</v>
      </c>
      <c r="I12" s="16" t="s">
        <v>192</v>
      </c>
      <c r="J12" s="18"/>
    </row>
    <row r="13" spans="1:13" s="5" customFormat="1" ht="26.1" customHeight="1" x14ac:dyDescent="0.2">
      <c r="A13" s="11">
        <v>10</v>
      </c>
      <c r="B13" s="12" t="s">
        <v>68</v>
      </c>
      <c r="C13" s="12" t="s">
        <v>69</v>
      </c>
      <c r="D13" s="12" t="s">
        <v>11</v>
      </c>
      <c r="E13" s="13">
        <v>48323.33</v>
      </c>
      <c r="F13" s="13">
        <v>10445</v>
      </c>
      <c r="G13" s="14">
        <v>16</v>
      </c>
      <c r="H13" s="15">
        <v>43105</v>
      </c>
      <c r="I13" s="19" t="s">
        <v>13</v>
      </c>
      <c r="J13" s="18"/>
      <c r="L13" s="18"/>
      <c r="M13" s="17"/>
    </row>
    <row r="14" spans="1:13" s="5" customFormat="1" ht="26.1" customHeight="1" x14ac:dyDescent="0.2">
      <c r="A14" s="11">
        <v>11</v>
      </c>
      <c r="B14" s="12" t="s">
        <v>157</v>
      </c>
      <c r="C14" s="12" t="s">
        <v>156</v>
      </c>
      <c r="D14" s="12" t="s">
        <v>11</v>
      </c>
      <c r="E14" s="13">
        <v>47987.05</v>
      </c>
      <c r="F14" s="13">
        <v>9845</v>
      </c>
      <c r="G14" s="14">
        <v>12</v>
      </c>
      <c r="H14" s="15">
        <v>43154</v>
      </c>
      <c r="I14" s="19" t="s">
        <v>164</v>
      </c>
      <c r="J14" s="18"/>
      <c r="L14" s="18"/>
      <c r="M14" s="17"/>
    </row>
    <row r="15" spans="1:13" s="5" customFormat="1" ht="26.1" customHeight="1" x14ac:dyDescent="0.2">
      <c r="A15" s="11">
        <v>12</v>
      </c>
      <c r="B15" s="12" t="s">
        <v>158</v>
      </c>
      <c r="C15" s="12" t="s">
        <v>165</v>
      </c>
      <c r="D15" s="12" t="s">
        <v>31</v>
      </c>
      <c r="E15" s="13">
        <v>45917.79</v>
      </c>
      <c r="F15" s="13">
        <v>8364</v>
      </c>
      <c r="G15" s="14">
        <v>5</v>
      </c>
      <c r="H15" s="15">
        <v>43147</v>
      </c>
      <c r="I15" s="19" t="s">
        <v>14</v>
      </c>
      <c r="J15" s="18"/>
      <c r="L15" s="18"/>
      <c r="M15" s="17"/>
    </row>
    <row r="16" spans="1:13" s="5" customFormat="1" ht="26.1" customHeight="1" x14ac:dyDescent="0.2">
      <c r="A16" s="11">
        <v>13</v>
      </c>
      <c r="B16" s="12" t="s">
        <v>23</v>
      </c>
      <c r="C16" s="12" t="s">
        <v>24</v>
      </c>
      <c r="D16" s="12" t="s">
        <v>11</v>
      </c>
      <c r="E16" s="13">
        <v>45829.16</v>
      </c>
      <c r="F16" s="13">
        <v>10062</v>
      </c>
      <c r="G16" s="14">
        <v>11</v>
      </c>
      <c r="H16" s="15">
        <v>43084</v>
      </c>
      <c r="I16" s="19" t="s">
        <v>15</v>
      </c>
      <c r="J16" s="18"/>
      <c r="L16" s="18"/>
      <c r="M16" s="17"/>
    </row>
    <row r="17" spans="1:13" s="5" customFormat="1" ht="26.1" customHeight="1" x14ac:dyDescent="0.2">
      <c r="A17" s="11">
        <v>14</v>
      </c>
      <c r="B17" s="12" t="s">
        <v>169</v>
      </c>
      <c r="C17" s="12" t="s">
        <v>171</v>
      </c>
      <c r="D17" s="12" t="s">
        <v>172</v>
      </c>
      <c r="E17" s="13">
        <v>40679</v>
      </c>
      <c r="F17" s="13">
        <v>8916</v>
      </c>
      <c r="G17" s="14">
        <v>18</v>
      </c>
      <c r="H17" s="15">
        <v>43154</v>
      </c>
      <c r="I17" s="16" t="s">
        <v>32</v>
      </c>
      <c r="J17" s="18"/>
      <c r="L17" s="18"/>
      <c r="M17" s="17"/>
    </row>
    <row r="18" spans="1:13" s="5" customFormat="1" ht="26.1" customHeight="1" x14ac:dyDescent="0.2">
      <c r="A18" s="11">
        <v>15</v>
      </c>
      <c r="B18" s="12" t="s">
        <v>152</v>
      </c>
      <c r="C18" s="12" t="s">
        <v>153</v>
      </c>
      <c r="D18" s="12" t="s">
        <v>11</v>
      </c>
      <c r="E18" s="13">
        <v>38188.300000000003</v>
      </c>
      <c r="F18" s="13">
        <v>7203</v>
      </c>
      <c r="G18" s="14">
        <v>16</v>
      </c>
      <c r="H18" s="15">
        <v>43133</v>
      </c>
      <c r="I18" s="19" t="s">
        <v>15</v>
      </c>
      <c r="J18" s="18"/>
      <c r="L18" s="18"/>
      <c r="M18" s="17"/>
    </row>
    <row r="19" spans="1:13" s="5" customFormat="1" ht="26.1" customHeight="1" x14ac:dyDescent="0.2">
      <c r="A19" s="11">
        <v>16</v>
      </c>
      <c r="B19" s="12" t="s">
        <v>109</v>
      </c>
      <c r="C19" s="12" t="s">
        <v>108</v>
      </c>
      <c r="D19" s="12" t="s">
        <v>11</v>
      </c>
      <c r="E19" s="13">
        <v>35349.81</v>
      </c>
      <c r="F19" s="13">
        <v>6281</v>
      </c>
      <c r="G19" s="14">
        <v>9</v>
      </c>
      <c r="H19" s="15">
        <v>43119</v>
      </c>
      <c r="I19" s="19" t="s">
        <v>15</v>
      </c>
      <c r="J19" s="18"/>
      <c r="L19" s="18"/>
      <c r="M19" s="17"/>
    </row>
    <row r="20" spans="1:13" s="5" customFormat="1" ht="26.1" customHeight="1" x14ac:dyDescent="0.2">
      <c r="A20" s="11">
        <v>17</v>
      </c>
      <c r="B20" s="12" t="s">
        <v>91</v>
      </c>
      <c r="C20" s="12" t="s">
        <v>90</v>
      </c>
      <c r="D20" s="12" t="s">
        <v>11</v>
      </c>
      <c r="E20" s="13">
        <v>34489.269999999997</v>
      </c>
      <c r="F20" s="13">
        <v>6416</v>
      </c>
      <c r="G20" s="14">
        <v>12</v>
      </c>
      <c r="H20" s="15">
        <v>43133</v>
      </c>
      <c r="I20" s="19" t="s">
        <v>14</v>
      </c>
      <c r="J20" s="18"/>
      <c r="L20" s="18"/>
      <c r="M20" s="17"/>
    </row>
    <row r="21" spans="1:13" s="5" customFormat="1" ht="26.1" customHeight="1" x14ac:dyDescent="0.2">
      <c r="A21" s="11">
        <v>18</v>
      </c>
      <c r="B21" s="12" t="s">
        <v>145</v>
      </c>
      <c r="C21" s="12" t="s">
        <v>146</v>
      </c>
      <c r="D21" s="12" t="s">
        <v>147</v>
      </c>
      <c r="E21" s="13">
        <v>29022.62</v>
      </c>
      <c r="F21" s="13">
        <v>5433</v>
      </c>
      <c r="G21" s="14">
        <v>13</v>
      </c>
      <c r="H21" s="15">
        <v>43133</v>
      </c>
      <c r="I21" s="16" t="s">
        <v>12</v>
      </c>
      <c r="J21" s="18"/>
      <c r="L21" s="18"/>
      <c r="M21" s="17"/>
    </row>
    <row r="22" spans="1:13" s="5" customFormat="1" ht="26.1" customHeight="1" x14ac:dyDescent="0.2">
      <c r="A22" s="11">
        <v>19</v>
      </c>
      <c r="B22" s="12" t="s">
        <v>168</v>
      </c>
      <c r="C22" s="12" t="s">
        <v>170</v>
      </c>
      <c r="D22" s="12" t="s">
        <v>31</v>
      </c>
      <c r="E22" s="13">
        <v>23843</v>
      </c>
      <c r="F22" s="13">
        <v>5463</v>
      </c>
      <c r="G22" s="14">
        <v>13</v>
      </c>
      <c r="H22" s="15">
        <v>43133</v>
      </c>
      <c r="I22" s="16" t="s">
        <v>32</v>
      </c>
      <c r="J22" s="18"/>
      <c r="L22" s="18"/>
      <c r="M22" s="17"/>
    </row>
    <row r="23" spans="1:13" s="5" customFormat="1" ht="26.1" customHeight="1" x14ac:dyDescent="0.2">
      <c r="A23" s="11">
        <v>20</v>
      </c>
      <c r="B23" s="12" t="s">
        <v>160</v>
      </c>
      <c r="C23" s="12" t="s">
        <v>159</v>
      </c>
      <c r="D23" s="12" t="s">
        <v>11</v>
      </c>
      <c r="E23" s="13">
        <v>18059.419999999998</v>
      </c>
      <c r="F23" s="13">
        <v>3680</v>
      </c>
      <c r="G23" s="14">
        <v>11</v>
      </c>
      <c r="H23" s="15">
        <v>43154</v>
      </c>
      <c r="I23" s="16" t="s">
        <v>14</v>
      </c>
      <c r="J23" s="18"/>
      <c r="L23" s="18"/>
      <c r="M23" s="17"/>
    </row>
    <row r="24" spans="1:13" s="5" customFormat="1" ht="26.1" customHeight="1" x14ac:dyDescent="0.2">
      <c r="A24" s="11">
        <v>21</v>
      </c>
      <c r="B24" s="12" t="s">
        <v>27</v>
      </c>
      <c r="C24" s="12" t="s">
        <v>28</v>
      </c>
      <c r="D24" s="12" t="s">
        <v>11</v>
      </c>
      <c r="E24" s="13">
        <v>17903.830000000002</v>
      </c>
      <c r="F24" s="13">
        <v>3004</v>
      </c>
      <c r="G24" s="14">
        <v>5</v>
      </c>
      <c r="H24" s="15">
        <v>43091</v>
      </c>
      <c r="I24" s="16" t="s">
        <v>19</v>
      </c>
      <c r="J24" s="18"/>
      <c r="L24" s="18"/>
      <c r="M24" s="17"/>
    </row>
    <row r="25" spans="1:13" s="5" customFormat="1" ht="26.1" customHeight="1" x14ac:dyDescent="0.2">
      <c r="A25" s="11">
        <v>22</v>
      </c>
      <c r="B25" s="12" t="s">
        <v>89</v>
      </c>
      <c r="C25" s="12" t="s">
        <v>88</v>
      </c>
      <c r="D25" s="12" t="s">
        <v>11</v>
      </c>
      <c r="E25" s="13">
        <v>12360.39</v>
      </c>
      <c r="F25" s="13">
        <v>2376</v>
      </c>
      <c r="G25" s="14">
        <v>8</v>
      </c>
      <c r="H25" s="15">
        <v>42761</v>
      </c>
      <c r="I25" s="19" t="s">
        <v>14</v>
      </c>
      <c r="J25" s="18"/>
      <c r="L25" s="18"/>
      <c r="M25" s="17"/>
    </row>
    <row r="26" spans="1:13" s="5" customFormat="1" ht="26.1" customHeight="1" x14ac:dyDescent="0.2">
      <c r="A26" s="11">
        <v>23</v>
      </c>
      <c r="B26" s="12" t="s">
        <v>112</v>
      </c>
      <c r="C26" s="12" t="s">
        <v>113</v>
      </c>
      <c r="D26" s="12" t="s">
        <v>31</v>
      </c>
      <c r="E26" s="13">
        <v>12215</v>
      </c>
      <c r="F26" s="13">
        <v>2071</v>
      </c>
      <c r="G26" s="14">
        <v>3</v>
      </c>
      <c r="H26" s="15">
        <v>43112</v>
      </c>
      <c r="I26" s="16" t="s">
        <v>32</v>
      </c>
      <c r="J26" s="18"/>
      <c r="L26" s="18"/>
      <c r="M26" s="17"/>
    </row>
    <row r="27" spans="1:13" s="5" customFormat="1" ht="26.1" customHeight="1" x14ac:dyDescent="0.2">
      <c r="A27" s="11">
        <v>24</v>
      </c>
      <c r="B27" s="12" t="s">
        <v>161</v>
      </c>
      <c r="C27" s="12" t="s">
        <v>166</v>
      </c>
      <c r="D27" s="12" t="s">
        <v>11</v>
      </c>
      <c r="E27" s="13">
        <v>11730.16</v>
      </c>
      <c r="F27" s="13">
        <v>2394</v>
      </c>
      <c r="G27" s="14">
        <v>9</v>
      </c>
      <c r="H27" s="15">
        <v>43154</v>
      </c>
      <c r="I27" s="16" t="s">
        <v>14</v>
      </c>
      <c r="J27" s="18"/>
      <c r="L27" s="18"/>
    </row>
    <row r="28" spans="1:13" s="5" customFormat="1" ht="26.1" customHeight="1" x14ac:dyDescent="0.2">
      <c r="A28" s="11">
        <v>25</v>
      </c>
      <c r="B28" s="12" t="s">
        <v>87</v>
      </c>
      <c r="C28" s="12" t="s">
        <v>86</v>
      </c>
      <c r="D28" s="12" t="s">
        <v>20</v>
      </c>
      <c r="E28" s="13">
        <v>9914.25</v>
      </c>
      <c r="F28" s="13">
        <v>2421</v>
      </c>
      <c r="G28" s="14">
        <v>14</v>
      </c>
      <c r="H28" s="20">
        <v>43119</v>
      </c>
      <c r="I28" s="19" t="s">
        <v>14</v>
      </c>
      <c r="J28" s="18"/>
    </row>
    <row r="29" spans="1:13" s="5" customFormat="1" ht="26.1" customHeight="1" x14ac:dyDescent="0.2">
      <c r="A29" s="11">
        <v>26</v>
      </c>
      <c r="B29" s="12" t="s">
        <v>139</v>
      </c>
      <c r="C29" s="12" t="s">
        <v>138</v>
      </c>
      <c r="D29" s="12" t="s">
        <v>11</v>
      </c>
      <c r="E29" s="13">
        <v>6363</v>
      </c>
      <c r="F29" s="13">
        <v>1384</v>
      </c>
      <c r="G29" s="14">
        <v>6</v>
      </c>
      <c r="H29" s="15">
        <v>43126</v>
      </c>
      <c r="I29" s="19" t="s">
        <v>59</v>
      </c>
      <c r="J29" s="18"/>
    </row>
    <row r="30" spans="1:13" s="5" customFormat="1" ht="26.1" customHeight="1" x14ac:dyDescent="0.2">
      <c r="A30" s="11">
        <v>27</v>
      </c>
      <c r="B30" s="25" t="s">
        <v>182</v>
      </c>
      <c r="C30" s="25" t="s">
        <v>181</v>
      </c>
      <c r="D30" s="12" t="s">
        <v>183</v>
      </c>
      <c r="E30" s="13">
        <v>4741.1000000000004</v>
      </c>
      <c r="F30" s="13">
        <v>1009</v>
      </c>
      <c r="G30" s="14">
        <v>4</v>
      </c>
      <c r="H30" s="26">
        <v>43140</v>
      </c>
      <c r="I30" s="16" t="s">
        <v>54</v>
      </c>
      <c r="J30" s="18"/>
    </row>
    <row r="31" spans="1:13" s="5" customFormat="1" ht="26.1" customHeight="1" x14ac:dyDescent="0.2">
      <c r="A31" s="11">
        <v>28</v>
      </c>
      <c r="B31" s="12" t="s">
        <v>82</v>
      </c>
      <c r="C31" s="12" t="s">
        <v>98</v>
      </c>
      <c r="D31" s="12" t="s">
        <v>11</v>
      </c>
      <c r="E31" s="13">
        <v>4183.0200000000004</v>
      </c>
      <c r="F31" s="13">
        <v>698</v>
      </c>
      <c r="G31" s="14">
        <v>3</v>
      </c>
      <c r="H31" s="15">
        <v>43105</v>
      </c>
      <c r="I31" s="16" t="s">
        <v>19</v>
      </c>
      <c r="J31" s="18"/>
    </row>
    <row r="32" spans="1:13" s="5" customFormat="1" ht="26.1" customHeight="1" x14ac:dyDescent="0.2">
      <c r="A32" s="11">
        <v>29</v>
      </c>
      <c r="B32" s="12" t="s">
        <v>184</v>
      </c>
      <c r="C32" s="12" t="s">
        <v>185</v>
      </c>
      <c r="D32" s="12" t="s">
        <v>186</v>
      </c>
      <c r="E32" s="13">
        <v>3157.47</v>
      </c>
      <c r="F32" s="13">
        <v>840</v>
      </c>
      <c r="G32" s="14">
        <v>8</v>
      </c>
      <c r="H32" s="15">
        <v>43147</v>
      </c>
      <c r="I32" s="19" t="s">
        <v>38</v>
      </c>
      <c r="J32" s="18"/>
    </row>
    <row r="33" spans="1:13" s="5" customFormat="1" ht="26.1" customHeight="1" x14ac:dyDescent="0.2">
      <c r="A33" s="11">
        <v>30</v>
      </c>
      <c r="B33" s="12" t="s">
        <v>122</v>
      </c>
      <c r="C33" s="12" t="s">
        <v>123</v>
      </c>
      <c r="D33" s="12" t="s">
        <v>31</v>
      </c>
      <c r="E33" s="13">
        <v>2819.5</v>
      </c>
      <c r="F33" s="13">
        <v>833</v>
      </c>
      <c r="G33" s="14">
        <v>4</v>
      </c>
      <c r="H33" s="15">
        <v>43126</v>
      </c>
      <c r="I33" s="16" t="s">
        <v>54</v>
      </c>
      <c r="J33" s="18"/>
    </row>
    <row r="34" spans="1:13" s="5" customFormat="1" ht="26.1" customHeight="1" x14ac:dyDescent="0.2">
      <c r="A34" s="11">
        <v>31</v>
      </c>
      <c r="B34" s="12" t="s">
        <v>100</v>
      </c>
      <c r="C34" s="12" t="s">
        <v>99</v>
      </c>
      <c r="D34" s="12" t="s">
        <v>101</v>
      </c>
      <c r="E34" s="13">
        <v>2426.12</v>
      </c>
      <c r="F34" s="13">
        <v>483</v>
      </c>
      <c r="G34" s="14">
        <v>1</v>
      </c>
      <c r="H34" s="15">
        <v>43112</v>
      </c>
      <c r="I34" s="19" t="s">
        <v>33</v>
      </c>
      <c r="J34" s="18"/>
    </row>
    <row r="35" spans="1:13" s="5" customFormat="1" ht="26.1" customHeight="1" x14ac:dyDescent="0.2">
      <c r="A35" s="11">
        <v>32</v>
      </c>
      <c r="B35" s="12" t="s">
        <v>103</v>
      </c>
      <c r="C35" s="12" t="s">
        <v>102</v>
      </c>
      <c r="D35" s="12" t="s">
        <v>11</v>
      </c>
      <c r="E35" s="13">
        <v>2158.31</v>
      </c>
      <c r="F35" s="13">
        <v>476</v>
      </c>
      <c r="G35" s="14">
        <v>11</v>
      </c>
      <c r="H35" s="15">
        <v>43126</v>
      </c>
      <c r="I35" s="19" t="s">
        <v>33</v>
      </c>
      <c r="J35" s="18"/>
    </row>
    <row r="36" spans="1:13" s="5" customFormat="1" ht="26.1" customHeight="1" x14ac:dyDescent="0.2">
      <c r="A36" s="11">
        <v>33</v>
      </c>
      <c r="B36" s="12" t="s">
        <v>107</v>
      </c>
      <c r="C36" s="12" t="s">
        <v>106</v>
      </c>
      <c r="D36" s="12" t="s">
        <v>11</v>
      </c>
      <c r="E36" s="13">
        <v>1678.63</v>
      </c>
      <c r="F36" s="13">
        <v>297</v>
      </c>
      <c r="G36" s="14">
        <v>3</v>
      </c>
      <c r="H36" s="15">
        <v>43105</v>
      </c>
      <c r="I36" s="19" t="s">
        <v>33</v>
      </c>
      <c r="J36" s="18"/>
    </row>
    <row r="37" spans="1:13" s="5" customFormat="1" ht="26.1" customHeight="1" x14ac:dyDescent="0.2">
      <c r="A37" s="11">
        <v>34</v>
      </c>
      <c r="B37" s="25" t="s">
        <v>51</v>
      </c>
      <c r="C37" s="25" t="s">
        <v>52</v>
      </c>
      <c r="D37" s="12" t="s">
        <v>53</v>
      </c>
      <c r="E37" s="13">
        <v>1327.3</v>
      </c>
      <c r="F37" s="13">
        <v>364</v>
      </c>
      <c r="G37" s="14">
        <v>3</v>
      </c>
      <c r="H37" s="26">
        <v>43070</v>
      </c>
      <c r="I37" s="16" t="s">
        <v>54</v>
      </c>
      <c r="J37" s="18"/>
    </row>
    <row r="38" spans="1:13" s="5" customFormat="1" ht="26.1" customHeight="1" x14ac:dyDescent="0.2">
      <c r="A38" s="11">
        <v>35</v>
      </c>
      <c r="B38" s="12" t="s">
        <v>8</v>
      </c>
      <c r="C38" s="12" t="s">
        <v>8</v>
      </c>
      <c r="D38" s="12" t="s">
        <v>9</v>
      </c>
      <c r="E38" s="13">
        <v>1101</v>
      </c>
      <c r="F38" s="13">
        <v>184</v>
      </c>
      <c r="G38" s="14">
        <v>2</v>
      </c>
      <c r="H38" s="15">
        <v>43035</v>
      </c>
      <c r="I38" s="16" t="s">
        <v>10</v>
      </c>
      <c r="J38" s="18"/>
    </row>
    <row r="39" spans="1:13" s="5" customFormat="1" ht="26.1" customHeight="1" x14ac:dyDescent="0.2">
      <c r="A39" s="11">
        <v>36</v>
      </c>
      <c r="B39" s="12" t="s">
        <v>260</v>
      </c>
      <c r="C39" s="12" t="s">
        <v>262</v>
      </c>
      <c r="D39" s="12" t="s">
        <v>261</v>
      </c>
      <c r="E39" s="13">
        <v>1087</v>
      </c>
      <c r="F39" s="13">
        <v>301</v>
      </c>
      <c r="G39" s="14">
        <v>3</v>
      </c>
      <c r="H39" s="15">
        <v>43154</v>
      </c>
      <c r="I39" s="19" t="s">
        <v>59</v>
      </c>
      <c r="J39" s="18"/>
    </row>
    <row r="40" spans="1:13" s="5" customFormat="1" ht="26.1" customHeight="1" x14ac:dyDescent="0.2">
      <c r="A40" s="11">
        <v>37</v>
      </c>
      <c r="B40" s="12" t="s">
        <v>134</v>
      </c>
      <c r="C40" s="12" t="s">
        <v>135</v>
      </c>
      <c r="D40" s="12" t="s">
        <v>11</v>
      </c>
      <c r="E40" s="13">
        <v>954</v>
      </c>
      <c r="F40" s="13">
        <v>161</v>
      </c>
      <c r="G40" s="14">
        <v>3</v>
      </c>
      <c r="H40" s="15">
        <v>43112</v>
      </c>
      <c r="I40" s="16" t="s">
        <v>12</v>
      </c>
      <c r="J40" s="18"/>
    </row>
    <row r="41" spans="1:13" s="5" customFormat="1" ht="26.1" customHeight="1" x14ac:dyDescent="0.2">
      <c r="A41" s="11">
        <v>38</v>
      </c>
      <c r="B41" s="12" t="s">
        <v>188</v>
      </c>
      <c r="C41" s="12" t="s">
        <v>188</v>
      </c>
      <c r="D41" s="12" t="s">
        <v>9</v>
      </c>
      <c r="E41" s="13">
        <v>935</v>
      </c>
      <c r="F41" s="13">
        <v>166</v>
      </c>
      <c r="G41" s="14">
        <v>2</v>
      </c>
      <c r="H41" s="15" t="s">
        <v>189</v>
      </c>
      <c r="I41" s="16" t="s">
        <v>10</v>
      </c>
      <c r="J41" s="18"/>
    </row>
    <row r="42" spans="1:13" s="5" customFormat="1" ht="26.1" customHeight="1" x14ac:dyDescent="0.2">
      <c r="A42" s="11">
        <v>39</v>
      </c>
      <c r="B42" s="25" t="s">
        <v>489</v>
      </c>
      <c r="C42" s="50" t="s">
        <v>490</v>
      </c>
      <c r="D42" s="50" t="s">
        <v>491</v>
      </c>
      <c r="E42" s="13">
        <v>897</v>
      </c>
      <c r="F42" s="51">
        <v>414</v>
      </c>
      <c r="G42" s="52">
        <v>1</v>
      </c>
      <c r="H42" s="20">
        <v>42301</v>
      </c>
      <c r="I42" s="16" t="s">
        <v>468</v>
      </c>
      <c r="J42" s="48"/>
    </row>
    <row r="43" spans="1:13" s="5" customFormat="1" ht="26.1" customHeight="1" x14ac:dyDescent="0.2">
      <c r="A43" s="11">
        <v>40</v>
      </c>
      <c r="B43" s="21" t="s">
        <v>114</v>
      </c>
      <c r="C43" s="12" t="s">
        <v>115</v>
      </c>
      <c r="D43" s="12" t="s">
        <v>20</v>
      </c>
      <c r="E43" s="13">
        <v>877.8</v>
      </c>
      <c r="F43" s="13">
        <v>229</v>
      </c>
      <c r="G43" s="14">
        <v>4</v>
      </c>
      <c r="H43" s="15">
        <v>43126</v>
      </c>
      <c r="I43" s="19" t="s">
        <v>38</v>
      </c>
      <c r="J43" s="18"/>
    </row>
    <row r="44" spans="1:13" s="5" customFormat="1" ht="26.1" customHeight="1" x14ac:dyDescent="0.2">
      <c r="A44" s="11">
        <v>41</v>
      </c>
      <c r="B44" s="12" t="s">
        <v>55</v>
      </c>
      <c r="C44" s="22" t="s">
        <v>56</v>
      </c>
      <c r="D44" s="22" t="s">
        <v>11</v>
      </c>
      <c r="E44" s="13">
        <v>852</v>
      </c>
      <c r="F44" s="13">
        <v>339</v>
      </c>
      <c r="G44" s="23">
        <v>1</v>
      </c>
      <c r="H44" s="24">
        <v>43056</v>
      </c>
      <c r="I44" s="19" t="s">
        <v>14</v>
      </c>
      <c r="J44" s="18"/>
    </row>
    <row r="45" spans="1:13" s="5" customFormat="1" ht="26.1" customHeight="1" x14ac:dyDescent="0.2">
      <c r="A45" s="11">
        <v>42</v>
      </c>
      <c r="B45" s="12" t="s">
        <v>140</v>
      </c>
      <c r="C45" s="12" t="s">
        <v>141</v>
      </c>
      <c r="D45" s="12" t="s">
        <v>142</v>
      </c>
      <c r="E45" s="13">
        <v>682.7</v>
      </c>
      <c r="F45" s="13">
        <v>140</v>
      </c>
      <c r="G45" s="14">
        <v>1</v>
      </c>
      <c r="H45" s="15">
        <v>43112</v>
      </c>
      <c r="I45" s="19" t="s">
        <v>143</v>
      </c>
      <c r="J45" s="18"/>
      <c r="L45" s="18"/>
      <c r="M45" s="17"/>
    </row>
    <row r="46" spans="1:13" s="5" customFormat="1" ht="26.1" customHeight="1" x14ac:dyDescent="0.2">
      <c r="A46" s="11">
        <v>43</v>
      </c>
      <c r="B46" s="12" t="s">
        <v>85</v>
      </c>
      <c r="C46" s="22" t="s">
        <v>84</v>
      </c>
      <c r="D46" s="22" t="s">
        <v>11</v>
      </c>
      <c r="E46" s="13">
        <v>508.28</v>
      </c>
      <c r="F46" s="13">
        <v>99</v>
      </c>
      <c r="G46" s="23">
        <v>1</v>
      </c>
      <c r="H46" s="24">
        <v>43105</v>
      </c>
      <c r="I46" s="19" t="s">
        <v>14</v>
      </c>
      <c r="J46" s="18"/>
    </row>
    <row r="47" spans="1:13" s="5" customFormat="1" ht="26.1" customHeight="1" x14ac:dyDescent="0.2">
      <c r="A47" s="11">
        <v>44</v>
      </c>
      <c r="B47" s="12" t="s">
        <v>39</v>
      </c>
      <c r="C47" s="22" t="s">
        <v>39</v>
      </c>
      <c r="D47" s="22" t="s">
        <v>9</v>
      </c>
      <c r="E47" s="13">
        <v>506.3</v>
      </c>
      <c r="F47" s="13">
        <v>225</v>
      </c>
      <c r="G47" s="23">
        <v>2</v>
      </c>
      <c r="H47" s="24">
        <v>43077</v>
      </c>
      <c r="I47" s="16" t="s">
        <v>40</v>
      </c>
      <c r="J47" s="18"/>
    </row>
    <row r="48" spans="1:13" s="5" customFormat="1" ht="26.1" customHeight="1" x14ac:dyDescent="0.2">
      <c r="A48" s="11">
        <v>45</v>
      </c>
      <c r="B48" s="12" t="s">
        <v>480</v>
      </c>
      <c r="C48" s="12" t="s">
        <v>481</v>
      </c>
      <c r="D48" s="12" t="s">
        <v>50</v>
      </c>
      <c r="E48" s="13">
        <v>479</v>
      </c>
      <c r="F48" s="13">
        <v>203</v>
      </c>
      <c r="G48" s="14">
        <v>1</v>
      </c>
      <c r="H48" s="15">
        <v>42654</v>
      </c>
      <c r="I48" s="16" t="s">
        <v>468</v>
      </c>
      <c r="J48" s="48"/>
    </row>
    <row r="49" spans="1:10" s="5" customFormat="1" ht="26.1" customHeight="1" x14ac:dyDescent="0.2">
      <c r="A49" s="11">
        <v>46</v>
      </c>
      <c r="B49" s="12" t="s">
        <v>62</v>
      </c>
      <c r="C49" s="22" t="s">
        <v>63</v>
      </c>
      <c r="D49" s="22" t="s">
        <v>20</v>
      </c>
      <c r="E49" s="13">
        <v>997.2</v>
      </c>
      <c r="F49" s="13">
        <v>204</v>
      </c>
      <c r="G49" s="23">
        <v>1</v>
      </c>
      <c r="H49" s="40">
        <v>43056</v>
      </c>
      <c r="I49" s="19" t="s">
        <v>59</v>
      </c>
      <c r="J49" s="18"/>
    </row>
    <row r="50" spans="1:10" s="5" customFormat="1" ht="26.1" customHeight="1" x14ac:dyDescent="0.2">
      <c r="A50" s="11">
        <v>47</v>
      </c>
      <c r="B50" s="12" t="s">
        <v>131</v>
      </c>
      <c r="C50" s="22" t="s">
        <v>132</v>
      </c>
      <c r="D50" s="22" t="s">
        <v>11</v>
      </c>
      <c r="E50" s="13">
        <v>264.33999999999997</v>
      </c>
      <c r="F50" s="13">
        <v>58</v>
      </c>
      <c r="G50" s="23">
        <v>1</v>
      </c>
      <c r="H50" s="24">
        <v>43119</v>
      </c>
      <c r="I50" s="16" t="s">
        <v>133</v>
      </c>
    </row>
    <row r="51" spans="1:10" s="5" customFormat="1" ht="26.1" customHeight="1" x14ac:dyDescent="0.2">
      <c r="A51" s="11">
        <v>48</v>
      </c>
      <c r="B51" s="12" t="s">
        <v>162</v>
      </c>
      <c r="C51" s="12" t="s">
        <v>167</v>
      </c>
      <c r="D51" s="12" t="s">
        <v>20</v>
      </c>
      <c r="E51" s="13">
        <v>242</v>
      </c>
      <c r="F51" s="13">
        <v>121</v>
      </c>
      <c r="G51" s="14">
        <v>1</v>
      </c>
      <c r="H51" s="15">
        <v>42322</v>
      </c>
      <c r="I51" s="19" t="s">
        <v>14</v>
      </c>
      <c r="J51" s="18"/>
    </row>
    <row r="52" spans="1:10" s="5" customFormat="1" ht="26.1" customHeight="1" x14ac:dyDescent="0.2">
      <c r="A52" s="11">
        <v>49</v>
      </c>
      <c r="B52" s="12" t="s">
        <v>83</v>
      </c>
      <c r="C52" s="12" t="s">
        <v>97</v>
      </c>
      <c r="D52" s="12" t="s">
        <v>11</v>
      </c>
      <c r="E52" s="13">
        <v>222.18</v>
      </c>
      <c r="F52" s="13">
        <v>58</v>
      </c>
      <c r="G52" s="14">
        <v>1</v>
      </c>
      <c r="H52" s="20">
        <v>43112</v>
      </c>
      <c r="I52" s="19" t="s">
        <v>14</v>
      </c>
      <c r="J52" s="18"/>
    </row>
    <row r="53" spans="1:10" s="5" customFormat="1" ht="26.1" customHeight="1" x14ac:dyDescent="0.2">
      <c r="A53" s="11">
        <v>50</v>
      </c>
      <c r="B53" s="12" t="s">
        <v>136</v>
      </c>
      <c r="C53" s="12" t="s">
        <v>137</v>
      </c>
      <c r="D53" s="12" t="s">
        <v>20</v>
      </c>
      <c r="E53" s="13">
        <v>322.3</v>
      </c>
      <c r="F53" s="13">
        <v>68</v>
      </c>
      <c r="G53" s="14">
        <v>1</v>
      </c>
      <c r="H53" s="20">
        <v>43035</v>
      </c>
      <c r="I53" s="19" t="s">
        <v>59</v>
      </c>
      <c r="J53" s="18"/>
    </row>
    <row r="54" spans="1:10" s="5" customFormat="1" ht="26.1" customHeight="1" x14ac:dyDescent="0.2">
      <c r="A54" s="11">
        <v>51</v>
      </c>
      <c r="B54" s="12" t="s">
        <v>176</v>
      </c>
      <c r="C54" s="12" t="s">
        <v>177</v>
      </c>
      <c r="D54" s="12" t="s">
        <v>178</v>
      </c>
      <c r="E54" s="13">
        <v>414.8</v>
      </c>
      <c r="F54" s="13">
        <v>85</v>
      </c>
      <c r="G54" s="14">
        <v>1</v>
      </c>
      <c r="H54" s="15">
        <v>43084</v>
      </c>
      <c r="I54" s="19" t="s">
        <v>59</v>
      </c>
      <c r="J54" s="18"/>
    </row>
    <row r="55" spans="1:10" s="5" customFormat="1" ht="26.1" customHeight="1" x14ac:dyDescent="0.2">
      <c r="A55" s="11">
        <v>52</v>
      </c>
      <c r="B55" s="12" t="s">
        <v>174</v>
      </c>
      <c r="C55" s="12" t="s">
        <v>173</v>
      </c>
      <c r="D55" s="12" t="s">
        <v>175</v>
      </c>
      <c r="E55" s="13">
        <v>189.4</v>
      </c>
      <c r="F55" s="13">
        <v>39</v>
      </c>
      <c r="G55" s="14">
        <v>1</v>
      </c>
      <c r="H55" s="15">
        <v>43091</v>
      </c>
      <c r="I55" s="19" t="s">
        <v>59</v>
      </c>
      <c r="J55" s="18"/>
    </row>
    <row r="56" spans="1:10" s="5" customFormat="1" ht="26.1" customHeight="1" x14ac:dyDescent="0.2">
      <c r="A56" s="11">
        <v>53</v>
      </c>
      <c r="B56" s="12" t="s">
        <v>475</v>
      </c>
      <c r="C56" s="12" t="s">
        <v>475</v>
      </c>
      <c r="D56" s="12" t="s">
        <v>473</v>
      </c>
      <c r="E56" s="13">
        <v>150</v>
      </c>
      <c r="F56" s="13">
        <v>75</v>
      </c>
      <c r="G56" s="14">
        <v>1</v>
      </c>
      <c r="H56" s="15" t="s">
        <v>476</v>
      </c>
      <c r="I56" s="16" t="s">
        <v>468</v>
      </c>
      <c r="J56" s="48"/>
    </row>
    <row r="57" spans="1:10" s="5" customFormat="1" ht="26.1" customHeight="1" x14ac:dyDescent="0.2">
      <c r="A57" s="11">
        <v>54</v>
      </c>
      <c r="B57" s="12" t="s">
        <v>180</v>
      </c>
      <c r="C57" s="12" t="s">
        <v>179</v>
      </c>
      <c r="D57" s="12" t="s">
        <v>20</v>
      </c>
      <c r="E57" s="13">
        <v>150</v>
      </c>
      <c r="F57" s="13">
        <v>31</v>
      </c>
      <c r="G57" s="14">
        <v>1</v>
      </c>
      <c r="H57" s="15">
        <v>43070</v>
      </c>
      <c r="I57" s="19" t="s">
        <v>59</v>
      </c>
      <c r="J57" s="18"/>
    </row>
    <row r="58" spans="1:10" ht="26.1" customHeight="1" x14ac:dyDescent="0.3">
      <c r="A58" s="11">
        <v>55</v>
      </c>
      <c r="B58" s="12" t="s">
        <v>494</v>
      </c>
      <c r="C58" s="12" t="s">
        <v>495</v>
      </c>
      <c r="D58" s="12" t="s">
        <v>496</v>
      </c>
      <c r="E58" s="13">
        <v>142</v>
      </c>
      <c r="F58" s="13">
        <v>75</v>
      </c>
      <c r="G58" s="14">
        <v>1</v>
      </c>
      <c r="H58" s="15">
        <v>43084</v>
      </c>
      <c r="I58" s="53" t="s">
        <v>497</v>
      </c>
    </row>
    <row r="59" spans="1:10" s="5" customFormat="1" ht="26.1" customHeight="1" x14ac:dyDescent="0.2">
      <c r="A59" s="11">
        <v>56</v>
      </c>
      <c r="B59" s="12" t="s">
        <v>486</v>
      </c>
      <c r="C59" s="12" t="s">
        <v>487</v>
      </c>
      <c r="D59" s="12" t="s">
        <v>488</v>
      </c>
      <c r="E59" s="13">
        <v>111</v>
      </c>
      <c r="F59" s="13">
        <v>37</v>
      </c>
      <c r="G59" s="14">
        <v>1</v>
      </c>
      <c r="H59" s="15">
        <v>42030</v>
      </c>
      <c r="I59" s="47" t="s">
        <v>468</v>
      </c>
      <c r="J59" s="48"/>
    </row>
    <row r="60" spans="1:10" s="5" customFormat="1" ht="26.1" customHeight="1" x14ac:dyDescent="0.2">
      <c r="A60" s="11">
        <v>57</v>
      </c>
      <c r="B60" s="12" t="s">
        <v>29</v>
      </c>
      <c r="C60" s="12" t="s">
        <v>30</v>
      </c>
      <c r="D60" s="12" t="s">
        <v>64</v>
      </c>
      <c r="E60" s="13">
        <v>98.8</v>
      </c>
      <c r="F60" s="13">
        <v>21</v>
      </c>
      <c r="G60" s="14">
        <v>1</v>
      </c>
      <c r="H60" s="15">
        <v>43070</v>
      </c>
      <c r="I60" s="19" t="s">
        <v>14</v>
      </c>
      <c r="J60" s="18"/>
    </row>
    <row r="61" spans="1:10" s="5" customFormat="1" ht="26.1" customHeight="1" x14ac:dyDescent="0.2">
      <c r="A61" s="11">
        <v>58</v>
      </c>
      <c r="B61" s="12" t="s">
        <v>119</v>
      </c>
      <c r="C61" s="12" t="s">
        <v>120</v>
      </c>
      <c r="D61" s="12" t="s">
        <v>121</v>
      </c>
      <c r="E61" s="13">
        <v>79</v>
      </c>
      <c r="F61" s="13">
        <v>26</v>
      </c>
      <c r="G61" s="14">
        <v>1</v>
      </c>
      <c r="H61" s="15">
        <v>43105</v>
      </c>
      <c r="I61" s="16" t="s">
        <v>54</v>
      </c>
      <c r="J61" s="18"/>
    </row>
    <row r="62" spans="1:10" s="5" customFormat="1" ht="26.1" customHeight="1" x14ac:dyDescent="0.2">
      <c r="A62" s="11">
        <v>59</v>
      </c>
      <c r="B62" s="12" t="s">
        <v>117</v>
      </c>
      <c r="C62" s="12" t="s">
        <v>116</v>
      </c>
      <c r="D62" s="12" t="s">
        <v>118</v>
      </c>
      <c r="E62" s="13">
        <v>48</v>
      </c>
      <c r="F62" s="13">
        <v>12</v>
      </c>
      <c r="G62" s="14">
        <v>1</v>
      </c>
      <c r="H62" s="15">
        <v>43105</v>
      </c>
      <c r="I62" s="16" t="s">
        <v>54</v>
      </c>
      <c r="J62" s="18"/>
    </row>
    <row r="63" spans="1:10" s="5" customFormat="1" ht="26.1" customHeight="1" x14ac:dyDescent="0.2">
      <c r="A63" s="11">
        <v>60</v>
      </c>
      <c r="B63" s="12" t="s">
        <v>21</v>
      </c>
      <c r="C63" s="12" t="s">
        <v>22</v>
      </c>
      <c r="D63" s="12" t="s">
        <v>11</v>
      </c>
      <c r="E63" s="13">
        <v>42.5</v>
      </c>
      <c r="F63" s="13">
        <v>8</v>
      </c>
      <c r="G63" s="14">
        <v>1</v>
      </c>
      <c r="H63" s="15">
        <v>43084</v>
      </c>
      <c r="I63" s="19" t="s">
        <v>13</v>
      </c>
      <c r="J63" s="18"/>
    </row>
    <row r="64" spans="1:10" s="5" customFormat="1" ht="26.1" customHeight="1" x14ac:dyDescent="0.2">
      <c r="A64" s="11">
        <v>61</v>
      </c>
      <c r="B64" s="12" t="s">
        <v>464</v>
      </c>
      <c r="C64" s="12" t="s">
        <v>465</v>
      </c>
      <c r="D64" s="12" t="s">
        <v>466</v>
      </c>
      <c r="E64" s="13">
        <v>34</v>
      </c>
      <c r="F64" s="13">
        <v>14</v>
      </c>
      <c r="G64" s="14">
        <v>1</v>
      </c>
      <c r="H64" s="24" t="s">
        <v>467</v>
      </c>
      <c r="I64" s="47" t="s">
        <v>468</v>
      </c>
      <c r="J64" s="48"/>
    </row>
    <row r="65" spans="2:10" s="5" customFormat="1" ht="26.1" customHeight="1" x14ac:dyDescent="0.2">
      <c r="B65" s="30"/>
      <c r="C65" s="30"/>
      <c r="D65" s="30"/>
      <c r="E65" s="31"/>
      <c r="F65" s="31"/>
      <c r="G65" s="32"/>
      <c r="H65" s="28"/>
      <c r="I65" s="28"/>
      <c r="J65" s="18"/>
    </row>
    <row r="66" spans="2:10" s="5" customFormat="1" ht="26.1" customHeight="1" thickBot="1" x14ac:dyDescent="0.25">
      <c r="B66" s="33"/>
      <c r="C66" s="33"/>
      <c r="D66" s="33"/>
      <c r="E66" s="34">
        <f>SUM(E4:E65)</f>
        <v>2084239.1800000004</v>
      </c>
      <c r="F66" s="34">
        <f>SUM(F4:F65)</f>
        <v>393307</v>
      </c>
      <c r="H66" s="17"/>
      <c r="J66" s="18"/>
    </row>
    <row r="68" spans="2:10" s="39" customFormat="1" x14ac:dyDescent="0.3"/>
    <row r="69" spans="2:10" s="39" customFormat="1" x14ac:dyDescent="0.3"/>
    <row r="70" spans="2:10" s="39" customFormat="1" x14ac:dyDescent="0.3"/>
    <row r="71" spans="2:10" s="39" customFormat="1" x14ac:dyDescent="0.3"/>
    <row r="72" spans="2:10" s="39" customFormat="1" x14ac:dyDescent="0.3"/>
    <row r="73" spans="2:10" s="39" customFormat="1" x14ac:dyDescent="0.3"/>
    <row r="74" spans="2:10" s="39" customFormat="1" x14ac:dyDescent="0.3"/>
    <row r="75" spans="2:10" s="39" customFormat="1" x14ac:dyDescent="0.3"/>
    <row r="76" spans="2:10" s="39" customFormat="1" x14ac:dyDescent="0.3"/>
    <row r="77" spans="2:10" s="39" customFormat="1" x14ac:dyDescent="0.3"/>
    <row r="78" spans="2:10" s="39" customFormat="1" x14ac:dyDescent="0.3"/>
    <row r="79" spans="2:10" s="39" customFormat="1" x14ac:dyDescent="0.3"/>
  </sheetData>
  <sortState xmlns:xlrd2="http://schemas.microsoft.com/office/spreadsheetml/2017/richdata2" ref="A4:I64">
    <sortCondition descending="1" ref="E4:E6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0997-E2C0-4EA7-A7BE-9C71D7C07D31}">
  <dimension ref="A1:P106"/>
  <sheetViews>
    <sheetView topLeftCell="A30" workbookViewId="0">
      <selection activeCell="B37" sqref="B37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7.88671875" customWidth="1"/>
    <col min="11" max="11" width="5.77734375" customWidth="1"/>
    <col min="12" max="12" width="7" customWidth="1"/>
    <col min="13" max="13" width="15.88671875" customWidth="1"/>
    <col min="14" max="14" width="9" customWidth="1"/>
  </cols>
  <sheetData>
    <row r="1" spans="1:9" s="5" customFormat="1" ht="17.399999999999999" x14ac:dyDescent="0.3">
      <c r="A1" s="1" t="s">
        <v>194</v>
      </c>
      <c r="B1" s="2"/>
      <c r="C1" s="2"/>
      <c r="D1" s="2"/>
      <c r="E1" s="3"/>
      <c r="F1" s="3"/>
      <c r="G1" s="4"/>
      <c r="H1" s="4"/>
      <c r="I1" s="4"/>
    </row>
    <row r="2" spans="1:9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9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9" s="5" customFormat="1" ht="26.1" customHeight="1" x14ac:dyDescent="0.2">
      <c r="A4" s="11">
        <v>1</v>
      </c>
      <c r="B4" s="12" t="s">
        <v>241</v>
      </c>
      <c r="C4" s="12" t="s">
        <v>236</v>
      </c>
      <c r="D4" s="12" t="s">
        <v>11</v>
      </c>
      <c r="E4" s="13">
        <v>149172.94</v>
      </c>
      <c r="F4" s="13">
        <v>26304</v>
      </c>
      <c r="G4" s="14">
        <v>16</v>
      </c>
      <c r="H4" s="15">
        <v>43161</v>
      </c>
      <c r="I4" s="19" t="s">
        <v>15</v>
      </c>
    </row>
    <row r="5" spans="1:9" s="5" customFormat="1" ht="26.1" customHeight="1" x14ac:dyDescent="0.2">
      <c r="A5" s="11">
        <v>2</v>
      </c>
      <c r="B5" s="12" t="s">
        <v>196</v>
      </c>
      <c r="C5" s="12" t="s">
        <v>195</v>
      </c>
      <c r="D5" s="12" t="s">
        <v>11</v>
      </c>
      <c r="E5" s="13">
        <v>138804.97</v>
      </c>
      <c r="F5" s="13">
        <v>22796</v>
      </c>
      <c r="G5" s="14">
        <v>12</v>
      </c>
      <c r="H5" s="15">
        <v>43175</v>
      </c>
      <c r="I5" s="19" t="s">
        <v>164</v>
      </c>
    </row>
    <row r="6" spans="1:9" s="5" customFormat="1" ht="26.1" customHeight="1" x14ac:dyDescent="0.2">
      <c r="A6" s="11">
        <v>3</v>
      </c>
      <c r="B6" s="12" t="s">
        <v>188</v>
      </c>
      <c r="C6" s="12" t="s">
        <v>188</v>
      </c>
      <c r="D6" s="12" t="s">
        <v>9</v>
      </c>
      <c r="E6" s="13">
        <v>138781</v>
      </c>
      <c r="F6" s="13">
        <v>26440</v>
      </c>
      <c r="G6" s="14">
        <v>18</v>
      </c>
      <c r="H6" s="15">
        <v>43161</v>
      </c>
      <c r="I6" s="16" t="s">
        <v>10</v>
      </c>
    </row>
    <row r="7" spans="1:9" s="5" customFormat="1" ht="26.1" customHeight="1" x14ac:dyDescent="0.2">
      <c r="A7" s="11">
        <v>4</v>
      </c>
      <c r="B7" s="12" t="s">
        <v>190</v>
      </c>
      <c r="C7" s="12" t="s">
        <v>190</v>
      </c>
      <c r="D7" s="12" t="s">
        <v>9</v>
      </c>
      <c r="E7" s="13">
        <v>136946</v>
      </c>
      <c r="F7" s="13">
        <v>26770</v>
      </c>
      <c r="G7" s="14"/>
      <c r="H7" s="15">
        <v>43147</v>
      </c>
      <c r="I7" s="16" t="s">
        <v>191</v>
      </c>
    </row>
    <row r="8" spans="1:9" s="5" customFormat="1" ht="26.1" customHeight="1" x14ac:dyDescent="0.2">
      <c r="A8" s="11">
        <v>5</v>
      </c>
      <c r="B8" s="12" t="s">
        <v>198</v>
      </c>
      <c r="C8" s="12" t="s">
        <v>197</v>
      </c>
      <c r="D8" s="12" t="s">
        <v>207</v>
      </c>
      <c r="E8" s="13">
        <v>86870.92</v>
      </c>
      <c r="F8" s="13">
        <v>19321</v>
      </c>
      <c r="G8" s="14">
        <v>15</v>
      </c>
      <c r="H8" s="15">
        <v>43182</v>
      </c>
      <c r="I8" s="16" t="s">
        <v>19</v>
      </c>
    </row>
    <row r="9" spans="1:9" s="5" customFormat="1" ht="26.1" customHeight="1" x14ac:dyDescent="0.2">
      <c r="A9" s="11">
        <v>6</v>
      </c>
      <c r="B9" s="12" t="s">
        <v>169</v>
      </c>
      <c r="C9" s="12" t="s">
        <v>171</v>
      </c>
      <c r="D9" s="12" t="s">
        <v>172</v>
      </c>
      <c r="E9" s="13">
        <v>73074</v>
      </c>
      <c r="F9" s="13">
        <v>15858</v>
      </c>
      <c r="G9" s="14">
        <v>18</v>
      </c>
      <c r="H9" s="15">
        <v>43154</v>
      </c>
      <c r="I9" s="16" t="s">
        <v>32</v>
      </c>
    </row>
    <row r="10" spans="1:9" s="5" customFormat="1" ht="26.1" customHeight="1" x14ac:dyDescent="0.2">
      <c r="A10" s="11">
        <v>7</v>
      </c>
      <c r="B10" s="12" t="s">
        <v>214</v>
      </c>
      <c r="C10" s="12" t="s">
        <v>215</v>
      </c>
      <c r="D10" s="12" t="s">
        <v>216</v>
      </c>
      <c r="E10" s="13">
        <v>56228</v>
      </c>
      <c r="F10" s="13">
        <v>12117</v>
      </c>
      <c r="G10" s="14">
        <v>16</v>
      </c>
      <c r="H10" s="15">
        <v>43168</v>
      </c>
      <c r="I10" s="16" t="s">
        <v>32</v>
      </c>
    </row>
    <row r="11" spans="1:9" s="5" customFormat="1" ht="26.1" customHeight="1" x14ac:dyDescent="0.2">
      <c r="A11" s="11">
        <v>8</v>
      </c>
      <c r="B11" s="12" t="s">
        <v>150</v>
      </c>
      <c r="C11" s="12" t="s">
        <v>151</v>
      </c>
      <c r="D11" s="12" t="s">
        <v>11</v>
      </c>
      <c r="E11" s="13">
        <v>54020.92</v>
      </c>
      <c r="F11" s="13">
        <v>9301</v>
      </c>
      <c r="G11" s="14">
        <v>16</v>
      </c>
      <c r="H11" s="15">
        <v>43147</v>
      </c>
      <c r="I11" s="16" t="s">
        <v>13</v>
      </c>
    </row>
    <row r="12" spans="1:9" s="5" customFormat="1" ht="26.1" customHeight="1" x14ac:dyDescent="0.2">
      <c r="A12" s="11">
        <v>9</v>
      </c>
      <c r="B12" s="12" t="s">
        <v>157</v>
      </c>
      <c r="C12" s="12" t="s">
        <v>156</v>
      </c>
      <c r="D12" s="12" t="s">
        <v>11</v>
      </c>
      <c r="E12" s="13">
        <v>53108.7</v>
      </c>
      <c r="F12" s="13">
        <v>9659</v>
      </c>
      <c r="G12" s="14">
        <v>8</v>
      </c>
      <c r="H12" s="15">
        <v>43154</v>
      </c>
      <c r="I12" s="19" t="s">
        <v>164</v>
      </c>
    </row>
    <row r="13" spans="1:9" s="5" customFormat="1" ht="26.1" customHeight="1" x14ac:dyDescent="0.2">
      <c r="A13" s="11">
        <v>10</v>
      </c>
      <c r="B13" s="12" t="s">
        <v>148</v>
      </c>
      <c r="C13" s="12" t="s">
        <v>149</v>
      </c>
      <c r="D13" s="12" t="s">
        <v>11</v>
      </c>
      <c r="E13" s="13">
        <v>46916.97</v>
      </c>
      <c r="F13" s="13">
        <v>8059</v>
      </c>
      <c r="G13" s="14">
        <v>8</v>
      </c>
      <c r="H13" s="15">
        <v>43140</v>
      </c>
      <c r="I13" s="16" t="s">
        <v>12</v>
      </c>
    </row>
    <row r="14" spans="1:9" s="5" customFormat="1" ht="26.1" customHeight="1" x14ac:dyDescent="0.2">
      <c r="A14" s="11">
        <v>11</v>
      </c>
      <c r="B14" s="12" t="s">
        <v>242</v>
      </c>
      <c r="C14" s="12" t="s">
        <v>235</v>
      </c>
      <c r="D14" s="12" t="s">
        <v>243</v>
      </c>
      <c r="E14" s="13">
        <v>40053.33</v>
      </c>
      <c r="F14" s="13">
        <v>7151</v>
      </c>
      <c r="G14" s="14">
        <v>10</v>
      </c>
      <c r="H14" s="15">
        <v>43182</v>
      </c>
      <c r="I14" s="19" t="s">
        <v>33</v>
      </c>
    </row>
    <row r="15" spans="1:9" s="5" customFormat="1" ht="26.1" customHeight="1" x14ac:dyDescent="0.2">
      <c r="A15" s="11">
        <v>12</v>
      </c>
      <c r="B15" s="12" t="s">
        <v>226</v>
      </c>
      <c r="C15" s="12" t="s">
        <v>225</v>
      </c>
      <c r="D15" s="12" t="s">
        <v>227</v>
      </c>
      <c r="E15" s="13">
        <v>38371.089999999997</v>
      </c>
      <c r="F15" s="13">
        <v>6370</v>
      </c>
      <c r="G15" s="14">
        <v>13</v>
      </c>
      <c r="H15" s="15">
        <v>43182</v>
      </c>
      <c r="I15" s="16" t="s">
        <v>12</v>
      </c>
    </row>
    <row r="16" spans="1:9" s="5" customFormat="1" ht="26.1" customHeight="1" x14ac:dyDescent="0.2">
      <c r="A16" s="11">
        <v>13</v>
      </c>
      <c r="B16" s="12" t="s">
        <v>200</v>
      </c>
      <c r="C16" s="12" t="s">
        <v>199</v>
      </c>
      <c r="D16" s="12" t="s">
        <v>11</v>
      </c>
      <c r="E16" s="13">
        <v>33734.15</v>
      </c>
      <c r="F16" s="13">
        <v>5522</v>
      </c>
      <c r="G16" s="14">
        <v>15</v>
      </c>
      <c r="H16" s="15">
        <v>43189</v>
      </c>
      <c r="I16" s="19" t="s">
        <v>164</v>
      </c>
    </row>
    <row r="17" spans="1:14" s="5" customFormat="1" ht="26.1" customHeight="1" x14ac:dyDescent="0.2">
      <c r="A17" s="11">
        <v>14</v>
      </c>
      <c r="B17" s="12" t="s">
        <v>219</v>
      </c>
      <c r="C17" s="12" t="s">
        <v>220</v>
      </c>
      <c r="D17" s="12" t="s">
        <v>31</v>
      </c>
      <c r="E17" s="13">
        <v>31888.639999999999</v>
      </c>
      <c r="F17" s="13">
        <v>5529</v>
      </c>
      <c r="G17" s="14">
        <v>8</v>
      </c>
      <c r="H17" s="15">
        <v>43182</v>
      </c>
      <c r="I17" s="19" t="s">
        <v>38</v>
      </c>
    </row>
    <row r="18" spans="1:14" s="5" customFormat="1" ht="26.1" customHeight="1" x14ac:dyDescent="0.2">
      <c r="A18" s="11">
        <v>15</v>
      </c>
      <c r="B18" s="12" t="s">
        <v>221</v>
      </c>
      <c r="C18" s="12" t="s">
        <v>221</v>
      </c>
      <c r="D18" s="12" t="s">
        <v>11</v>
      </c>
      <c r="E18" s="13">
        <v>31227.24</v>
      </c>
      <c r="F18" s="13">
        <v>6011</v>
      </c>
      <c r="G18" s="14">
        <v>13</v>
      </c>
      <c r="H18" s="15">
        <v>43161</v>
      </c>
      <c r="I18" s="16" t="s">
        <v>12</v>
      </c>
    </row>
    <row r="19" spans="1:14" s="5" customFormat="1" ht="26.1" customHeight="1" x14ac:dyDescent="0.2">
      <c r="A19" s="11">
        <v>16</v>
      </c>
      <c r="B19" s="12" t="s">
        <v>239</v>
      </c>
      <c r="C19" s="12" t="s">
        <v>238</v>
      </c>
      <c r="D19" s="12" t="s">
        <v>11</v>
      </c>
      <c r="E19" s="13">
        <v>27240.19</v>
      </c>
      <c r="F19" s="13">
        <v>5031</v>
      </c>
      <c r="G19" s="14">
        <v>12</v>
      </c>
      <c r="H19" s="15">
        <v>43168</v>
      </c>
      <c r="I19" s="19" t="s">
        <v>33</v>
      </c>
      <c r="L19" s="18"/>
      <c r="N19" s="17"/>
    </row>
    <row r="20" spans="1:14" s="5" customFormat="1" ht="26.1" customHeight="1" x14ac:dyDescent="0.2">
      <c r="A20" s="11">
        <v>17</v>
      </c>
      <c r="B20" s="12" t="s">
        <v>223</v>
      </c>
      <c r="C20" s="12" t="s">
        <v>222</v>
      </c>
      <c r="D20" s="12" t="s">
        <v>224</v>
      </c>
      <c r="E20" s="13">
        <v>25526.7</v>
      </c>
      <c r="F20" s="13">
        <v>5067</v>
      </c>
      <c r="G20" s="14">
        <v>16</v>
      </c>
      <c r="H20" s="15">
        <v>43168</v>
      </c>
      <c r="I20" s="16" t="s">
        <v>12</v>
      </c>
      <c r="L20" s="18"/>
      <c r="N20" s="17"/>
    </row>
    <row r="21" spans="1:14" s="5" customFormat="1" ht="26.1" customHeight="1" x14ac:dyDescent="0.2">
      <c r="A21" s="11">
        <v>18</v>
      </c>
      <c r="B21" s="12" t="s">
        <v>231</v>
      </c>
      <c r="C21" s="12" t="s">
        <v>231</v>
      </c>
      <c r="D21" s="12" t="s">
        <v>9</v>
      </c>
      <c r="E21" s="13">
        <v>18007.41</v>
      </c>
      <c r="F21" s="13">
        <v>6215</v>
      </c>
      <c r="G21" s="14">
        <v>18</v>
      </c>
      <c r="H21" s="15">
        <v>43189</v>
      </c>
      <c r="I21" s="19" t="s">
        <v>232</v>
      </c>
      <c r="L21" s="18"/>
      <c r="N21" s="17"/>
    </row>
    <row r="22" spans="1:14" s="5" customFormat="1" ht="26.1" customHeight="1" x14ac:dyDescent="0.2">
      <c r="A22" s="11">
        <v>19</v>
      </c>
      <c r="B22" s="12" t="s">
        <v>202</v>
      </c>
      <c r="C22" s="12" t="s">
        <v>201</v>
      </c>
      <c r="D22" s="12" t="s">
        <v>208</v>
      </c>
      <c r="E22" s="13">
        <v>22203.46</v>
      </c>
      <c r="F22" s="13">
        <v>4125</v>
      </c>
      <c r="G22" s="14">
        <v>12</v>
      </c>
      <c r="H22" s="15">
        <v>43168</v>
      </c>
      <c r="I22" s="19" t="s">
        <v>14</v>
      </c>
      <c r="L22" s="18"/>
      <c r="N22" s="17"/>
    </row>
    <row r="23" spans="1:14" s="5" customFormat="1" ht="26.1" customHeight="1" x14ac:dyDescent="0.2">
      <c r="A23" s="11">
        <v>20</v>
      </c>
      <c r="B23" s="12" t="s">
        <v>193</v>
      </c>
      <c r="C23" s="12" t="s">
        <v>193</v>
      </c>
      <c r="D23" s="12" t="s">
        <v>9</v>
      </c>
      <c r="E23" s="13">
        <v>18191.900000000001</v>
      </c>
      <c r="F23" s="13">
        <v>4421</v>
      </c>
      <c r="G23" s="14">
        <v>10</v>
      </c>
      <c r="H23" s="15">
        <v>43140</v>
      </c>
      <c r="I23" s="16" t="s">
        <v>192</v>
      </c>
      <c r="L23" s="18"/>
      <c r="N23" s="17"/>
    </row>
    <row r="24" spans="1:14" s="5" customFormat="1" ht="26.1" customHeight="1" x14ac:dyDescent="0.2">
      <c r="A24" s="11">
        <v>21</v>
      </c>
      <c r="B24" s="12" t="s">
        <v>155</v>
      </c>
      <c r="C24" s="12" t="s">
        <v>154</v>
      </c>
      <c r="D24" s="12" t="s">
        <v>163</v>
      </c>
      <c r="E24" s="13">
        <v>18405.75</v>
      </c>
      <c r="F24" s="13">
        <v>3996</v>
      </c>
      <c r="G24" s="14">
        <v>9</v>
      </c>
      <c r="H24" s="15">
        <v>43140</v>
      </c>
      <c r="I24" s="19" t="s">
        <v>14</v>
      </c>
      <c r="K24" s="17"/>
      <c r="L24" s="18"/>
      <c r="N24" s="17"/>
    </row>
    <row r="25" spans="1:14" s="5" customFormat="1" ht="26.1" customHeight="1" x14ac:dyDescent="0.2">
      <c r="A25" s="11">
        <v>22</v>
      </c>
      <c r="B25" s="12" t="s">
        <v>218</v>
      </c>
      <c r="C25" s="12" t="s">
        <v>217</v>
      </c>
      <c r="D25" s="12" t="s">
        <v>31</v>
      </c>
      <c r="E25" s="13">
        <v>17037</v>
      </c>
      <c r="F25" s="13">
        <v>3070</v>
      </c>
      <c r="G25" s="14">
        <v>8</v>
      </c>
      <c r="H25" s="15">
        <v>43168</v>
      </c>
      <c r="I25" s="16" t="s">
        <v>32</v>
      </c>
      <c r="K25" s="17"/>
      <c r="L25" s="18"/>
      <c r="N25" s="17"/>
    </row>
    <row r="26" spans="1:14" s="5" customFormat="1" ht="26.1" customHeight="1" x14ac:dyDescent="0.2">
      <c r="A26" s="11">
        <v>23</v>
      </c>
      <c r="B26" s="12" t="s">
        <v>23</v>
      </c>
      <c r="C26" s="12" t="s">
        <v>24</v>
      </c>
      <c r="D26" s="12" t="s">
        <v>11</v>
      </c>
      <c r="E26" s="13">
        <v>14954.33</v>
      </c>
      <c r="F26" s="13">
        <v>3233</v>
      </c>
      <c r="G26" s="14">
        <v>8</v>
      </c>
      <c r="H26" s="15">
        <v>43084</v>
      </c>
      <c r="I26" s="19" t="s">
        <v>15</v>
      </c>
      <c r="K26" s="17"/>
      <c r="L26" s="18"/>
      <c r="N26" s="17"/>
    </row>
    <row r="27" spans="1:14" s="5" customFormat="1" ht="26.1" customHeight="1" x14ac:dyDescent="0.2">
      <c r="A27" s="11">
        <v>24</v>
      </c>
      <c r="B27" s="12" t="s">
        <v>187</v>
      </c>
      <c r="C27" s="12" t="s">
        <v>187</v>
      </c>
      <c r="D27" s="12" t="s">
        <v>9</v>
      </c>
      <c r="E27" s="13">
        <v>13689</v>
      </c>
      <c r="F27" s="13">
        <v>3368</v>
      </c>
      <c r="G27" s="14">
        <v>4</v>
      </c>
      <c r="H27" s="15">
        <v>43133</v>
      </c>
      <c r="I27" s="16" t="s">
        <v>10</v>
      </c>
      <c r="K27" s="17"/>
      <c r="L27" s="18"/>
      <c r="N27" s="17"/>
    </row>
    <row r="28" spans="1:14" s="5" customFormat="1" ht="26.1" customHeight="1" x14ac:dyDescent="0.2">
      <c r="A28" s="11">
        <v>25</v>
      </c>
      <c r="B28" s="12" t="s">
        <v>68</v>
      </c>
      <c r="C28" s="12" t="s">
        <v>69</v>
      </c>
      <c r="D28" s="12" t="s">
        <v>11</v>
      </c>
      <c r="E28" s="13">
        <v>11980.38</v>
      </c>
      <c r="F28" s="13">
        <v>2500</v>
      </c>
      <c r="G28" s="14">
        <v>9</v>
      </c>
      <c r="H28" s="15">
        <v>43105</v>
      </c>
      <c r="I28" s="19" t="s">
        <v>13</v>
      </c>
      <c r="K28" s="17"/>
      <c r="L28" s="18"/>
      <c r="N28" s="17"/>
    </row>
    <row r="29" spans="1:14" s="5" customFormat="1" ht="26.1" customHeight="1" x14ac:dyDescent="0.2">
      <c r="A29" s="11">
        <v>26</v>
      </c>
      <c r="B29" s="12" t="s">
        <v>158</v>
      </c>
      <c r="C29" s="12" t="s">
        <v>165</v>
      </c>
      <c r="D29" s="12" t="s">
        <v>31</v>
      </c>
      <c r="E29" s="13">
        <v>11455.24</v>
      </c>
      <c r="F29" s="13">
        <v>2062</v>
      </c>
      <c r="G29" s="14">
        <v>3</v>
      </c>
      <c r="H29" s="15">
        <v>43147</v>
      </c>
      <c r="I29" s="19" t="s">
        <v>14</v>
      </c>
      <c r="K29" s="17"/>
      <c r="L29" s="18"/>
    </row>
    <row r="30" spans="1:14" s="5" customFormat="1" ht="26.1" customHeight="1" x14ac:dyDescent="0.2">
      <c r="A30" s="11">
        <v>27</v>
      </c>
      <c r="B30" s="12" t="s">
        <v>160</v>
      </c>
      <c r="C30" s="12" t="s">
        <v>159</v>
      </c>
      <c r="D30" s="12" t="s">
        <v>11</v>
      </c>
      <c r="E30" s="13">
        <v>11378.94</v>
      </c>
      <c r="F30" s="13">
        <v>1972</v>
      </c>
      <c r="G30" s="14">
        <v>7</v>
      </c>
      <c r="H30" s="15">
        <v>43154</v>
      </c>
      <c r="I30" s="16" t="s">
        <v>14</v>
      </c>
      <c r="K30" s="17"/>
      <c r="L30" s="18"/>
      <c r="N30" s="17"/>
    </row>
    <row r="31" spans="1:14" s="5" customFormat="1" ht="26.1" customHeight="1" x14ac:dyDescent="0.2">
      <c r="A31" s="11">
        <v>28</v>
      </c>
      <c r="B31" s="12" t="s">
        <v>209</v>
      </c>
      <c r="C31" s="12" t="s">
        <v>210</v>
      </c>
      <c r="D31" s="12" t="s">
        <v>31</v>
      </c>
      <c r="E31" s="13">
        <v>11363.21</v>
      </c>
      <c r="F31" s="13">
        <v>2073</v>
      </c>
      <c r="G31" s="14">
        <v>8</v>
      </c>
      <c r="H31" s="15">
        <v>43161</v>
      </c>
      <c r="I31" s="19" t="s">
        <v>14</v>
      </c>
      <c r="K31" s="17"/>
      <c r="L31" s="18"/>
    </row>
    <row r="32" spans="1:14" s="5" customFormat="1" ht="26.1" customHeight="1" x14ac:dyDescent="0.2">
      <c r="A32" s="11">
        <v>29</v>
      </c>
      <c r="B32" s="12" t="s">
        <v>16</v>
      </c>
      <c r="C32" s="12" t="s">
        <v>16</v>
      </c>
      <c r="D32" s="12" t="s">
        <v>9</v>
      </c>
      <c r="E32" s="13">
        <v>8993</v>
      </c>
      <c r="F32" s="13">
        <v>1883</v>
      </c>
      <c r="G32" s="14">
        <v>2</v>
      </c>
      <c r="H32" s="15">
        <v>43098</v>
      </c>
      <c r="I32" s="16" t="s">
        <v>10</v>
      </c>
      <c r="K32" s="17"/>
    </row>
    <row r="33" spans="1:11" s="5" customFormat="1" ht="26.1" customHeight="1" x14ac:dyDescent="0.2">
      <c r="A33" s="11">
        <v>30</v>
      </c>
      <c r="B33" s="12" t="s">
        <v>105</v>
      </c>
      <c r="C33" s="12" t="s">
        <v>104</v>
      </c>
      <c r="D33" s="12" t="s">
        <v>11</v>
      </c>
      <c r="E33" s="13">
        <v>8741.26</v>
      </c>
      <c r="F33" s="13">
        <v>1509</v>
      </c>
      <c r="G33" s="14">
        <v>5</v>
      </c>
      <c r="H33" s="15">
        <v>43126</v>
      </c>
      <c r="I33" s="19" t="s">
        <v>15</v>
      </c>
      <c r="K33" s="17"/>
    </row>
    <row r="34" spans="1:11" s="5" customFormat="1" ht="26.1" customHeight="1" x14ac:dyDescent="0.2">
      <c r="A34" s="11">
        <v>31</v>
      </c>
      <c r="B34" s="12" t="s">
        <v>109</v>
      </c>
      <c r="C34" s="12" t="s">
        <v>108</v>
      </c>
      <c r="D34" s="12" t="s">
        <v>11</v>
      </c>
      <c r="E34" s="13">
        <v>8439.7000000000007</v>
      </c>
      <c r="F34" s="13">
        <v>1624</v>
      </c>
      <c r="G34" s="14">
        <v>7</v>
      </c>
      <c r="H34" s="15">
        <v>43119</v>
      </c>
      <c r="I34" s="19" t="s">
        <v>15</v>
      </c>
      <c r="K34" s="17"/>
    </row>
    <row r="35" spans="1:11" s="5" customFormat="1" ht="26.1" customHeight="1" x14ac:dyDescent="0.2">
      <c r="A35" s="11">
        <v>32</v>
      </c>
      <c r="B35" s="12" t="s">
        <v>240</v>
      </c>
      <c r="C35" s="12" t="s">
        <v>237</v>
      </c>
      <c r="D35" s="12" t="s">
        <v>244</v>
      </c>
      <c r="E35" s="13">
        <v>5884.38</v>
      </c>
      <c r="F35" s="13">
        <v>1081</v>
      </c>
      <c r="G35" s="14">
        <v>8</v>
      </c>
      <c r="H35" s="15">
        <v>43175</v>
      </c>
      <c r="I35" s="19" t="s">
        <v>33</v>
      </c>
      <c r="K35" s="17"/>
    </row>
    <row r="36" spans="1:11" s="5" customFormat="1" ht="26.1" customHeight="1" x14ac:dyDescent="0.2">
      <c r="A36" s="11">
        <v>33</v>
      </c>
      <c r="B36" s="12" t="s">
        <v>161</v>
      </c>
      <c r="C36" s="12" t="s">
        <v>166</v>
      </c>
      <c r="D36" s="12" t="s">
        <v>11</v>
      </c>
      <c r="E36" s="13">
        <v>5699.57</v>
      </c>
      <c r="F36" s="13">
        <v>1227</v>
      </c>
      <c r="G36" s="14">
        <v>2</v>
      </c>
      <c r="H36" s="15">
        <v>43154</v>
      </c>
      <c r="I36" s="16" t="s">
        <v>14</v>
      </c>
      <c r="K36" s="17"/>
    </row>
    <row r="37" spans="1:11" s="5" customFormat="1" ht="26.1" customHeight="1" x14ac:dyDescent="0.2">
      <c r="A37" s="11">
        <v>34</v>
      </c>
      <c r="B37" s="12" t="s">
        <v>229</v>
      </c>
      <c r="C37" s="12" t="s">
        <v>228</v>
      </c>
      <c r="D37" s="12" t="s">
        <v>11</v>
      </c>
      <c r="E37" s="13">
        <v>5527.83</v>
      </c>
      <c r="F37" s="13">
        <v>1001</v>
      </c>
      <c r="G37" s="14">
        <v>13</v>
      </c>
      <c r="H37" s="15">
        <v>43189</v>
      </c>
      <c r="I37" s="16" t="s">
        <v>230</v>
      </c>
      <c r="K37" s="17"/>
    </row>
    <row r="38" spans="1:11" s="5" customFormat="1" ht="26.1" customHeight="1" x14ac:dyDescent="0.2">
      <c r="A38" s="11">
        <v>35</v>
      </c>
      <c r="B38" s="12" t="s">
        <v>266</v>
      </c>
      <c r="C38" s="12" t="s">
        <v>267</v>
      </c>
      <c r="D38" s="12" t="s">
        <v>268</v>
      </c>
      <c r="E38" s="13">
        <v>5189.8999999999996</v>
      </c>
      <c r="F38" s="13">
        <v>989</v>
      </c>
      <c r="G38" s="14">
        <v>6</v>
      </c>
      <c r="H38" s="15">
        <v>43189</v>
      </c>
      <c r="I38" s="16" t="s">
        <v>269</v>
      </c>
      <c r="K38" s="17"/>
    </row>
    <row r="39" spans="1:11" s="5" customFormat="1" ht="26.1" customHeight="1" x14ac:dyDescent="0.2">
      <c r="A39" s="11">
        <v>36</v>
      </c>
      <c r="B39" s="12" t="s">
        <v>152</v>
      </c>
      <c r="C39" s="12" t="s">
        <v>153</v>
      </c>
      <c r="D39" s="12" t="s">
        <v>11</v>
      </c>
      <c r="E39" s="13">
        <v>4479.92</v>
      </c>
      <c r="F39" s="13">
        <v>822</v>
      </c>
      <c r="G39" s="14">
        <v>5</v>
      </c>
      <c r="H39" s="15">
        <v>43133</v>
      </c>
      <c r="I39" s="19" t="s">
        <v>15</v>
      </c>
      <c r="K39" s="17"/>
    </row>
    <row r="40" spans="1:11" s="5" customFormat="1" ht="26.1" customHeight="1" x14ac:dyDescent="0.2">
      <c r="A40" s="11">
        <v>37</v>
      </c>
      <c r="B40" s="12" t="s">
        <v>263</v>
      </c>
      <c r="C40" s="12" t="s">
        <v>264</v>
      </c>
      <c r="D40" s="12" t="s">
        <v>265</v>
      </c>
      <c r="E40" s="13">
        <v>3743.8</v>
      </c>
      <c r="F40" s="13">
        <v>848</v>
      </c>
      <c r="G40" s="14">
        <v>6</v>
      </c>
      <c r="H40" s="15">
        <v>43161</v>
      </c>
      <c r="I40" s="19" t="s">
        <v>59</v>
      </c>
      <c r="K40" s="17"/>
    </row>
    <row r="41" spans="1:11" s="5" customFormat="1" ht="26.1" customHeight="1" x14ac:dyDescent="0.2">
      <c r="A41" s="11">
        <v>38</v>
      </c>
      <c r="B41" s="12" t="s">
        <v>203</v>
      </c>
      <c r="C41" s="12" t="s">
        <v>211</v>
      </c>
      <c r="D41" s="12" t="s">
        <v>31</v>
      </c>
      <c r="E41" s="13">
        <v>3708.79</v>
      </c>
      <c r="F41" s="13">
        <v>607</v>
      </c>
      <c r="G41" s="14">
        <v>5</v>
      </c>
      <c r="H41" s="15">
        <v>43189</v>
      </c>
      <c r="I41" s="19" t="s">
        <v>14</v>
      </c>
      <c r="K41" s="17"/>
    </row>
    <row r="42" spans="1:11" s="5" customFormat="1" ht="26.1" customHeight="1" x14ac:dyDescent="0.2">
      <c r="A42" s="11">
        <v>39</v>
      </c>
      <c r="B42" s="12" t="s">
        <v>55</v>
      </c>
      <c r="C42" s="12" t="s">
        <v>56</v>
      </c>
      <c r="D42" s="12" t="s">
        <v>11</v>
      </c>
      <c r="E42" s="13">
        <v>3562.34</v>
      </c>
      <c r="F42" s="13">
        <v>1363</v>
      </c>
      <c r="G42" s="14">
        <v>2</v>
      </c>
      <c r="H42" s="15">
        <v>43056</v>
      </c>
      <c r="I42" s="19" t="s">
        <v>14</v>
      </c>
      <c r="K42" s="17"/>
    </row>
    <row r="43" spans="1:11" s="5" customFormat="1" ht="26.1" customHeight="1" x14ac:dyDescent="0.2">
      <c r="A43" s="11">
        <v>40</v>
      </c>
      <c r="B43" s="12" t="s">
        <v>27</v>
      </c>
      <c r="C43" s="12" t="s">
        <v>28</v>
      </c>
      <c r="D43" s="12" t="s">
        <v>11</v>
      </c>
      <c r="E43" s="13">
        <v>2750.85</v>
      </c>
      <c r="F43" s="13">
        <v>422</v>
      </c>
      <c r="G43" s="14">
        <v>1</v>
      </c>
      <c r="H43" s="15">
        <v>43091</v>
      </c>
      <c r="I43" s="16" t="s">
        <v>19</v>
      </c>
    </row>
    <row r="44" spans="1:11" s="5" customFormat="1" ht="26.1" customHeight="1" x14ac:dyDescent="0.2">
      <c r="A44" s="11">
        <v>41</v>
      </c>
      <c r="B44" s="12" t="s">
        <v>270</v>
      </c>
      <c r="C44" s="12" t="s">
        <v>271</v>
      </c>
      <c r="D44" s="12" t="s">
        <v>272</v>
      </c>
      <c r="E44" s="13">
        <v>2635</v>
      </c>
      <c r="F44" s="13">
        <v>509</v>
      </c>
      <c r="G44" s="14">
        <v>4</v>
      </c>
      <c r="H44" s="15">
        <v>43189</v>
      </c>
      <c r="I44" s="16" t="s">
        <v>269</v>
      </c>
    </row>
    <row r="45" spans="1:11" s="5" customFormat="1" ht="26.1" customHeight="1" x14ac:dyDescent="0.2">
      <c r="A45" s="11">
        <v>42</v>
      </c>
      <c r="B45" s="12" t="s">
        <v>127</v>
      </c>
      <c r="C45" s="12" t="s">
        <v>127</v>
      </c>
      <c r="D45" s="12" t="s">
        <v>9</v>
      </c>
      <c r="E45" s="13">
        <v>1703.79</v>
      </c>
      <c r="F45" s="13">
        <v>304</v>
      </c>
      <c r="G45" s="14">
        <v>4</v>
      </c>
      <c r="H45" s="15">
        <v>43119</v>
      </c>
      <c r="I45" s="19" t="s">
        <v>128</v>
      </c>
    </row>
    <row r="46" spans="1:11" s="5" customFormat="1" ht="26.1" customHeight="1" x14ac:dyDescent="0.2">
      <c r="A46" s="11">
        <v>43</v>
      </c>
      <c r="B46" s="12" t="s">
        <v>273</v>
      </c>
      <c r="C46" s="12" t="s">
        <v>274</v>
      </c>
      <c r="D46" s="12" t="s">
        <v>11</v>
      </c>
      <c r="E46" s="13">
        <v>1616</v>
      </c>
      <c r="F46" s="13">
        <v>332</v>
      </c>
      <c r="G46" s="14">
        <v>1</v>
      </c>
      <c r="H46" s="15">
        <v>43189</v>
      </c>
      <c r="I46" s="16" t="s">
        <v>269</v>
      </c>
    </row>
    <row r="47" spans="1:11" s="5" customFormat="1" ht="26.1" customHeight="1" x14ac:dyDescent="0.2">
      <c r="A47" s="11">
        <v>44</v>
      </c>
      <c r="B47" s="12" t="s">
        <v>275</v>
      </c>
      <c r="C47" s="12" t="s">
        <v>276</v>
      </c>
      <c r="D47" s="12" t="s">
        <v>20</v>
      </c>
      <c r="E47" s="13">
        <v>1558.3</v>
      </c>
      <c r="F47" s="13">
        <v>313</v>
      </c>
      <c r="G47" s="14">
        <v>6</v>
      </c>
      <c r="H47" s="15">
        <v>43189</v>
      </c>
      <c r="I47" s="16" t="s">
        <v>269</v>
      </c>
    </row>
    <row r="48" spans="1:11" s="5" customFormat="1" ht="26.1" customHeight="1" x14ac:dyDescent="0.2">
      <c r="A48" s="11">
        <v>45</v>
      </c>
      <c r="B48" s="12" t="s">
        <v>205</v>
      </c>
      <c r="C48" s="12" t="s">
        <v>204</v>
      </c>
      <c r="D48" s="12" t="s">
        <v>11</v>
      </c>
      <c r="E48" s="13">
        <v>1334.4</v>
      </c>
      <c r="F48" s="13">
        <v>234</v>
      </c>
      <c r="G48" s="14">
        <v>5</v>
      </c>
      <c r="H48" s="15" t="s">
        <v>212</v>
      </c>
      <c r="I48" s="19" t="s">
        <v>14</v>
      </c>
    </row>
    <row r="49" spans="1:13" s="5" customFormat="1" ht="26.1" customHeight="1" x14ac:dyDescent="0.2">
      <c r="A49" s="11">
        <v>46</v>
      </c>
      <c r="B49" s="12" t="s">
        <v>277</v>
      </c>
      <c r="C49" s="12" t="s">
        <v>278</v>
      </c>
      <c r="D49" s="12" t="s">
        <v>279</v>
      </c>
      <c r="E49" s="13">
        <v>1328.35</v>
      </c>
      <c r="F49" s="13">
        <v>276</v>
      </c>
      <c r="G49" s="14">
        <v>3</v>
      </c>
      <c r="H49" s="15">
        <v>43189</v>
      </c>
      <c r="I49" s="16" t="s">
        <v>269</v>
      </c>
    </row>
    <row r="50" spans="1:13" s="5" customFormat="1" ht="26.1" customHeight="1" x14ac:dyDescent="0.2">
      <c r="A50" s="11">
        <v>47</v>
      </c>
      <c r="B50" s="12" t="s">
        <v>480</v>
      </c>
      <c r="C50" s="12" t="s">
        <v>481</v>
      </c>
      <c r="D50" s="12" t="s">
        <v>50</v>
      </c>
      <c r="E50" s="13">
        <v>1302</v>
      </c>
      <c r="F50" s="13">
        <v>551</v>
      </c>
      <c r="G50" s="14">
        <v>1</v>
      </c>
      <c r="H50" s="15">
        <v>42654</v>
      </c>
      <c r="I50" s="16" t="s">
        <v>468</v>
      </c>
      <c r="J50" s="48"/>
    </row>
    <row r="51" spans="1:13" s="5" customFormat="1" ht="26.1" customHeight="1" x14ac:dyDescent="0.2">
      <c r="A51" s="11">
        <v>48</v>
      </c>
      <c r="B51" s="12" t="s">
        <v>280</v>
      </c>
      <c r="C51" s="12" t="s">
        <v>281</v>
      </c>
      <c r="D51" s="12" t="s">
        <v>20</v>
      </c>
      <c r="E51" s="13">
        <v>1044.75</v>
      </c>
      <c r="F51" s="13">
        <v>226</v>
      </c>
      <c r="G51" s="14">
        <v>4</v>
      </c>
      <c r="H51" s="15">
        <v>43189</v>
      </c>
      <c r="I51" s="16" t="s">
        <v>269</v>
      </c>
    </row>
    <row r="52" spans="1:13" s="5" customFormat="1" ht="26.1" customHeight="1" x14ac:dyDescent="0.2">
      <c r="A52" s="11">
        <v>49</v>
      </c>
      <c r="B52" s="12" t="s">
        <v>245</v>
      </c>
      <c r="C52" s="12" t="s">
        <v>246</v>
      </c>
      <c r="D52" s="12" t="s">
        <v>247</v>
      </c>
      <c r="E52" s="13">
        <v>1039</v>
      </c>
      <c r="F52" s="13">
        <v>277</v>
      </c>
      <c r="G52" s="14">
        <v>1</v>
      </c>
      <c r="H52" s="15">
        <v>43161</v>
      </c>
      <c r="I52" s="19" t="s">
        <v>143</v>
      </c>
    </row>
    <row r="53" spans="1:13" s="5" customFormat="1" ht="26.1" customHeight="1" x14ac:dyDescent="0.2">
      <c r="A53" s="11">
        <v>50</v>
      </c>
      <c r="B53" s="25" t="s">
        <v>51</v>
      </c>
      <c r="C53" s="25" t="s">
        <v>52</v>
      </c>
      <c r="D53" s="12" t="s">
        <v>53</v>
      </c>
      <c r="E53" s="13">
        <v>967</v>
      </c>
      <c r="F53" s="13">
        <v>183</v>
      </c>
      <c r="G53" s="14">
        <v>3</v>
      </c>
      <c r="H53" s="26">
        <v>43070</v>
      </c>
      <c r="I53" s="16" t="s">
        <v>54</v>
      </c>
    </row>
    <row r="54" spans="1:13" s="5" customFormat="1" ht="26.1" customHeight="1" x14ac:dyDescent="0.2">
      <c r="A54" s="11">
        <v>51</v>
      </c>
      <c r="B54" s="12" t="s">
        <v>168</v>
      </c>
      <c r="C54" s="12" t="s">
        <v>170</v>
      </c>
      <c r="D54" s="12" t="s">
        <v>31</v>
      </c>
      <c r="E54" s="13">
        <v>688</v>
      </c>
      <c r="F54" s="13">
        <v>154</v>
      </c>
      <c r="G54" s="14">
        <v>3</v>
      </c>
      <c r="H54" s="15">
        <v>43133</v>
      </c>
      <c r="I54" s="16" t="s">
        <v>32</v>
      </c>
    </row>
    <row r="55" spans="1:13" s="5" customFormat="1" ht="26.1" customHeight="1" x14ac:dyDescent="0.2">
      <c r="A55" s="11">
        <v>52</v>
      </c>
      <c r="B55" s="12" t="s">
        <v>282</v>
      </c>
      <c r="C55" s="12" t="s">
        <v>283</v>
      </c>
      <c r="D55" s="12" t="s">
        <v>284</v>
      </c>
      <c r="E55" s="13">
        <v>652.79999999999995</v>
      </c>
      <c r="F55" s="13">
        <v>131</v>
      </c>
      <c r="G55" s="14">
        <v>1</v>
      </c>
      <c r="H55" s="15">
        <v>43189</v>
      </c>
      <c r="I55" s="16" t="s">
        <v>269</v>
      </c>
    </row>
    <row r="56" spans="1:13" s="5" customFormat="1" ht="26.1" customHeight="1" x14ac:dyDescent="0.2">
      <c r="A56" s="11">
        <v>53</v>
      </c>
      <c r="B56" s="12" t="s">
        <v>285</v>
      </c>
      <c r="C56" s="12" t="s">
        <v>287</v>
      </c>
      <c r="D56" s="12" t="s">
        <v>286</v>
      </c>
      <c r="E56" s="13">
        <v>636</v>
      </c>
      <c r="F56" s="13">
        <v>118</v>
      </c>
      <c r="G56" s="14">
        <v>2</v>
      </c>
      <c r="H56" s="15">
        <v>43189</v>
      </c>
      <c r="I56" s="16" t="s">
        <v>269</v>
      </c>
    </row>
    <row r="57" spans="1:13" s="5" customFormat="1" ht="26.1" customHeight="1" x14ac:dyDescent="0.2">
      <c r="A57" s="11">
        <v>54</v>
      </c>
      <c r="B57" s="12" t="s">
        <v>498</v>
      </c>
      <c r="C57" s="12" t="s">
        <v>499</v>
      </c>
      <c r="D57" s="12" t="s">
        <v>500</v>
      </c>
      <c r="E57" s="13">
        <v>612</v>
      </c>
      <c r="F57" s="13">
        <v>326</v>
      </c>
      <c r="G57" s="14">
        <v>1</v>
      </c>
      <c r="H57" s="15">
        <v>42636</v>
      </c>
      <c r="I57" s="53" t="s">
        <v>497</v>
      </c>
      <c r="M57" s="29"/>
    </row>
    <row r="58" spans="1:13" s="5" customFormat="1" ht="26.1" customHeight="1" x14ac:dyDescent="0.2">
      <c r="A58" s="11">
        <v>55</v>
      </c>
      <c r="B58" s="12" t="s">
        <v>288</v>
      </c>
      <c r="C58" s="12" t="s">
        <v>289</v>
      </c>
      <c r="D58" s="12" t="s">
        <v>20</v>
      </c>
      <c r="E58" s="13">
        <v>611</v>
      </c>
      <c r="F58" s="13">
        <v>138</v>
      </c>
      <c r="G58" s="14">
        <v>4</v>
      </c>
      <c r="H58" s="15">
        <v>43189</v>
      </c>
      <c r="I58" s="16" t="s">
        <v>269</v>
      </c>
    </row>
    <row r="59" spans="1:13" s="5" customFormat="1" ht="26.1" customHeight="1" x14ac:dyDescent="0.2">
      <c r="A59" s="11">
        <v>56</v>
      </c>
      <c r="B59" s="12" t="s">
        <v>145</v>
      </c>
      <c r="C59" s="12" t="s">
        <v>146</v>
      </c>
      <c r="D59" s="12" t="s">
        <v>147</v>
      </c>
      <c r="E59" s="13">
        <v>540.29999999999995</v>
      </c>
      <c r="F59" s="13">
        <v>133</v>
      </c>
      <c r="G59" s="14">
        <v>2</v>
      </c>
      <c r="H59" s="15">
        <v>43133</v>
      </c>
      <c r="I59" s="16" t="s">
        <v>12</v>
      </c>
      <c r="M59" s="29"/>
    </row>
    <row r="60" spans="1:13" s="5" customFormat="1" ht="26.1" customHeight="1" x14ac:dyDescent="0.2">
      <c r="A60" s="11">
        <v>57</v>
      </c>
      <c r="B60" s="12" t="s">
        <v>290</v>
      </c>
      <c r="C60" s="12" t="s">
        <v>291</v>
      </c>
      <c r="D60" s="12" t="s">
        <v>65</v>
      </c>
      <c r="E60" s="13">
        <v>440.5</v>
      </c>
      <c r="F60" s="13">
        <v>96</v>
      </c>
      <c r="G60" s="14">
        <v>1</v>
      </c>
      <c r="H60" s="15">
        <v>43189</v>
      </c>
      <c r="I60" s="16" t="s">
        <v>269</v>
      </c>
      <c r="M60" s="29"/>
    </row>
    <row r="61" spans="1:13" s="5" customFormat="1" ht="26.1" customHeight="1" x14ac:dyDescent="0.2">
      <c r="A61" s="11">
        <v>58</v>
      </c>
      <c r="B61" s="12" t="s">
        <v>39</v>
      </c>
      <c r="C61" s="12" t="s">
        <v>39</v>
      </c>
      <c r="D61" s="12" t="s">
        <v>9</v>
      </c>
      <c r="E61" s="13">
        <v>404</v>
      </c>
      <c r="F61" s="13">
        <v>198</v>
      </c>
      <c r="G61" s="14">
        <v>2</v>
      </c>
      <c r="H61" s="15">
        <v>43077</v>
      </c>
      <c r="I61" s="16" t="s">
        <v>40</v>
      </c>
      <c r="M61" s="29"/>
    </row>
    <row r="62" spans="1:13" s="5" customFormat="1" ht="26.1" customHeight="1" x14ac:dyDescent="0.2">
      <c r="A62" s="11">
        <v>59</v>
      </c>
      <c r="B62" s="12" t="s">
        <v>103</v>
      </c>
      <c r="C62" s="12" t="s">
        <v>102</v>
      </c>
      <c r="D62" s="12" t="s">
        <v>11</v>
      </c>
      <c r="E62" s="13">
        <v>397.03</v>
      </c>
      <c r="F62" s="13">
        <v>81</v>
      </c>
      <c r="G62" s="14">
        <v>1</v>
      </c>
      <c r="H62" s="15">
        <v>43126</v>
      </c>
      <c r="I62" s="19" t="s">
        <v>33</v>
      </c>
      <c r="M62" s="29"/>
    </row>
    <row r="63" spans="1:13" s="5" customFormat="1" ht="26.1" customHeight="1" x14ac:dyDescent="0.2">
      <c r="A63" s="11">
        <v>60</v>
      </c>
      <c r="B63" s="12" t="s">
        <v>184</v>
      </c>
      <c r="C63" s="12" t="s">
        <v>185</v>
      </c>
      <c r="D63" s="12" t="s">
        <v>186</v>
      </c>
      <c r="E63" s="13">
        <v>381</v>
      </c>
      <c r="F63" s="13">
        <v>81</v>
      </c>
      <c r="G63" s="14">
        <v>2</v>
      </c>
      <c r="H63" s="15">
        <v>43147</v>
      </c>
      <c r="I63" s="19" t="s">
        <v>38</v>
      </c>
      <c r="M63" s="29"/>
    </row>
    <row r="64" spans="1:13" s="5" customFormat="1" ht="26.1" customHeight="1" x14ac:dyDescent="0.2">
      <c r="A64" s="11">
        <v>61</v>
      </c>
      <c r="B64" s="12" t="s">
        <v>502</v>
      </c>
      <c r="C64" s="22" t="s">
        <v>501</v>
      </c>
      <c r="D64" s="22" t="s">
        <v>20</v>
      </c>
      <c r="E64" s="13">
        <v>374</v>
      </c>
      <c r="F64" s="13">
        <v>187</v>
      </c>
      <c r="G64" s="23">
        <v>1</v>
      </c>
      <c r="H64" s="15">
        <v>42475</v>
      </c>
      <c r="I64" s="53" t="s">
        <v>497</v>
      </c>
    </row>
    <row r="65" spans="1:13" s="5" customFormat="1" ht="26.1" customHeight="1" x14ac:dyDescent="0.2">
      <c r="A65" s="11">
        <v>62</v>
      </c>
      <c r="B65" s="12" t="s">
        <v>260</v>
      </c>
      <c r="C65" s="12" t="s">
        <v>262</v>
      </c>
      <c r="D65" s="12" t="s">
        <v>261</v>
      </c>
      <c r="E65" s="13">
        <v>362</v>
      </c>
      <c r="F65" s="13">
        <v>111</v>
      </c>
      <c r="G65" s="14">
        <v>3</v>
      </c>
      <c r="H65" s="15">
        <v>43154</v>
      </c>
      <c r="I65" s="19" t="s">
        <v>59</v>
      </c>
      <c r="J65" s="18"/>
    </row>
    <row r="66" spans="1:13" s="5" customFormat="1" ht="26.1" customHeight="1" x14ac:dyDescent="0.2">
      <c r="A66" s="11">
        <v>63</v>
      </c>
      <c r="B66" s="12" t="s">
        <v>477</v>
      </c>
      <c r="C66" s="12" t="s">
        <v>478</v>
      </c>
      <c r="D66" s="12" t="s">
        <v>20</v>
      </c>
      <c r="E66" s="13">
        <v>350</v>
      </c>
      <c r="F66" s="13">
        <v>140</v>
      </c>
      <c r="G66" s="14">
        <v>1</v>
      </c>
      <c r="H66" s="24" t="s">
        <v>479</v>
      </c>
      <c r="I66" s="47" t="s">
        <v>468</v>
      </c>
      <c r="J66" s="48"/>
    </row>
    <row r="67" spans="1:13" s="5" customFormat="1" ht="26.1" customHeight="1" x14ac:dyDescent="0.2">
      <c r="A67" s="11">
        <v>64</v>
      </c>
      <c r="B67" s="12" t="s">
        <v>89</v>
      </c>
      <c r="C67" s="12" t="s">
        <v>88</v>
      </c>
      <c r="D67" s="12" t="s">
        <v>11</v>
      </c>
      <c r="E67" s="13">
        <v>267.48</v>
      </c>
      <c r="F67" s="13">
        <v>46</v>
      </c>
      <c r="G67" s="14">
        <v>1</v>
      </c>
      <c r="H67" s="15">
        <v>42761</v>
      </c>
      <c r="I67" s="19" t="s">
        <v>14</v>
      </c>
      <c r="M67" s="29"/>
    </row>
    <row r="68" spans="1:13" s="5" customFormat="1" ht="26.1" customHeight="1" x14ac:dyDescent="0.2">
      <c r="A68" s="11">
        <v>65</v>
      </c>
      <c r="B68" s="12" t="s">
        <v>136</v>
      </c>
      <c r="C68" s="12" t="s">
        <v>137</v>
      </c>
      <c r="D68" s="12" t="s">
        <v>20</v>
      </c>
      <c r="E68" s="13">
        <v>261</v>
      </c>
      <c r="F68" s="13">
        <v>49</v>
      </c>
      <c r="G68" s="14">
        <v>1</v>
      </c>
      <c r="H68" s="20">
        <v>43035</v>
      </c>
      <c r="I68" s="19" t="s">
        <v>59</v>
      </c>
      <c r="J68" s="18"/>
    </row>
    <row r="69" spans="1:13" s="5" customFormat="1" ht="26.1" customHeight="1" x14ac:dyDescent="0.2">
      <c r="A69" s="11">
        <v>66</v>
      </c>
      <c r="B69" s="12" t="s">
        <v>292</v>
      </c>
      <c r="C69" s="12" t="s">
        <v>294</v>
      </c>
      <c r="D69" s="12" t="s">
        <v>293</v>
      </c>
      <c r="E69" s="13">
        <v>256</v>
      </c>
      <c r="F69" s="13">
        <v>52</v>
      </c>
      <c r="G69" s="14">
        <v>1</v>
      </c>
      <c r="H69" s="20">
        <v>43189</v>
      </c>
      <c r="I69" s="19" t="s">
        <v>269</v>
      </c>
      <c r="J69" s="18"/>
    </row>
    <row r="70" spans="1:13" s="5" customFormat="1" ht="26.1" customHeight="1" x14ac:dyDescent="0.2">
      <c r="A70" s="11">
        <v>67</v>
      </c>
      <c r="B70" s="12" t="s">
        <v>140</v>
      </c>
      <c r="C70" s="12" t="s">
        <v>141</v>
      </c>
      <c r="D70" s="12" t="s">
        <v>142</v>
      </c>
      <c r="E70" s="13">
        <v>256</v>
      </c>
      <c r="F70" s="13">
        <v>115</v>
      </c>
      <c r="G70" s="14">
        <v>1</v>
      </c>
      <c r="H70" s="15">
        <v>43112</v>
      </c>
      <c r="I70" s="19" t="s">
        <v>143</v>
      </c>
      <c r="J70" s="18"/>
      <c r="L70" s="18"/>
      <c r="M70" s="17"/>
    </row>
    <row r="71" spans="1:13" s="5" customFormat="1" ht="26.1" customHeight="1" x14ac:dyDescent="0.2">
      <c r="A71" s="11">
        <v>68</v>
      </c>
      <c r="B71" s="12" t="s">
        <v>176</v>
      </c>
      <c r="C71" s="12" t="s">
        <v>177</v>
      </c>
      <c r="D71" s="12" t="s">
        <v>178</v>
      </c>
      <c r="E71" s="13">
        <v>242</v>
      </c>
      <c r="F71" s="13">
        <v>47</v>
      </c>
      <c r="G71" s="14">
        <v>1</v>
      </c>
      <c r="H71" s="15">
        <v>43084</v>
      </c>
      <c r="I71" s="19" t="s">
        <v>59</v>
      </c>
      <c r="J71" s="18"/>
    </row>
    <row r="72" spans="1:13" s="5" customFormat="1" ht="26.1" customHeight="1" x14ac:dyDescent="0.2">
      <c r="A72" s="11">
        <v>69</v>
      </c>
      <c r="B72" s="12" t="s">
        <v>295</v>
      </c>
      <c r="C72" s="12" t="s">
        <v>296</v>
      </c>
      <c r="D72" s="12" t="s">
        <v>297</v>
      </c>
      <c r="E72" s="13">
        <v>229</v>
      </c>
      <c r="F72" s="13">
        <v>55</v>
      </c>
      <c r="G72" s="14">
        <v>2</v>
      </c>
      <c r="H72" s="20">
        <v>43189</v>
      </c>
      <c r="I72" s="19" t="s">
        <v>269</v>
      </c>
      <c r="J72" s="18"/>
    </row>
    <row r="73" spans="1:13" s="5" customFormat="1" ht="26.1" customHeight="1" x14ac:dyDescent="0.2">
      <c r="A73" s="11">
        <v>70</v>
      </c>
      <c r="B73" s="12" t="s">
        <v>469</v>
      </c>
      <c r="C73" s="12" t="s">
        <v>470</v>
      </c>
      <c r="D73" s="12" t="s">
        <v>286</v>
      </c>
      <c r="E73" s="13">
        <v>224</v>
      </c>
      <c r="F73" s="13">
        <v>95</v>
      </c>
      <c r="G73" s="14">
        <v>1</v>
      </c>
      <c r="H73" s="15" t="s">
        <v>471</v>
      </c>
      <c r="I73" s="16" t="s">
        <v>468</v>
      </c>
      <c r="J73" s="48"/>
    </row>
    <row r="74" spans="1:13" s="5" customFormat="1" ht="26.1" customHeight="1" x14ac:dyDescent="0.2">
      <c r="A74" s="11">
        <v>71</v>
      </c>
      <c r="B74" s="12" t="s">
        <v>464</v>
      </c>
      <c r="C74" s="12" t="s">
        <v>465</v>
      </c>
      <c r="D74" s="12" t="s">
        <v>466</v>
      </c>
      <c r="E74" s="13">
        <v>206</v>
      </c>
      <c r="F74" s="13">
        <v>103</v>
      </c>
      <c r="G74" s="14">
        <v>1</v>
      </c>
      <c r="H74" s="24" t="s">
        <v>467</v>
      </c>
      <c r="I74" s="47" t="s">
        <v>468</v>
      </c>
      <c r="J74" s="48"/>
    </row>
    <row r="75" spans="1:13" s="5" customFormat="1" ht="26.1" customHeight="1" x14ac:dyDescent="0.2">
      <c r="A75" s="11">
        <v>72</v>
      </c>
      <c r="B75" s="12" t="s">
        <v>486</v>
      </c>
      <c r="C75" s="12" t="s">
        <v>487</v>
      </c>
      <c r="D75" s="12" t="s">
        <v>488</v>
      </c>
      <c r="E75" s="13">
        <v>190</v>
      </c>
      <c r="F75" s="13">
        <v>95</v>
      </c>
      <c r="G75" s="14">
        <v>1</v>
      </c>
      <c r="H75" s="15">
        <v>42030</v>
      </c>
      <c r="I75" s="47" t="s">
        <v>468</v>
      </c>
      <c r="J75" s="48"/>
    </row>
    <row r="76" spans="1:13" s="5" customFormat="1" ht="26.1" customHeight="1" x14ac:dyDescent="0.2">
      <c r="A76" s="11">
        <v>73</v>
      </c>
      <c r="B76" s="12" t="s">
        <v>472</v>
      </c>
      <c r="C76" s="12" t="s">
        <v>472</v>
      </c>
      <c r="D76" s="12" t="s">
        <v>473</v>
      </c>
      <c r="E76" s="13">
        <v>186</v>
      </c>
      <c r="F76" s="13">
        <v>55</v>
      </c>
      <c r="G76" s="14">
        <v>1</v>
      </c>
      <c r="H76" s="15" t="s">
        <v>474</v>
      </c>
      <c r="I76" s="16" t="s">
        <v>468</v>
      </c>
      <c r="J76" s="48"/>
    </row>
    <row r="77" spans="1:13" s="5" customFormat="1" ht="26.1" customHeight="1" x14ac:dyDescent="0.2">
      <c r="A77" s="11">
        <v>74</v>
      </c>
      <c r="B77" s="12" t="s">
        <v>21</v>
      </c>
      <c r="C77" s="12" t="s">
        <v>22</v>
      </c>
      <c r="D77" s="12" t="s">
        <v>11</v>
      </c>
      <c r="E77" s="13">
        <v>181.5</v>
      </c>
      <c r="F77" s="13">
        <v>37</v>
      </c>
      <c r="G77" s="14">
        <v>1</v>
      </c>
      <c r="H77" s="15">
        <v>43084</v>
      </c>
      <c r="I77" s="19" t="s">
        <v>13</v>
      </c>
      <c r="M77" s="29"/>
    </row>
    <row r="78" spans="1:13" s="5" customFormat="1" ht="26.1" customHeight="1" x14ac:dyDescent="0.2">
      <c r="A78" s="11">
        <v>75</v>
      </c>
      <c r="B78" s="12" t="s">
        <v>233</v>
      </c>
      <c r="C78" s="12" t="s">
        <v>234</v>
      </c>
      <c r="D78" s="12" t="s">
        <v>11</v>
      </c>
      <c r="E78" s="13">
        <v>181.5</v>
      </c>
      <c r="F78" s="13">
        <v>37</v>
      </c>
      <c r="G78" s="14">
        <v>1</v>
      </c>
      <c r="H78" s="15">
        <v>43042</v>
      </c>
      <c r="I78" s="19" t="s">
        <v>13</v>
      </c>
      <c r="M78" s="29"/>
    </row>
    <row r="79" spans="1:13" s="5" customFormat="1" ht="26.1" customHeight="1" x14ac:dyDescent="0.2">
      <c r="A79" s="11">
        <v>76</v>
      </c>
      <c r="B79" s="12" t="s">
        <v>475</v>
      </c>
      <c r="C79" s="12" t="s">
        <v>475</v>
      </c>
      <c r="D79" s="12" t="s">
        <v>473</v>
      </c>
      <c r="E79" s="13">
        <v>140</v>
      </c>
      <c r="F79" s="13">
        <v>70</v>
      </c>
      <c r="G79" s="14">
        <v>1</v>
      </c>
      <c r="H79" s="15" t="s">
        <v>476</v>
      </c>
      <c r="I79" s="16" t="s">
        <v>468</v>
      </c>
      <c r="J79" s="48"/>
    </row>
    <row r="80" spans="1:13" s="5" customFormat="1" ht="26.1" customHeight="1" x14ac:dyDescent="0.2">
      <c r="A80" s="11">
        <v>77</v>
      </c>
      <c r="B80" s="12" t="s">
        <v>254</v>
      </c>
      <c r="C80" s="12" t="s">
        <v>255</v>
      </c>
      <c r="D80" s="12" t="s">
        <v>256</v>
      </c>
      <c r="E80" s="13">
        <v>140</v>
      </c>
      <c r="F80" s="13">
        <v>26</v>
      </c>
      <c r="G80" s="14">
        <v>1</v>
      </c>
      <c r="H80" s="15">
        <v>43105</v>
      </c>
      <c r="I80" s="19" t="s">
        <v>59</v>
      </c>
      <c r="J80" s="18"/>
      <c r="L80" s="18"/>
      <c r="M80" s="17"/>
    </row>
    <row r="81" spans="1:16" ht="26.1" customHeight="1" x14ac:dyDescent="0.3">
      <c r="A81" s="11">
        <v>78</v>
      </c>
      <c r="B81" s="12" t="s">
        <v>494</v>
      </c>
      <c r="C81" s="12" t="s">
        <v>495</v>
      </c>
      <c r="D81" s="12" t="s">
        <v>496</v>
      </c>
      <c r="E81" s="13">
        <v>116</v>
      </c>
      <c r="F81" s="13">
        <v>58</v>
      </c>
      <c r="G81" s="14">
        <v>1</v>
      </c>
      <c r="H81" s="15">
        <v>43084</v>
      </c>
      <c r="I81" s="53" t="s">
        <v>497</v>
      </c>
    </row>
    <row r="82" spans="1:16" s="5" customFormat="1" ht="26.1" customHeight="1" x14ac:dyDescent="0.2">
      <c r="A82" s="11">
        <v>79</v>
      </c>
      <c r="B82" s="12" t="s">
        <v>213</v>
      </c>
      <c r="C82" s="12" t="s">
        <v>206</v>
      </c>
      <c r="D82" s="12" t="s">
        <v>11</v>
      </c>
      <c r="E82" s="13">
        <v>113.02</v>
      </c>
      <c r="F82" s="13">
        <v>23</v>
      </c>
      <c r="G82" s="14">
        <v>1</v>
      </c>
      <c r="H82" s="15">
        <v>42937</v>
      </c>
      <c r="I82" s="19" t="s">
        <v>164</v>
      </c>
      <c r="M82" s="29"/>
    </row>
    <row r="83" spans="1:16" s="5" customFormat="1" ht="26.1" customHeight="1" x14ac:dyDescent="0.2">
      <c r="A83" s="11">
        <v>80</v>
      </c>
      <c r="B83" s="12" t="s">
        <v>122</v>
      </c>
      <c r="C83" s="12" t="s">
        <v>123</v>
      </c>
      <c r="D83" s="12" t="s">
        <v>31</v>
      </c>
      <c r="E83" s="13">
        <v>96</v>
      </c>
      <c r="F83" s="13">
        <v>18</v>
      </c>
      <c r="G83" s="14">
        <v>1</v>
      </c>
      <c r="H83" s="15">
        <v>43126</v>
      </c>
      <c r="I83" s="16" t="s">
        <v>54</v>
      </c>
      <c r="M83" s="29"/>
    </row>
    <row r="84" spans="1:16" s="5" customFormat="1" ht="26.1" customHeight="1" x14ac:dyDescent="0.2">
      <c r="A84" s="11">
        <v>81</v>
      </c>
      <c r="B84" s="12" t="s">
        <v>87</v>
      </c>
      <c r="C84" s="12" t="s">
        <v>86</v>
      </c>
      <c r="D84" s="12" t="s">
        <v>20</v>
      </c>
      <c r="E84" s="13">
        <v>73.5</v>
      </c>
      <c r="F84" s="13">
        <v>17</v>
      </c>
      <c r="G84" s="14">
        <v>1</v>
      </c>
      <c r="H84" s="20">
        <v>43119</v>
      </c>
      <c r="I84" s="19" t="s">
        <v>14</v>
      </c>
      <c r="M84" s="29"/>
    </row>
    <row r="85" spans="1:16" ht="26.1" customHeight="1" x14ac:dyDescent="0.3">
      <c r="A85" s="11">
        <v>82</v>
      </c>
      <c r="B85" s="12" t="s">
        <v>250</v>
      </c>
      <c r="C85" s="12" t="s">
        <v>173</v>
      </c>
      <c r="D85" s="12" t="s">
        <v>251</v>
      </c>
      <c r="E85" s="13">
        <v>68</v>
      </c>
      <c r="F85" s="13">
        <v>12</v>
      </c>
      <c r="G85" s="14">
        <v>1</v>
      </c>
      <c r="H85" s="15">
        <v>43091</v>
      </c>
      <c r="I85" s="19" t="s">
        <v>59</v>
      </c>
    </row>
    <row r="86" spans="1:16" s="5" customFormat="1" ht="26.1" customHeight="1" x14ac:dyDescent="0.2">
      <c r="A86" s="11">
        <v>83</v>
      </c>
      <c r="B86" s="25" t="s">
        <v>489</v>
      </c>
      <c r="C86" s="50" t="s">
        <v>490</v>
      </c>
      <c r="D86" s="50" t="s">
        <v>491</v>
      </c>
      <c r="E86" s="13">
        <v>66.5</v>
      </c>
      <c r="F86" s="51">
        <v>19</v>
      </c>
      <c r="G86" s="52">
        <v>1</v>
      </c>
      <c r="H86" s="20">
        <v>42301</v>
      </c>
      <c r="I86" s="16" t="s">
        <v>468</v>
      </c>
      <c r="J86" s="48"/>
    </row>
    <row r="87" spans="1:16" s="5" customFormat="1" ht="26.1" customHeight="1" x14ac:dyDescent="0.2">
      <c r="A87" s="11">
        <v>84</v>
      </c>
      <c r="B87" s="25" t="s">
        <v>182</v>
      </c>
      <c r="C87" s="41" t="s">
        <v>181</v>
      </c>
      <c r="D87" s="22" t="s">
        <v>183</v>
      </c>
      <c r="E87" s="13">
        <v>55.5</v>
      </c>
      <c r="F87" s="13">
        <v>23</v>
      </c>
      <c r="G87" s="23">
        <v>1</v>
      </c>
      <c r="H87" s="42">
        <v>43140</v>
      </c>
      <c r="I87" s="16" t="s">
        <v>54</v>
      </c>
      <c r="M87" s="29"/>
    </row>
    <row r="88" spans="1:16" s="5" customFormat="1" ht="26.1" customHeight="1" x14ac:dyDescent="0.2">
      <c r="A88" s="11">
        <v>85</v>
      </c>
      <c r="B88" s="12" t="s">
        <v>482</v>
      </c>
      <c r="C88" s="12" t="s">
        <v>482</v>
      </c>
      <c r="D88" s="12" t="s">
        <v>473</v>
      </c>
      <c r="E88" s="13">
        <v>40</v>
      </c>
      <c r="F88" s="49">
        <v>20</v>
      </c>
      <c r="G88" s="14">
        <v>1</v>
      </c>
      <c r="H88" s="15" t="s">
        <v>483</v>
      </c>
      <c r="I88" s="16" t="s">
        <v>468</v>
      </c>
      <c r="J88" s="48"/>
      <c r="K88" s="17"/>
      <c r="L88" s="18"/>
      <c r="M88" s="17"/>
      <c r="O88" s="17"/>
      <c r="P88" s="18"/>
    </row>
    <row r="89" spans="1:16" ht="26.1" customHeight="1" x14ac:dyDescent="0.3">
      <c r="A89" s="11">
        <v>86</v>
      </c>
      <c r="B89" s="12" t="s">
        <v>180</v>
      </c>
      <c r="C89" s="12" t="s">
        <v>179</v>
      </c>
      <c r="D89" s="12" t="s">
        <v>20</v>
      </c>
      <c r="E89" s="13">
        <v>20</v>
      </c>
      <c r="F89" s="13">
        <v>4</v>
      </c>
      <c r="G89" s="14">
        <v>1</v>
      </c>
      <c r="H89" s="15">
        <v>43070</v>
      </c>
      <c r="I89" s="19" t="s">
        <v>59</v>
      </c>
    </row>
    <row r="90" spans="1:16" s="5" customFormat="1" ht="26.1" customHeight="1" x14ac:dyDescent="0.2">
      <c r="A90" s="11">
        <v>87</v>
      </c>
      <c r="B90" s="12" t="s">
        <v>257</v>
      </c>
      <c r="C90" s="12" t="s">
        <v>258</v>
      </c>
      <c r="D90" s="12" t="s">
        <v>259</v>
      </c>
      <c r="E90" s="13">
        <v>16</v>
      </c>
      <c r="F90" s="13">
        <v>4</v>
      </c>
      <c r="G90" s="14">
        <v>1</v>
      </c>
      <c r="H90" s="20">
        <v>43112</v>
      </c>
      <c r="I90" s="19" t="s">
        <v>59</v>
      </c>
      <c r="J90" s="18"/>
      <c r="L90" s="18"/>
      <c r="M90" s="17"/>
    </row>
    <row r="91" spans="1:16" s="5" customFormat="1" ht="26.1" customHeight="1" x14ac:dyDescent="0.2">
      <c r="A91" s="11">
        <v>88</v>
      </c>
      <c r="B91" s="12" t="s">
        <v>100</v>
      </c>
      <c r="C91" s="12" t="s">
        <v>99</v>
      </c>
      <c r="D91" s="12" t="s">
        <v>101</v>
      </c>
      <c r="E91" s="13">
        <v>14.08</v>
      </c>
      <c r="F91" s="13">
        <v>4</v>
      </c>
      <c r="G91" s="14">
        <v>1</v>
      </c>
      <c r="H91" s="15">
        <v>43112</v>
      </c>
      <c r="I91" s="19" t="s">
        <v>33</v>
      </c>
      <c r="M91" s="29"/>
    </row>
    <row r="92" spans="1:16" s="5" customFormat="1" ht="26.1" customHeight="1" x14ac:dyDescent="0.2">
      <c r="B92" s="30"/>
      <c r="C92" s="30"/>
      <c r="D92" s="30"/>
      <c r="E92" s="31"/>
      <c r="F92" s="31"/>
      <c r="G92" s="32"/>
      <c r="H92" s="28"/>
      <c r="I92" s="28"/>
    </row>
    <row r="93" spans="1:16" s="5" customFormat="1" ht="26.1" customHeight="1" thickBot="1" x14ac:dyDescent="0.25">
      <c r="B93" s="33"/>
      <c r="C93" s="33"/>
      <c r="D93" s="33"/>
      <c r="E93" s="34">
        <f>SUM(E4:E92)</f>
        <v>1421970.0199999998</v>
      </c>
      <c r="F93" s="34">
        <f>SUM(F4:F92)</f>
        <v>273900</v>
      </c>
      <c r="H93" s="17"/>
    </row>
    <row r="95" spans="1:16" s="39" customFormat="1" x14ac:dyDescent="0.3"/>
    <row r="96" spans="1:16" s="39" customFormat="1" x14ac:dyDescent="0.3"/>
    <row r="97" s="39" customFormat="1" x14ac:dyDescent="0.3"/>
    <row r="98" s="39" customFormat="1" x14ac:dyDescent="0.3"/>
    <row r="99" s="39" customFormat="1" x14ac:dyDescent="0.3"/>
    <row r="100" s="39" customFormat="1" x14ac:dyDescent="0.3"/>
    <row r="101" s="39" customFormat="1" x14ac:dyDescent="0.3"/>
    <row r="102" s="39" customFormat="1" x14ac:dyDescent="0.3"/>
    <row r="103" s="39" customFormat="1" x14ac:dyDescent="0.3"/>
    <row r="104" s="39" customFormat="1" x14ac:dyDescent="0.3"/>
    <row r="105" s="39" customFormat="1" x14ac:dyDescent="0.3"/>
    <row r="106" s="39" customFormat="1" x14ac:dyDescent="0.3"/>
  </sheetData>
  <sortState xmlns:xlrd2="http://schemas.microsoft.com/office/spreadsheetml/2017/richdata2" ref="B4:I91">
    <sortCondition descending="1" ref="E4:E9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B78D-D84D-40D0-913C-80766F80C2E1}">
  <dimension ref="A1:P97"/>
  <sheetViews>
    <sheetView topLeftCell="A28" workbookViewId="0">
      <selection activeCell="A35" sqref="A35:XFD35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4.5546875" customWidth="1"/>
    <col min="11" max="11" width="7.109375" customWidth="1"/>
    <col min="12" max="12" width="6.88671875" customWidth="1"/>
    <col min="13" max="13" width="8.44140625" customWidth="1"/>
    <col min="14" max="14" width="16.77734375" customWidth="1"/>
  </cols>
  <sheetData>
    <row r="1" spans="1:13" s="5" customFormat="1" ht="17.399999999999999" x14ac:dyDescent="0.3">
      <c r="A1" s="1" t="s">
        <v>298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231</v>
      </c>
      <c r="C4" s="12" t="s">
        <v>231</v>
      </c>
      <c r="D4" s="12" t="s">
        <v>9</v>
      </c>
      <c r="E4" s="13">
        <v>168749.17</v>
      </c>
      <c r="F4" s="13">
        <v>35129</v>
      </c>
      <c r="G4" s="14">
        <v>20</v>
      </c>
      <c r="H4" s="15">
        <v>43189</v>
      </c>
      <c r="I4" s="19" t="s">
        <v>232</v>
      </c>
    </row>
    <row r="5" spans="1:13" s="5" customFormat="1" ht="26.1" customHeight="1" x14ac:dyDescent="0.2">
      <c r="A5" s="11">
        <v>2</v>
      </c>
      <c r="B5" s="12" t="s">
        <v>346</v>
      </c>
      <c r="C5" s="12" t="s">
        <v>345</v>
      </c>
      <c r="D5" s="12" t="s">
        <v>11</v>
      </c>
      <c r="E5" s="13">
        <v>153476.87</v>
      </c>
      <c r="F5" s="13">
        <v>24823</v>
      </c>
      <c r="G5" s="14">
        <v>27</v>
      </c>
      <c r="H5" s="15">
        <v>43217</v>
      </c>
      <c r="I5" s="19" t="s">
        <v>13</v>
      </c>
      <c r="L5" s="18"/>
      <c r="M5" s="17"/>
    </row>
    <row r="6" spans="1:13" s="5" customFormat="1" ht="26.1" customHeight="1" x14ac:dyDescent="0.2">
      <c r="A6" s="11">
        <v>3</v>
      </c>
      <c r="B6" s="12" t="s">
        <v>198</v>
      </c>
      <c r="C6" s="12" t="s">
        <v>197</v>
      </c>
      <c r="D6" s="12" t="s">
        <v>207</v>
      </c>
      <c r="E6" s="13">
        <v>144212.60999999999</v>
      </c>
      <c r="F6" s="13">
        <v>32156</v>
      </c>
      <c r="G6" s="14">
        <v>14</v>
      </c>
      <c r="H6" s="15">
        <v>43182</v>
      </c>
      <c r="I6" s="16" t="s">
        <v>19</v>
      </c>
      <c r="L6" s="18"/>
      <c r="M6" s="17"/>
    </row>
    <row r="7" spans="1:13" s="5" customFormat="1" ht="26.1" customHeight="1" x14ac:dyDescent="0.2">
      <c r="A7" s="11">
        <v>4</v>
      </c>
      <c r="B7" s="12" t="s">
        <v>200</v>
      </c>
      <c r="C7" s="12" t="s">
        <v>199</v>
      </c>
      <c r="D7" s="12" t="s">
        <v>11</v>
      </c>
      <c r="E7" s="13">
        <v>137258.9</v>
      </c>
      <c r="F7" s="13">
        <v>23398</v>
      </c>
      <c r="G7" s="14">
        <v>11</v>
      </c>
      <c r="H7" s="15">
        <v>43189</v>
      </c>
      <c r="I7" s="19" t="s">
        <v>164</v>
      </c>
      <c r="L7" s="18"/>
      <c r="M7" s="17"/>
    </row>
    <row r="8" spans="1:13" s="5" customFormat="1" ht="26.1" customHeight="1" x14ac:dyDescent="0.2">
      <c r="A8" s="11">
        <v>5</v>
      </c>
      <c r="B8" s="12" t="s">
        <v>340</v>
      </c>
      <c r="C8" s="12" t="s">
        <v>339</v>
      </c>
      <c r="D8" s="12" t="s">
        <v>11</v>
      </c>
      <c r="E8" s="13">
        <v>114916.51</v>
      </c>
      <c r="F8" s="13">
        <v>20857</v>
      </c>
      <c r="G8" s="14">
        <v>15</v>
      </c>
      <c r="H8" s="15">
        <v>43196</v>
      </c>
      <c r="I8" s="16" t="s">
        <v>133</v>
      </c>
      <c r="L8" s="18"/>
      <c r="M8" s="17"/>
    </row>
    <row r="9" spans="1:13" s="5" customFormat="1" ht="26.1" customHeight="1" x14ac:dyDescent="0.2">
      <c r="A9" s="11">
        <v>6</v>
      </c>
      <c r="B9" s="12" t="s">
        <v>335</v>
      </c>
      <c r="C9" s="12" t="s">
        <v>334</v>
      </c>
      <c r="D9" s="12" t="s">
        <v>11</v>
      </c>
      <c r="E9" s="13">
        <v>67304.429999999993</v>
      </c>
      <c r="F9" s="13">
        <v>11734</v>
      </c>
      <c r="G9" s="14">
        <v>15</v>
      </c>
      <c r="H9" s="15">
        <v>43203</v>
      </c>
      <c r="I9" s="19" t="s">
        <v>164</v>
      </c>
      <c r="L9" s="18"/>
      <c r="M9" s="17"/>
    </row>
    <row r="10" spans="1:13" s="5" customFormat="1" ht="26.1" customHeight="1" x14ac:dyDescent="0.2">
      <c r="A10" s="11">
        <v>7</v>
      </c>
      <c r="B10" s="12" t="s">
        <v>343</v>
      </c>
      <c r="C10" s="12" t="s">
        <v>344</v>
      </c>
      <c r="D10" s="12" t="s">
        <v>11</v>
      </c>
      <c r="E10" s="13">
        <v>57431.1</v>
      </c>
      <c r="F10" s="13">
        <v>11089</v>
      </c>
      <c r="G10" s="14">
        <v>12</v>
      </c>
      <c r="H10" s="15">
        <v>43210</v>
      </c>
      <c r="I10" s="16" t="s">
        <v>12</v>
      </c>
    </row>
    <row r="11" spans="1:13" s="5" customFormat="1" ht="26.1" customHeight="1" x14ac:dyDescent="0.2">
      <c r="A11" s="11">
        <v>8</v>
      </c>
      <c r="B11" s="12" t="s">
        <v>313</v>
      </c>
      <c r="C11" s="12" t="s">
        <v>312</v>
      </c>
      <c r="D11" s="12" t="s">
        <v>314</v>
      </c>
      <c r="E11" s="13">
        <v>47321</v>
      </c>
      <c r="F11" s="13">
        <v>11080</v>
      </c>
      <c r="G11" s="14">
        <v>16</v>
      </c>
      <c r="H11" s="15">
        <v>43196</v>
      </c>
      <c r="I11" s="16" t="s">
        <v>32</v>
      </c>
    </row>
    <row r="12" spans="1:13" s="5" customFormat="1" ht="26.1" customHeight="1" x14ac:dyDescent="0.2">
      <c r="A12" s="11">
        <v>9</v>
      </c>
      <c r="B12" s="12" t="s">
        <v>341</v>
      </c>
      <c r="C12" s="12" t="s">
        <v>342</v>
      </c>
      <c r="D12" s="12" t="s">
        <v>11</v>
      </c>
      <c r="E12" s="13">
        <v>46866.41</v>
      </c>
      <c r="F12" s="13">
        <v>8791</v>
      </c>
      <c r="G12" s="14">
        <v>13</v>
      </c>
      <c r="H12" s="15">
        <v>43196</v>
      </c>
      <c r="I12" s="16" t="s">
        <v>12</v>
      </c>
    </row>
    <row r="13" spans="1:13" s="5" customFormat="1" ht="26.1" customHeight="1" x14ac:dyDescent="0.2">
      <c r="A13" s="11">
        <v>10</v>
      </c>
      <c r="B13" s="12" t="s">
        <v>337</v>
      </c>
      <c r="C13" s="12" t="s">
        <v>336</v>
      </c>
      <c r="D13" s="12" t="s">
        <v>338</v>
      </c>
      <c r="E13" s="13">
        <v>43405.89</v>
      </c>
      <c r="F13" s="13">
        <v>10277</v>
      </c>
      <c r="G13" s="14">
        <v>6</v>
      </c>
      <c r="H13" s="15">
        <v>43203</v>
      </c>
      <c r="I13" s="16" t="s">
        <v>14</v>
      </c>
      <c r="K13" s="18"/>
      <c r="M13" s="17"/>
    </row>
    <row r="14" spans="1:13" s="5" customFormat="1" ht="26.1" customHeight="1" x14ac:dyDescent="0.2">
      <c r="A14" s="11">
        <v>11</v>
      </c>
      <c r="B14" s="12" t="s">
        <v>196</v>
      </c>
      <c r="C14" s="12" t="s">
        <v>195</v>
      </c>
      <c r="D14" s="12" t="s">
        <v>11</v>
      </c>
      <c r="E14" s="13">
        <v>32510.91</v>
      </c>
      <c r="F14" s="13">
        <v>5573</v>
      </c>
      <c r="G14" s="14">
        <v>9</v>
      </c>
      <c r="H14" s="15">
        <v>43175</v>
      </c>
      <c r="I14" s="19" t="s">
        <v>164</v>
      </c>
      <c r="K14" s="18"/>
      <c r="M14" s="17"/>
    </row>
    <row r="15" spans="1:13" s="5" customFormat="1" ht="26.1" customHeight="1" x14ac:dyDescent="0.2">
      <c r="A15" s="11">
        <v>12</v>
      </c>
      <c r="B15" s="12" t="s">
        <v>347</v>
      </c>
      <c r="C15" s="12" t="s">
        <v>348</v>
      </c>
      <c r="D15" s="12" t="s">
        <v>20</v>
      </c>
      <c r="E15" s="13">
        <v>28527.119999999999</v>
      </c>
      <c r="F15" s="13">
        <v>5546</v>
      </c>
      <c r="G15" s="14">
        <v>16</v>
      </c>
      <c r="H15" s="15">
        <v>43210</v>
      </c>
      <c r="I15" s="19" t="s">
        <v>33</v>
      </c>
      <c r="K15" s="18"/>
      <c r="M15" s="17"/>
    </row>
    <row r="16" spans="1:13" s="5" customFormat="1" ht="26.1" customHeight="1" x14ac:dyDescent="0.2">
      <c r="A16" s="11">
        <v>13</v>
      </c>
      <c r="B16" s="12" t="s">
        <v>242</v>
      </c>
      <c r="C16" s="12" t="s">
        <v>235</v>
      </c>
      <c r="D16" s="12" t="s">
        <v>243</v>
      </c>
      <c r="E16" s="13">
        <v>25719.99</v>
      </c>
      <c r="F16" s="13">
        <v>4541</v>
      </c>
      <c r="G16" s="14">
        <v>12</v>
      </c>
      <c r="H16" s="15">
        <v>43182</v>
      </c>
      <c r="I16" s="19" t="s">
        <v>33</v>
      </c>
      <c r="K16" s="18"/>
      <c r="M16" s="17"/>
    </row>
    <row r="17" spans="1:13" s="5" customFormat="1" ht="26.1" customHeight="1" x14ac:dyDescent="0.2">
      <c r="A17" s="11">
        <v>14</v>
      </c>
      <c r="B17" s="12" t="s">
        <v>219</v>
      </c>
      <c r="C17" s="12" t="s">
        <v>220</v>
      </c>
      <c r="D17" s="12" t="s">
        <v>31</v>
      </c>
      <c r="E17" s="13">
        <v>25639</v>
      </c>
      <c r="F17" s="13">
        <v>4721</v>
      </c>
      <c r="G17" s="14">
        <v>7</v>
      </c>
      <c r="H17" s="15">
        <v>43182</v>
      </c>
      <c r="I17" s="19" t="s">
        <v>38</v>
      </c>
      <c r="J17" s="17"/>
      <c r="K17" s="18"/>
      <c r="M17" s="17"/>
    </row>
    <row r="18" spans="1:13" s="5" customFormat="1" ht="26.1" customHeight="1" x14ac:dyDescent="0.2">
      <c r="A18" s="11">
        <v>15</v>
      </c>
      <c r="B18" s="12" t="s">
        <v>205</v>
      </c>
      <c r="C18" s="12" t="s">
        <v>204</v>
      </c>
      <c r="D18" s="12" t="s">
        <v>11</v>
      </c>
      <c r="E18" s="13">
        <v>22663.119999999999</v>
      </c>
      <c r="F18" s="13">
        <v>4193</v>
      </c>
      <c r="G18" s="14">
        <v>14</v>
      </c>
      <c r="H18" s="15" t="s">
        <v>329</v>
      </c>
      <c r="I18" s="19" t="s">
        <v>14</v>
      </c>
      <c r="J18" s="17"/>
      <c r="K18" s="18"/>
      <c r="M18" s="17"/>
    </row>
    <row r="19" spans="1:13" s="5" customFormat="1" ht="26.1" customHeight="1" x14ac:dyDescent="0.2">
      <c r="A19" s="11">
        <v>16</v>
      </c>
      <c r="B19" s="12" t="s">
        <v>266</v>
      </c>
      <c r="C19" s="12" t="s">
        <v>267</v>
      </c>
      <c r="D19" s="12" t="s">
        <v>268</v>
      </c>
      <c r="E19" s="13">
        <v>17416.55</v>
      </c>
      <c r="F19" s="13">
        <v>3588</v>
      </c>
      <c r="G19" s="14">
        <v>8</v>
      </c>
      <c r="H19" s="15">
        <v>43189</v>
      </c>
      <c r="I19" s="16" t="s">
        <v>269</v>
      </c>
      <c r="J19" s="17"/>
      <c r="K19" s="18"/>
      <c r="M19" s="17"/>
    </row>
    <row r="20" spans="1:13" s="5" customFormat="1" ht="26.1" customHeight="1" x14ac:dyDescent="0.2">
      <c r="A20" s="11">
        <v>17</v>
      </c>
      <c r="B20" s="12" t="s">
        <v>241</v>
      </c>
      <c r="C20" s="22" t="s">
        <v>236</v>
      </c>
      <c r="D20" s="22" t="s">
        <v>11</v>
      </c>
      <c r="E20" s="13">
        <v>13783.09</v>
      </c>
      <c r="F20" s="13">
        <v>2493</v>
      </c>
      <c r="G20" s="23">
        <v>6</v>
      </c>
      <c r="H20" s="24">
        <v>43161</v>
      </c>
      <c r="I20" s="19" t="s">
        <v>15</v>
      </c>
    </row>
    <row r="21" spans="1:13" s="5" customFormat="1" ht="26.1" customHeight="1" x14ac:dyDescent="0.2">
      <c r="A21" s="11">
        <v>18</v>
      </c>
      <c r="B21" s="12" t="s">
        <v>226</v>
      </c>
      <c r="C21" s="12" t="s">
        <v>225</v>
      </c>
      <c r="D21" s="12" t="s">
        <v>227</v>
      </c>
      <c r="E21" s="13">
        <v>13607.01</v>
      </c>
      <c r="F21" s="13">
        <v>2310</v>
      </c>
      <c r="G21" s="14">
        <v>5</v>
      </c>
      <c r="H21" s="15">
        <v>43182</v>
      </c>
      <c r="I21" s="16" t="s">
        <v>12</v>
      </c>
      <c r="J21" s="17"/>
      <c r="K21" s="18"/>
    </row>
    <row r="22" spans="1:13" s="5" customFormat="1" ht="26.1" customHeight="1" x14ac:dyDescent="0.2">
      <c r="A22" s="11">
        <v>19</v>
      </c>
      <c r="B22" s="12" t="s">
        <v>203</v>
      </c>
      <c r="C22" s="12" t="s">
        <v>211</v>
      </c>
      <c r="D22" s="12" t="s">
        <v>31</v>
      </c>
      <c r="E22" s="13">
        <v>13363.48</v>
      </c>
      <c r="F22" s="13">
        <v>2221</v>
      </c>
      <c r="G22" s="14">
        <v>4</v>
      </c>
      <c r="H22" s="15">
        <v>43189</v>
      </c>
      <c r="I22" s="19" t="s">
        <v>14</v>
      </c>
      <c r="J22" s="17"/>
      <c r="K22" s="18"/>
      <c r="M22" s="17"/>
    </row>
    <row r="23" spans="1:13" s="5" customFormat="1" ht="26.1" customHeight="1" x14ac:dyDescent="0.2">
      <c r="A23" s="11">
        <v>20</v>
      </c>
      <c r="B23" s="12" t="s">
        <v>229</v>
      </c>
      <c r="C23" s="12" t="s">
        <v>228</v>
      </c>
      <c r="D23" s="12" t="s">
        <v>11</v>
      </c>
      <c r="E23" s="13">
        <v>13359.33</v>
      </c>
      <c r="F23" s="13">
        <v>2405</v>
      </c>
      <c r="G23" s="14">
        <v>5</v>
      </c>
      <c r="H23" s="15">
        <v>43189</v>
      </c>
      <c r="I23" s="16" t="s">
        <v>230</v>
      </c>
      <c r="J23" s="17"/>
      <c r="K23" s="18"/>
      <c r="M23" s="17"/>
    </row>
    <row r="24" spans="1:13" s="5" customFormat="1" ht="26.1" customHeight="1" x14ac:dyDescent="0.2">
      <c r="A24" s="11">
        <v>21</v>
      </c>
      <c r="B24" s="12" t="s">
        <v>270</v>
      </c>
      <c r="C24" s="12" t="s">
        <v>271</v>
      </c>
      <c r="D24" s="12" t="s">
        <v>272</v>
      </c>
      <c r="E24" s="13">
        <v>13227.55</v>
      </c>
      <c r="F24" s="13">
        <v>2907</v>
      </c>
      <c r="G24" s="14">
        <v>7</v>
      </c>
      <c r="H24" s="15">
        <v>43189</v>
      </c>
      <c r="I24" s="16" t="s">
        <v>269</v>
      </c>
      <c r="J24" s="17"/>
      <c r="K24" s="18"/>
      <c r="M24" s="17"/>
    </row>
    <row r="25" spans="1:13" s="5" customFormat="1" ht="26.1" customHeight="1" x14ac:dyDescent="0.2">
      <c r="A25" s="11">
        <v>22</v>
      </c>
      <c r="B25" s="12" t="s">
        <v>188</v>
      </c>
      <c r="C25" s="12" t="s">
        <v>188</v>
      </c>
      <c r="D25" s="12" t="s">
        <v>9</v>
      </c>
      <c r="E25" s="13">
        <v>12955</v>
      </c>
      <c r="F25" s="13">
        <v>2537</v>
      </c>
      <c r="G25" s="14">
        <v>5</v>
      </c>
      <c r="H25" s="15">
        <v>43161</v>
      </c>
      <c r="I25" s="16" t="s">
        <v>10</v>
      </c>
      <c r="J25" s="17"/>
      <c r="K25" s="18"/>
      <c r="M25" s="17"/>
    </row>
    <row r="26" spans="1:13" s="5" customFormat="1" ht="26.1" customHeight="1" x14ac:dyDescent="0.2">
      <c r="A26" s="11">
        <v>23</v>
      </c>
      <c r="B26" s="12" t="s">
        <v>315</v>
      </c>
      <c r="C26" s="12" t="s">
        <v>316</v>
      </c>
      <c r="D26" s="12" t="s">
        <v>11</v>
      </c>
      <c r="E26" s="13">
        <v>12697</v>
      </c>
      <c r="F26" s="13">
        <v>2558</v>
      </c>
      <c r="G26" s="14">
        <v>12</v>
      </c>
      <c r="H26" s="15">
        <v>43203</v>
      </c>
      <c r="I26" s="16" t="s">
        <v>32</v>
      </c>
      <c r="J26" s="17"/>
      <c r="K26" s="18"/>
    </row>
    <row r="27" spans="1:13" s="5" customFormat="1" ht="26.1" customHeight="1" x14ac:dyDescent="0.2">
      <c r="A27" s="11">
        <v>24</v>
      </c>
      <c r="B27" s="12" t="s">
        <v>321</v>
      </c>
      <c r="C27" s="12" t="s">
        <v>322</v>
      </c>
      <c r="D27" s="12" t="s">
        <v>224</v>
      </c>
      <c r="E27" s="13">
        <v>11097.25</v>
      </c>
      <c r="F27" s="13">
        <v>2385</v>
      </c>
      <c r="G27" s="14">
        <v>11</v>
      </c>
      <c r="H27" s="15">
        <v>43210</v>
      </c>
      <c r="I27" s="19" t="s">
        <v>59</v>
      </c>
      <c r="J27" s="17"/>
    </row>
    <row r="28" spans="1:13" s="5" customFormat="1" ht="26.1" customHeight="1" x14ac:dyDescent="0.2">
      <c r="A28" s="11">
        <v>25</v>
      </c>
      <c r="B28" s="12" t="s">
        <v>317</v>
      </c>
      <c r="C28" s="12" t="s">
        <v>318</v>
      </c>
      <c r="D28" s="12" t="s">
        <v>31</v>
      </c>
      <c r="E28" s="13">
        <v>10395</v>
      </c>
      <c r="F28" s="13">
        <v>2385</v>
      </c>
      <c r="G28" s="14">
        <v>15</v>
      </c>
      <c r="H28" s="15">
        <v>43217</v>
      </c>
      <c r="I28" s="16" t="s">
        <v>32</v>
      </c>
      <c r="J28" s="17"/>
    </row>
    <row r="29" spans="1:13" s="5" customFormat="1" ht="26.1" customHeight="1" x14ac:dyDescent="0.2">
      <c r="A29" s="11">
        <v>26</v>
      </c>
      <c r="B29" s="12" t="s">
        <v>333</v>
      </c>
      <c r="C29" s="12" t="s">
        <v>333</v>
      </c>
      <c r="D29" s="12" t="s">
        <v>9</v>
      </c>
      <c r="E29" s="13">
        <v>9935.7999999999993</v>
      </c>
      <c r="F29" s="13">
        <v>2304</v>
      </c>
      <c r="G29" s="14">
        <v>10</v>
      </c>
      <c r="H29" s="15">
        <v>43210</v>
      </c>
      <c r="I29" s="16" t="s">
        <v>333</v>
      </c>
      <c r="J29" s="17"/>
    </row>
    <row r="30" spans="1:13" s="5" customFormat="1" ht="26.1" customHeight="1" x14ac:dyDescent="0.2">
      <c r="A30" s="11">
        <v>27</v>
      </c>
      <c r="B30" s="12" t="s">
        <v>326</v>
      </c>
      <c r="C30" s="12" t="s">
        <v>327</v>
      </c>
      <c r="D30" s="12" t="s">
        <v>328</v>
      </c>
      <c r="E30" s="13">
        <v>9425.5499999999993</v>
      </c>
      <c r="F30" s="13">
        <v>1765</v>
      </c>
      <c r="G30" s="14">
        <v>11</v>
      </c>
      <c r="H30" s="15">
        <v>43189</v>
      </c>
      <c r="I30" s="19" t="s">
        <v>38</v>
      </c>
      <c r="J30" s="17"/>
    </row>
    <row r="31" spans="1:13" s="5" customFormat="1" ht="26.1" customHeight="1" x14ac:dyDescent="0.2">
      <c r="A31" s="11">
        <v>28</v>
      </c>
      <c r="B31" s="12" t="s">
        <v>323</v>
      </c>
      <c r="C31" s="12" t="s">
        <v>324</v>
      </c>
      <c r="D31" s="12" t="s">
        <v>11</v>
      </c>
      <c r="E31" s="13">
        <v>9098.91</v>
      </c>
      <c r="F31" s="13">
        <v>1665</v>
      </c>
      <c r="G31" s="14">
        <v>14</v>
      </c>
      <c r="H31" s="15">
        <v>43217</v>
      </c>
      <c r="I31" s="19" t="s">
        <v>38</v>
      </c>
      <c r="J31" s="17"/>
    </row>
    <row r="32" spans="1:13" s="5" customFormat="1" ht="26.1" customHeight="1" x14ac:dyDescent="0.2">
      <c r="A32" s="11">
        <v>29</v>
      </c>
      <c r="B32" s="12" t="s">
        <v>319</v>
      </c>
      <c r="C32" s="12" t="s">
        <v>320</v>
      </c>
      <c r="D32" s="12" t="s">
        <v>11</v>
      </c>
      <c r="E32" s="13">
        <v>8060.6</v>
      </c>
      <c r="F32" s="13">
        <v>1891</v>
      </c>
      <c r="G32" s="14">
        <v>8</v>
      </c>
      <c r="H32" s="15">
        <v>43196</v>
      </c>
      <c r="I32" s="19" t="s">
        <v>59</v>
      </c>
      <c r="J32" s="17"/>
    </row>
    <row r="33" spans="1:10" s="5" customFormat="1" ht="26.1" customHeight="1" x14ac:dyDescent="0.2">
      <c r="A33" s="11">
        <v>30</v>
      </c>
      <c r="B33" s="12" t="s">
        <v>273</v>
      </c>
      <c r="C33" s="12" t="s">
        <v>274</v>
      </c>
      <c r="D33" s="12" t="s">
        <v>11</v>
      </c>
      <c r="E33" s="13">
        <v>7413.95</v>
      </c>
      <c r="F33" s="13">
        <v>1507</v>
      </c>
      <c r="G33" s="14">
        <v>5</v>
      </c>
      <c r="H33" s="15">
        <v>43189</v>
      </c>
      <c r="I33" s="16" t="s">
        <v>269</v>
      </c>
      <c r="J33" s="17"/>
    </row>
    <row r="34" spans="1:10" s="5" customFormat="1" ht="26.1" customHeight="1" x14ac:dyDescent="0.2">
      <c r="A34" s="11">
        <v>31</v>
      </c>
      <c r="B34" s="12" t="s">
        <v>190</v>
      </c>
      <c r="C34" s="12" t="s">
        <v>190</v>
      </c>
      <c r="D34" s="12" t="s">
        <v>9</v>
      </c>
      <c r="E34" s="13">
        <v>7397</v>
      </c>
      <c r="F34" s="13">
        <v>1451</v>
      </c>
      <c r="G34" s="14">
        <v>4</v>
      </c>
      <c r="H34" s="15">
        <v>43147</v>
      </c>
      <c r="I34" s="16" t="s">
        <v>191</v>
      </c>
      <c r="J34" s="17"/>
    </row>
    <row r="35" spans="1:10" s="5" customFormat="1" ht="26.1" customHeight="1" x14ac:dyDescent="0.2">
      <c r="A35" s="11">
        <v>32</v>
      </c>
      <c r="B35" s="12" t="s">
        <v>350</v>
      </c>
      <c r="C35" s="12" t="s">
        <v>349</v>
      </c>
      <c r="D35" s="12" t="s">
        <v>11</v>
      </c>
      <c r="E35" s="13">
        <v>6265.92</v>
      </c>
      <c r="F35" s="13">
        <v>1145</v>
      </c>
      <c r="G35" s="14">
        <v>14</v>
      </c>
      <c r="H35" s="15">
        <v>43217</v>
      </c>
      <c r="I35" s="19" t="s">
        <v>33</v>
      </c>
      <c r="J35" s="17"/>
    </row>
    <row r="36" spans="1:10" s="5" customFormat="1" ht="26.1" customHeight="1" x14ac:dyDescent="0.2">
      <c r="A36" s="11">
        <v>33</v>
      </c>
      <c r="B36" s="12" t="s">
        <v>277</v>
      </c>
      <c r="C36" s="12" t="s">
        <v>278</v>
      </c>
      <c r="D36" s="12" t="s">
        <v>279</v>
      </c>
      <c r="E36" s="13">
        <v>5191.5</v>
      </c>
      <c r="F36" s="13">
        <v>1126</v>
      </c>
      <c r="G36" s="14">
        <v>6</v>
      </c>
      <c r="H36" s="15">
        <v>43189</v>
      </c>
      <c r="I36" s="16" t="s">
        <v>269</v>
      </c>
      <c r="J36" s="17"/>
    </row>
    <row r="37" spans="1:10" s="5" customFormat="1" ht="26.1" customHeight="1" x14ac:dyDescent="0.2">
      <c r="A37" s="11">
        <v>34</v>
      </c>
      <c r="B37" s="12" t="s">
        <v>325</v>
      </c>
      <c r="C37" s="12" t="s">
        <v>325</v>
      </c>
      <c r="D37" s="12" t="s">
        <v>20</v>
      </c>
      <c r="E37" s="13">
        <v>4221</v>
      </c>
      <c r="F37" s="13">
        <v>923</v>
      </c>
      <c r="G37" s="14">
        <v>15</v>
      </c>
      <c r="H37" s="15">
        <v>43203</v>
      </c>
      <c r="I37" s="19" t="s">
        <v>38</v>
      </c>
      <c r="J37" s="17"/>
    </row>
    <row r="38" spans="1:10" s="5" customFormat="1" ht="26.1" customHeight="1" x14ac:dyDescent="0.2">
      <c r="A38" s="11">
        <v>35</v>
      </c>
      <c r="B38" s="12" t="s">
        <v>282</v>
      </c>
      <c r="C38" s="12" t="s">
        <v>283</v>
      </c>
      <c r="D38" s="12" t="s">
        <v>284</v>
      </c>
      <c r="E38" s="13">
        <v>4122.6000000000004</v>
      </c>
      <c r="F38" s="13">
        <v>927</v>
      </c>
      <c r="G38" s="14">
        <v>6</v>
      </c>
      <c r="H38" s="15">
        <v>43189</v>
      </c>
      <c r="I38" s="16" t="s">
        <v>269</v>
      </c>
      <c r="J38" s="17"/>
    </row>
    <row r="39" spans="1:10" s="5" customFormat="1" ht="26.1" customHeight="1" x14ac:dyDescent="0.2">
      <c r="A39" s="11">
        <v>36</v>
      </c>
      <c r="B39" s="12" t="s">
        <v>157</v>
      </c>
      <c r="C39" s="12" t="s">
        <v>156</v>
      </c>
      <c r="D39" s="12" t="s">
        <v>11</v>
      </c>
      <c r="E39" s="13">
        <v>3839.97</v>
      </c>
      <c r="F39" s="13">
        <v>789</v>
      </c>
      <c r="G39" s="14">
        <v>3</v>
      </c>
      <c r="H39" s="15">
        <v>43154</v>
      </c>
      <c r="I39" s="19" t="s">
        <v>164</v>
      </c>
      <c r="J39" s="17"/>
    </row>
    <row r="40" spans="1:10" s="5" customFormat="1" ht="26.1" customHeight="1" x14ac:dyDescent="0.2">
      <c r="A40" s="11">
        <v>37</v>
      </c>
      <c r="B40" s="12" t="s">
        <v>299</v>
      </c>
      <c r="C40" s="12" t="s">
        <v>304</v>
      </c>
      <c r="D40" s="12" t="s">
        <v>305</v>
      </c>
      <c r="E40" s="13">
        <v>3737.95</v>
      </c>
      <c r="F40" s="13">
        <v>867</v>
      </c>
      <c r="G40" s="14">
        <v>5</v>
      </c>
      <c r="H40" s="20">
        <v>43196</v>
      </c>
      <c r="I40" s="19" t="s">
        <v>269</v>
      </c>
      <c r="J40" s="17"/>
    </row>
    <row r="41" spans="1:10" s="5" customFormat="1" ht="26.1" customHeight="1" x14ac:dyDescent="0.2">
      <c r="A41" s="11">
        <v>38</v>
      </c>
      <c r="B41" s="12" t="s">
        <v>169</v>
      </c>
      <c r="C41" s="12" t="s">
        <v>171</v>
      </c>
      <c r="D41" s="12" t="s">
        <v>172</v>
      </c>
      <c r="E41" s="13">
        <v>3649</v>
      </c>
      <c r="F41" s="13">
        <v>849</v>
      </c>
      <c r="G41" s="14">
        <v>6</v>
      </c>
      <c r="H41" s="15">
        <v>43154</v>
      </c>
      <c r="I41" s="16" t="s">
        <v>32</v>
      </c>
      <c r="J41" s="17"/>
    </row>
    <row r="42" spans="1:10" s="5" customFormat="1" ht="26.1" customHeight="1" x14ac:dyDescent="0.2">
      <c r="A42" s="11">
        <v>39</v>
      </c>
      <c r="B42" s="12" t="s">
        <v>193</v>
      </c>
      <c r="C42" s="12" t="s">
        <v>193</v>
      </c>
      <c r="D42" s="12" t="s">
        <v>9</v>
      </c>
      <c r="E42" s="13">
        <v>3418</v>
      </c>
      <c r="F42" s="13">
        <v>796</v>
      </c>
      <c r="G42" s="14">
        <v>3</v>
      </c>
      <c r="H42" s="15">
        <v>43140</v>
      </c>
      <c r="I42" s="16" t="s">
        <v>192</v>
      </c>
      <c r="J42" s="17"/>
    </row>
    <row r="43" spans="1:10" s="5" customFormat="1" ht="26.1" customHeight="1" x14ac:dyDescent="0.2">
      <c r="A43" s="11">
        <v>40</v>
      </c>
      <c r="B43" s="12" t="s">
        <v>280</v>
      </c>
      <c r="C43" s="12" t="s">
        <v>281</v>
      </c>
      <c r="D43" s="12" t="s">
        <v>20</v>
      </c>
      <c r="E43" s="13">
        <v>3415.75</v>
      </c>
      <c r="F43" s="13">
        <v>685</v>
      </c>
      <c r="G43" s="14">
        <v>4</v>
      </c>
      <c r="H43" s="15">
        <v>43189</v>
      </c>
      <c r="I43" s="16" t="s">
        <v>269</v>
      </c>
    </row>
    <row r="44" spans="1:10" s="5" customFormat="1" ht="26.1" customHeight="1" x14ac:dyDescent="0.2">
      <c r="A44" s="11">
        <v>41</v>
      </c>
      <c r="B44" s="12" t="s">
        <v>214</v>
      </c>
      <c r="C44" s="12" t="s">
        <v>215</v>
      </c>
      <c r="D44" s="12" t="s">
        <v>216</v>
      </c>
      <c r="E44" s="13">
        <v>3300</v>
      </c>
      <c r="F44" s="13">
        <v>837</v>
      </c>
      <c r="G44" s="14">
        <v>3</v>
      </c>
      <c r="H44" s="15">
        <v>43168</v>
      </c>
      <c r="I44" s="16" t="s">
        <v>32</v>
      </c>
    </row>
    <row r="45" spans="1:10" s="5" customFormat="1" ht="26.1" customHeight="1" x14ac:dyDescent="0.2">
      <c r="A45" s="11">
        <v>42</v>
      </c>
      <c r="B45" s="12" t="s">
        <v>275</v>
      </c>
      <c r="C45" s="12" t="s">
        <v>276</v>
      </c>
      <c r="D45" s="12" t="s">
        <v>20</v>
      </c>
      <c r="E45" s="13">
        <v>3178.8</v>
      </c>
      <c r="F45" s="13">
        <v>717</v>
      </c>
      <c r="G45" s="14">
        <v>9</v>
      </c>
      <c r="H45" s="15">
        <v>43189</v>
      </c>
      <c r="I45" s="16" t="s">
        <v>269</v>
      </c>
    </row>
    <row r="46" spans="1:10" s="5" customFormat="1" ht="26.1" customHeight="1" x14ac:dyDescent="0.2">
      <c r="A46" s="11">
        <v>43</v>
      </c>
      <c r="B46" s="12" t="s">
        <v>285</v>
      </c>
      <c r="C46" s="12" t="s">
        <v>287</v>
      </c>
      <c r="D46" s="12" t="s">
        <v>286</v>
      </c>
      <c r="E46" s="13">
        <v>2252.25</v>
      </c>
      <c r="F46" s="13">
        <v>475</v>
      </c>
      <c r="G46" s="14">
        <v>4</v>
      </c>
      <c r="H46" s="15">
        <v>43189</v>
      </c>
      <c r="I46" s="16" t="s">
        <v>269</v>
      </c>
    </row>
    <row r="47" spans="1:10" s="5" customFormat="1" ht="26.1" customHeight="1" x14ac:dyDescent="0.2">
      <c r="A47" s="11">
        <v>44</v>
      </c>
      <c r="B47" s="12" t="s">
        <v>290</v>
      </c>
      <c r="C47" s="12" t="s">
        <v>291</v>
      </c>
      <c r="D47" s="12" t="s">
        <v>65</v>
      </c>
      <c r="E47" s="13">
        <v>2104.5</v>
      </c>
      <c r="F47" s="13">
        <v>456</v>
      </c>
      <c r="G47" s="14">
        <v>4</v>
      </c>
      <c r="H47" s="15">
        <v>43189</v>
      </c>
      <c r="I47" s="16" t="s">
        <v>269</v>
      </c>
    </row>
    <row r="48" spans="1:10" s="5" customFormat="1" ht="26.1" customHeight="1" x14ac:dyDescent="0.2">
      <c r="A48" s="11">
        <v>45</v>
      </c>
      <c r="B48" s="12" t="s">
        <v>288</v>
      </c>
      <c r="C48" s="12" t="s">
        <v>289</v>
      </c>
      <c r="D48" s="12" t="s">
        <v>20</v>
      </c>
      <c r="E48" s="13">
        <v>2037.15</v>
      </c>
      <c r="F48" s="13">
        <v>580</v>
      </c>
      <c r="G48" s="14">
        <v>5</v>
      </c>
      <c r="H48" s="15">
        <v>43189</v>
      </c>
      <c r="I48" s="16" t="s">
        <v>269</v>
      </c>
    </row>
    <row r="49" spans="1:10" s="5" customFormat="1" ht="26.1" customHeight="1" x14ac:dyDescent="0.2">
      <c r="A49" s="11">
        <v>46</v>
      </c>
      <c r="B49" s="12" t="s">
        <v>300</v>
      </c>
      <c r="C49" s="12" t="s">
        <v>306</v>
      </c>
      <c r="D49" s="12" t="s">
        <v>307</v>
      </c>
      <c r="E49" s="13">
        <v>1983</v>
      </c>
      <c r="F49" s="13">
        <v>461</v>
      </c>
      <c r="G49" s="14">
        <v>1</v>
      </c>
      <c r="H49" s="20">
        <v>43196</v>
      </c>
      <c r="I49" s="19" t="s">
        <v>269</v>
      </c>
    </row>
    <row r="50" spans="1:10" s="5" customFormat="1" ht="26.1" customHeight="1" x14ac:dyDescent="0.2">
      <c r="A50" s="11">
        <v>47</v>
      </c>
      <c r="B50" s="12" t="s">
        <v>23</v>
      </c>
      <c r="C50" s="12" t="s">
        <v>24</v>
      </c>
      <c r="D50" s="12" t="s">
        <v>11</v>
      </c>
      <c r="E50" s="13">
        <v>1792</v>
      </c>
      <c r="F50" s="13">
        <v>374</v>
      </c>
      <c r="G50" s="14">
        <v>2</v>
      </c>
      <c r="H50" s="15">
        <v>43084</v>
      </c>
      <c r="I50" s="19" t="s">
        <v>15</v>
      </c>
    </row>
    <row r="51" spans="1:10" s="5" customFormat="1" ht="26.1" customHeight="1" x14ac:dyDescent="0.2">
      <c r="A51" s="11">
        <v>48</v>
      </c>
      <c r="B51" s="12" t="s">
        <v>301</v>
      </c>
      <c r="C51" s="12" t="s">
        <v>308</v>
      </c>
      <c r="D51" s="12" t="s">
        <v>309</v>
      </c>
      <c r="E51" s="13">
        <v>1630.2</v>
      </c>
      <c r="F51" s="13">
        <v>449</v>
      </c>
      <c r="G51" s="14">
        <v>6</v>
      </c>
      <c r="H51" s="20">
        <v>43196</v>
      </c>
      <c r="I51" s="19" t="s">
        <v>269</v>
      </c>
    </row>
    <row r="52" spans="1:10" s="5" customFormat="1" ht="26.1" customHeight="1" x14ac:dyDescent="0.2">
      <c r="A52" s="11">
        <v>49</v>
      </c>
      <c r="B52" s="12" t="s">
        <v>292</v>
      </c>
      <c r="C52" s="12" t="s">
        <v>294</v>
      </c>
      <c r="D52" s="12" t="s">
        <v>293</v>
      </c>
      <c r="E52" s="13">
        <v>1441.75</v>
      </c>
      <c r="F52" s="13">
        <v>347</v>
      </c>
      <c r="G52" s="14">
        <v>1</v>
      </c>
      <c r="H52" s="20">
        <v>43189</v>
      </c>
      <c r="I52" s="19" t="s">
        <v>269</v>
      </c>
    </row>
    <row r="53" spans="1:10" s="5" customFormat="1" ht="26.1" customHeight="1" x14ac:dyDescent="0.2">
      <c r="A53" s="11">
        <v>50</v>
      </c>
      <c r="B53" s="25" t="s">
        <v>330</v>
      </c>
      <c r="C53" s="25" t="s">
        <v>331</v>
      </c>
      <c r="D53" s="12" t="s">
        <v>332</v>
      </c>
      <c r="E53" s="13">
        <v>1304.6500000000001</v>
      </c>
      <c r="F53" s="13">
        <v>308</v>
      </c>
      <c r="G53" s="14">
        <v>5</v>
      </c>
      <c r="H53" s="26">
        <v>43203</v>
      </c>
      <c r="I53" s="16" t="s">
        <v>54</v>
      </c>
    </row>
    <row r="54" spans="1:10" s="5" customFormat="1" ht="26.1" customHeight="1" x14ac:dyDescent="0.2">
      <c r="A54" s="11">
        <v>51</v>
      </c>
      <c r="B54" s="12" t="s">
        <v>480</v>
      </c>
      <c r="C54" s="12" t="s">
        <v>481</v>
      </c>
      <c r="D54" s="12" t="s">
        <v>50</v>
      </c>
      <c r="E54" s="13">
        <v>1190.5</v>
      </c>
      <c r="F54" s="13">
        <v>523</v>
      </c>
      <c r="G54" s="14">
        <v>1</v>
      </c>
      <c r="H54" s="15">
        <v>42654</v>
      </c>
      <c r="I54" s="16" t="s">
        <v>468</v>
      </c>
      <c r="J54" s="48"/>
    </row>
    <row r="55" spans="1:10" s="5" customFormat="1" ht="26.1" customHeight="1" x14ac:dyDescent="0.2">
      <c r="A55" s="11">
        <v>52</v>
      </c>
      <c r="B55" s="12" t="s">
        <v>295</v>
      </c>
      <c r="C55" s="12" t="s">
        <v>296</v>
      </c>
      <c r="D55" s="12" t="s">
        <v>297</v>
      </c>
      <c r="E55" s="13">
        <v>1112.3</v>
      </c>
      <c r="F55" s="13">
        <v>264</v>
      </c>
      <c r="G55" s="14">
        <v>1</v>
      </c>
      <c r="H55" s="20">
        <v>43189</v>
      </c>
      <c r="I55" s="19" t="s">
        <v>269</v>
      </c>
    </row>
    <row r="56" spans="1:10" s="5" customFormat="1" ht="26.1" customHeight="1" x14ac:dyDescent="0.2">
      <c r="A56" s="11">
        <v>53</v>
      </c>
      <c r="B56" s="12" t="s">
        <v>302</v>
      </c>
      <c r="C56" s="12" t="s">
        <v>310</v>
      </c>
      <c r="D56" s="12" t="s">
        <v>311</v>
      </c>
      <c r="E56" s="13">
        <v>910.5</v>
      </c>
      <c r="F56" s="13">
        <v>226</v>
      </c>
      <c r="G56" s="14">
        <v>6</v>
      </c>
      <c r="H56" s="20">
        <v>43196</v>
      </c>
      <c r="I56" s="19" t="s">
        <v>269</v>
      </c>
    </row>
    <row r="57" spans="1:10" s="5" customFormat="1" ht="26.1" customHeight="1" x14ac:dyDescent="0.2">
      <c r="A57" s="11">
        <v>54</v>
      </c>
      <c r="B57" s="12" t="s">
        <v>55</v>
      </c>
      <c r="C57" s="12" t="s">
        <v>56</v>
      </c>
      <c r="D57" s="12" t="s">
        <v>11</v>
      </c>
      <c r="E57" s="13">
        <v>735.34</v>
      </c>
      <c r="F57" s="13">
        <v>283</v>
      </c>
      <c r="G57" s="14">
        <v>4</v>
      </c>
      <c r="H57" s="15">
        <v>43056</v>
      </c>
      <c r="I57" s="19" t="s">
        <v>14</v>
      </c>
    </row>
    <row r="58" spans="1:10" s="5" customFormat="1" ht="26.1" customHeight="1" x14ac:dyDescent="0.2">
      <c r="A58" s="11">
        <v>55</v>
      </c>
      <c r="B58" s="12" t="s">
        <v>155</v>
      </c>
      <c r="C58" s="12" t="s">
        <v>154</v>
      </c>
      <c r="D58" s="12" t="s">
        <v>163</v>
      </c>
      <c r="E58" s="13">
        <v>654.97</v>
      </c>
      <c r="F58" s="13">
        <v>159</v>
      </c>
      <c r="G58" s="14">
        <v>2</v>
      </c>
      <c r="H58" s="15">
        <v>43140</v>
      </c>
      <c r="I58" s="19" t="s">
        <v>14</v>
      </c>
    </row>
    <row r="59" spans="1:10" s="5" customFormat="1" ht="26.1" customHeight="1" x14ac:dyDescent="0.2">
      <c r="A59" s="11">
        <v>56</v>
      </c>
      <c r="B59" s="12" t="s">
        <v>223</v>
      </c>
      <c r="C59" s="12" t="s">
        <v>222</v>
      </c>
      <c r="D59" s="12" t="s">
        <v>224</v>
      </c>
      <c r="E59" s="13">
        <v>579.5</v>
      </c>
      <c r="F59" s="13">
        <v>134</v>
      </c>
      <c r="G59" s="14">
        <v>2</v>
      </c>
      <c r="H59" s="15">
        <v>43168</v>
      </c>
      <c r="I59" s="16" t="s">
        <v>12</v>
      </c>
    </row>
    <row r="60" spans="1:10" s="5" customFormat="1" ht="26.1" customHeight="1" x14ac:dyDescent="0.2">
      <c r="A60" s="11">
        <v>57</v>
      </c>
      <c r="B60" s="12" t="s">
        <v>150</v>
      </c>
      <c r="C60" s="12" t="s">
        <v>151</v>
      </c>
      <c r="D60" s="12" t="s">
        <v>11</v>
      </c>
      <c r="E60" s="13">
        <v>477.02</v>
      </c>
      <c r="F60" s="13">
        <v>84</v>
      </c>
      <c r="G60" s="14">
        <v>1</v>
      </c>
      <c r="H60" s="15">
        <v>43147</v>
      </c>
      <c r="I60" s="16" t="s">
        <v>13</v>
      </c>
    </row>
    <row r="61" spans="1:10" s="5" customFormat="1" ht="26.1" customHeight="1" x14ac:dyDescent="0.2">
      <c r="A61" s="11">
        <v>58</v>
      </c>
      <c r="B61" s="12" t="s">
        <v>239</v>
      </c>
      <c r="C61" s="12" t="s">
        <v>238</v>
      </c>
      <c r="D61" s="12" t="s">
        <v>11</v>
      </c>
      <c r="E61" s="13">
        <v>445.43</v>
      </c>
      <c r="F61" s="13">
        <v>74</v>
      </c>
      <c r="G61" s="14">
        <v>1</v>
      </c>
      <c r="H61" s="15">
        <v>43168</v>
      </c>
      <c r="I61" s="19" t="s">
        <v>33</v>
      </c>
    </row>
    <row r="62" spans="1:10" s="5" customFormat="1" ht="26.1" customHeight="1" x14ac:dyDescent="0.2">
      <c r="A62" s="11">
        <v>59</v>
      </c>
      <c r="B62" s="12" t="s">
        <v>68</v>
      </c>
      <c r="C62" s="12" t="s">
        <v>69</v>
      </c>
      <c r="D62" s="12" t="s">
        <v>11</v>
      </c>
      <c r="E62" s="13">
        <v>329.51</v>
      </c>
      <c r="F62" s="13">
        <v>73</v>
      </c>
      <c r="G62" s="14">
        <v>1</v>
      </c>
      <c r="H62" s="15">
        <v>43105</v>
      </c>
      <c r="I62" s="19" t="s">
        <v>13</v>
      </c>
    </row>
    <row r="63" spans="1:10" s="5" customFormat="1" ht="26.1" customHeight="1" x14ac:dyDescent="0.2">
      <c r="A63" s="11">
        <v>60</v>
      </c>
      <c r="B63" s="12" t="s">
        <v>46</v>
      </c>
      <c r="C63" s="12" t="s">
        <v>47</v>
      </c>
      <c r="D63" s="12" t="s">
        <v>11</v>
      </c>
      <c r="E63" s="13">
        <v>300</v>
      </c>
      <c r="F63" s="13">
        <v>100</v>
      </c>
      <c r="G63" s="14">
        <v>1</v>
      </c>
      <c r="H63" s="15">
        <v>43091</v>
      </c>
      <c r="I63" s="19" t="s">
        <v>15</v>
      </c>
    </row>
    <row r="64" spans="1:10" s="5" customFormat="1" ht="26.1" customHeight="1" x14ac:dyDescent="0.2">
      <c r="A64" s="11">
        <v>61</v>
      </c>
      <c r="B64" s="12" t="s">
        <v>16</v>
      </c>
      <c r="C64" s="12" t="s">
        <v>16</v>
      </c>
      <c r="D64" s="12" t="s">
        <v>9</v>
      </c>
      <c r="E64" s="13">
        <v>259</v>
      </c>
      <c r="F64" s="13">
        <v>44</v>
      </c>
      <c r="G64" s="14">
        <v>1</v>
      </c>
      <c r="H64" s="15">
        <v>43098</v>
      </c>
      <c r="I64" s="16" t="s">
        <v>10</v>
      </c>
    </row>
    <row r="65" spans="1:16" s="5" customFormat="1" ht="26.1" customHeight="1" x14ac:dyDescent="0.2">
      <c r="A65" s="11">
        <v>62</v>
      </c>
      <c r="B65" s="12" t="s">
        <v>62</v>
      </c>
      <c r="C65" s="12" t="s">
        <v>63</v>
      </c>
      <c r="D65" s="12" t="s">
        <v>20</v>
      </c>
      <c r="E65" s="13">
        <v>257</v>
      </c>
      <c r="F65" s="13">
        <v>47</v>
      </c>
      <c r="G65" s="14">
        <v>1</v>
      </c>
      <c r="H65" s="20">
        <v>43056</v>
      </c>
      <c r="I65" s="19" t="s">
        <v>59</v>
      </c>
    </row>
    <row r="66" spans="1:16" s="5" customFormat="1" ht="26.1" customHeight="1" x14ac:dyDescent="0.2">
      <c r="A66" s="11">
        <v>63</v>
      </c>
      <c r="B66" s="12" t="s">
        <v>472</v>
      </c>
      <c r="C66" s="12" t="s">
        <v>472</v>
      </c>
      <c r="D66" s="12" t="s">
        <v>473</v>
      </c>
      <c r="E66" s="13">
        <v>230</v>
      </c>
      <c r="F66" s="13">
        <v>92</v>
      </c>
      <c r="G66" s="14">
        <v>1</v>
      </c>
      <c r="H66" s="15" t="s">
        <v>474</v>
      </c>
      <c r="I66" s="16" t="s">
        <v>468</v>
      </c>
      <c r="J66" s="48"/>
    </row>
    <row r="67" spans="1:16" s="5" customFormat="1" ht="26.1" customHeight="1" x14ac:dyDescent="0.2">
      <c r="A67" s="11">
        <v>64</v>
      </c>
      <c r="B67" s="12" t="s">
        <v>303</v>
      </c>
      <c r="C67" s="12" t="s">
        <v>303</v>
      </c>
      <c r="D67" s="12" t="s">
        <v>20</v>
      </c>
      <c r="E67" s="13">
        <v>200</v>
      </c>
      <c r="F67" s="13">
        <v>58</v>
      </c>
      <c r="G67" s="14">
        <v>1</v>
      </c>
      <c r="H67" s="20">
        <v>43196</v>
      </c>
      <c r="I67" s="19" t="s">
        <v>269</v>
      </c>
      <c r="N67" s="29"/>
      <c r="P67" s="35"/>
    </row>
    <row r="68" spans="1:16" s="5" customFormat="1" ht="26.1" customHeight="1" x14ac:dyDescent="0.2">
      <c r="A68" s="11">
        <v>65</v>
      </c>
      <c r="B68" s="12" t="s">
        <v>486</v>
      </c>
      <c r="C68" s="12" t="s">
        <v>487</v>
      </c>
      <c r="D68" s="12" t="s">
        <v>488</v>
      </c>
      <c r="E68" s="13">
        <v>176</v>
      </c>
      <c r="F68" s="13">
        <v>88</v>
      </c>
      <c r="G68" s="14">
        <v>1</v>
      </c>
      <c r="H68" s="15">
        <v>42030</v>
      </c>
      <c r="I68" s="47" t="s">
        <v>468</v>
      </c>
      <c r="J68" s="48"/>
    </row>
    <row r="69" spans="1:16" s="5" customFormat="1" ht="26.1" customHeight="1" x14ac:dyDescent="0.2">
      <c r="A69" s="11">
        <v>66</v>
      </c>
      <c r="B69" s="12" t="s">
        <v>136</v>
      </c>
      <c r="C69" s="12" t="s">
        <v>137</v>
      </c>
      <c r="D69" s="12" t="s">
        <v>20</v>
      </c>
      <c r="E69" s="13">
        <v>142</v>
      </c>
      <c r="F69" s="13">
        <v>26</v>
      </c>
      <c r="G69" s="14">
        <v>1</v>
      </c>
      <c r="H69" s="20">
        <v>43035</v>
      </c>
      <c r="I69" s="19" t="s">
        <v>59</v>
      </c>
      <c r="N69" s="29"/>
      <c r="P69" s="35"/>
    </row>
    <row r="70" spans="1:16" s="5" customFormat="1" ht="26.1" customHeight="1" x14ac:dyDescent="0.2">
      <c r="A70" s="11">
        <v>67</v>
      </c>
      <c r="B70" s="12" t="s">
        <v>475</v>
      </c>
      <c r="C70" s="12" t="s">
        <v>475</v>
      </c>
      <c r="D70" s="12" t="s">
        <v>473</v>
      </c>
      <c r="E70" s="13">
        <v>126</v>
      </c>
      <c r="F70" s="13">
        <v>63</v>
      </c>
      <c r="G70" s="14">
        <v>1</v>
      </c>
      <c r="H70" s="15" t="s">
        <v>476</v>
      </c>
      <c r="I70" s="16" t="s">
        <v>468</v>
      </c>
      <c r="J70" s="48"/>
    </row>
    <row r="71" spans="1:16" s="5" customFormat="1" ht="26.1" customHeight="1" x14ac:dyDescent="0.2">
      <c r="A71" s="11">
        <v>68</v>
      </c>
      <c r="B71" s="25" t="s">
        <v>489</v>
      </c>
      <c r="C71" s="50" t="s">
        <v>490</v>
      </c>
      <c r="D71" s="50" t="s">
        <v>491</v>
      </c>
      <c r="E71" s="13">
        <v>126</v>
      </c>
      <c r="F71" s="51">
        <v>63</v>
      </c>
      <c r="G71" s="52">
        <v>1</v>
      </c>
      <c r="H71" s="20">
        <v>42301</v>
      </c>
      <c r="I71" s="16" t="s">
        <v>468</v>
      </c>
      <c r="J71" s="48"/>
    </row>
    <row r="72" spans="1:16" s="5" customFormat="1" ht="26.1" customHeight="1" x14ac:dyDescent="0.2">
      <c r="A72" s="11">
        <v>69</v>
      </c>
      <c r="B72" s="12" t="s">
        <v>184</v>
      </c>
      <c r="C72" s="12" t="s">
        <v>185</v>
      </c>
      <c r="D72" s="12" t="s">
        <v>186</v>
      </c>
      <c r="E72" s="13">
        <v>120.97</v>
      </c>
      <c r="F72" s="13">
        <v>19</v>
      </c>
      <c r="G72" s="14">
        <v>1</v>
      </c>
      <c r="H72" s="15">
        <v>43147</v>
      </c>
      <c r="I72" s="19" t="s">
        <v>38</v>
      </c>
      <c r="N72" s="29"/>
      <c r="P72" s="35"/>
    </row>
    <row r="73" spans="1:16" s="5" customFormat="1" ht="26.1" customHeight="1" x14ac:dyDescent="0.2">
      <c r="A73" s="11">
        <v>70</v>
      </c>
      <c r="B73" s="12" t="s">
        <v>477</v>
      </c>
      <c r="C73" s="12" t="s">
        <v>478</v>
      </c>
      <c r="D73" s="12" t="s">
        <v>20</v>
      </c>
      <c r="E73" s="13">
        <v>99</v>
      </c>
      <c r="F73" s="13">
        <v>33</v>
      </c>
      <c r="G73" s="14">
        <v>1</v>
      </c>
      <c r="H73" s="24" t="s">
        <v>479</v>
      </c>
      <c r="I73" s="47" t="s">
        <v>468</v>
      </c>
      <c r="J73" s="48"/>
    </row>
    <row r="74" spans="1:16" s="5" customFormat="1" ht="26.1" customHeight="1" x14ac:dyDescent="0.2">
      <c r="A74" s="11">
        <v>71</v>
      </c>
      <c r="B74" s="12" t="s">
        <v>221</v>
      </c>
      <c r="C74" s="12" t="s">
        <v>221</v>
      </c>
      <c r="D74" s="12" t="s">
        <v>11</v>
      </c>
      <c r="E74" s="13">
        <v>96</v>
      </c>
      <c r="F74" s="13">
        <v>24</v>
      </c>
      <c r="G74" s="14">
        <v>1</v>
      </c>
      <c r="H74" s="15">
        <v>43161</v>
      </c>
      <c r="I74" s="16" t="s">
        <v>12</v>
      </c>
      <c r="N74" s="29"/>
      <c r="P74" s="35"/>
    </row>
    <row r="75" spans="1:16" s="5" customFormat="1" ht="26.1" customHeight="1" x14ac:dyDescent="0.2">
      <c r="A75" s="11">
        <v>72</v>
      </c>
      <c r="B75" s="12" t="s">
        <v>505</v>
      </c>
      <c r="C75" s="22" t="s">
        <v>506</v>
      </c>
      <c r="D75" s="22" t="s">
        <v>507</v>
      </c>
      <c r="E75" s="13">
        <v>90.4</v>
      </c>
      <c r="F75" s="13">
        <v>86</v>
      </c>
      <c r="G75" s="23">
        <v>1</v>
      </c>
      <c r="H75" s="15">
        <v>42475</v>
      </c>
      <c r="I75" s="53" t="s">
        <v>497</v>
      </c>
    </row>
    <row r="76" spans="1:16" s="5" customFormat="1" ht="26.1" customHeight="1" x14ac:dyDescent="0.2">
      <c r="A76" s="11">
        <v>73</v>
      </c>
      <c r="B76" s="12" t="s">
        <v>503</v>
      </c>
      <c r="C76" s="12" t="s">
        <v>504</v>
      </c>
      <c r="D76" s="12" t="s">
        <v>261</v>
      </c>
      <c r="E76" s="13">
        <v>81</v>
      </c>
      <c r="F76" s="13">
        <v>37</v>
      </c>
      <c r="G76" s="14">
        <v>1</v>
      </c>
      <c r="H76" s="15">
        <v>43216</v>
      </c>
      <c r="I76" s="53" t="s">
        <v>497</v>
      </c>
      <c r="M76" s="29"/>
    </row>
    <row r="77" spans="1:16" s="5" customFormat="1" ht="26.1" customHeight="1" x14ac:dyDescent="0.2">
      <c r="A77" s="11">
        <v>74</v>
      </c>
      <c r="B77" s="12" t="s">
        <v>484</v>
      </c>
      <c r="C77" s="12" t="s">
        <v>484</v>
      </c>
      <c r="D77" s="12" t="s">
        <v>473</v>
      </c>
      <c r="E77" s="13">
        <v>66</v>
      </c>
      <c r="F77" s="49">
        <v>22</v>
      </c>
      <c r="G77" s="14">
        <v>1</v>
      </c>
      <c r="H77" s="15" t="s">
        <v>485</v>
      </c>
      <c r="I77" s="16" t="s">
        <v>468</v>
      </c>
      <c r="J77" s="48"/>
      <c r="K77" s="17"/>
      <c r="L77" s="18"/>
      <c r="M77" s="17"/>
      <c r="O77" s="17"/>
      <c r="P77" s="18"/>
    </row>
    <row r="78" spans="1:16" s="5" customFormat="1" ht="26.1" customHeight="1" x14ac:dyDescent="0.2">
      <c r="A78" s="11">
        <v>75</v>
      </c>
      <c r="B78" s="12" t="s">
        <v>254</v>
      </c>
      <c r="C78" s="12" t="s">
        <v>255</v>
      </c>
      <c r="D78" s="12" t="s">
        <v>256</v>
      </c>
      <c r="E78" s="13">
        <v>30</v>
      </c>
      <c r="F78" s="13">
        <v>5</v>
      </c>
      <c r="G78" s="14">
        <v>1</v>
      </c>
      <c r="H78" s="15">
        <v>43105</v>
      </c>
      <c r="I78" s="19" t="s">
        <v>59</v>
      </c>
      <c r="N78" s="29"/>
      <c r="P78" s="35"/>
    </row>
    <row r="79" spans="1:16" s="5" customFormat="1" ht="26.1" customHeight="1" x14ac:dyDescent="0.2">
      <c r="A79" s="11">
        <v>76</v>
      </c>
      <c r="B79" s="12" t="s">
        <v>240</v>
      </c>
      <c r="C79" s="12" t="s">
        <v>237</v>
      </c>
      <c r="D79" s="12" t="s">
        <v>244</v>
      </c>
      <c r="E79" s="13">
        <v>28.44</v>
      </c>
      <c r="F79" s="13">
        <v>6</v>
      </c>
      <c r="G79" s="14">
        <v>1</v>
      </c>
      <c r="H79" s="15">
        <v>43175</v>
      </c>
      <c r="I79" s="19" t="s">
        <v>33</v>
      </c>
    </row>
    <row r="80" spans="1:16" s="5" customFormat="1" ht="26.1" customHeight="1" x14ac:dyDescent="0.2">
      <c r="A80" s="11">
        <v>77</v>
      </c>
      <c r="B80" s="12" t="s">
        <v>176</v>
      </c>
      <c r="C80" s="12" t="s">
        <v>177</v>
      </c>
      <c r="D80" s="12" t="s">
        <v>178</v>
      </c>
      <c r="E80" s="13">
        <v>24</v>
      </c>
      <c r="F80" s="13">
        <v>5</v>
      </c>
      <c r="G80" s="14">
        <v>1</v>
      </c>
      <c r="H80" s="15">
        <v>43084</v>
      </c>
      <c r="I80" s="19" t="s">
        <v>59</v>
      </c>
      <c r="N80" s="29"/>
      <c r="P80" s="35"/>
    </row>
    <row r="81" spans="1:16" s="5" customFormat="1" ht="26.1" customHeight="1" x14ac:dyDescent="0.2">
      <c r="A81" s="11">
        <v>78</v>
      </c>
      <c r="B81" s="12" t="s">
        <v>250</v>
      </c>
      <c r="C81" s="12" t="s">
        <v>173</v>
      </c>
      <c r="D81" s="12" t="s">
        <v>251</v>
      </c>
      <c r="E81" s="13">
        <v>18</v>
      </c>
      <c r="F81" s="13">
        <v>3</v>
      </c>
      <c r="G81" s="14">
        <v>1</v>
      </c>
      <c r="H81" s="15">
        <v>43091</v>
      </c>
      <c r="I81" s="19" t="s">
        <v>59</v>
      </c>
      <c r="N81" s="29"/>
      <c r="P81" s="35"/>
    </row>
    <row r="82" spans="1:16" s="5" customFormat="1" ht="26.1" customHeight="1" x14ac:dyDescent="0.2">
      <c r="A82" s="11">
        <v>79</v>
      </c>
      <c r="B82" s="12" t="s">
        <v>498</v>
      </c>
      <c r="C82" s="12" t="s">
        <v>499</v>
      </c>
      <c r="D82" s="12" t="s">
        <v>500</v>
      </c>
      <c r="E82" s="13">
        <v>2.12</v>
      </c>
      <c r="F82" s="13">
        <v>1</v>
      </c>
      <c r="G82" s="14">
        <v>1</v>
      </c>
      <c r="H82" s="15">
        <v>42636</v>
      </c>
      <c r="I82" s="53" t="s">
        <v>497</v>
      </c>
      <c r="M82" s="29"/>
    </row>
    <row r="83" spans="1:16" s="5" customFormat="1" ht="26.1" customHeight="1" x14ac:dyDescent="0.2">
      <c r="B83" s="30"/>
      <c r="C83" s="30"/>
      <c r="D83" s="30"/>
      <c r="E83" s="31"/>
      <c r="F83" s="31"/>
      <c r="G83" s="32"/>
      <c r="H83" s="28"/>
      <c r="I83" s="28"/>
    </row>
    <row r="84" spans="1:16" s="5" customFormat="1" ht="26.1" customHeight="1" thickBot="1" x14ac:dyDescent="0.25">
      <c r="B84" s="33"/>
      <c r="C84" s="33"/>
      <c r="D84" s="33"/>
      <c r="E84" s="34">
        <f>SUM(E4:E83)</f>
        <v>1367029.0900000003</v>
      </c>
      <c r="F84" s="34">
        <f>SUM(F4:F83)</f>
        <v>266033</v>
      </c>
      <c r="H84" s="17"/>
    </row>
    <row r="86" spans="1:16" s="39" customFormat="1" x14ac:dyDescent="0.3"/>
    <row r="87" spans="1:16" s="39" customFormat="1" x14ac:dyDescent="0.3"/>
    <row r="88" spans="1:16" s="39" customFormat="1" x14ac:dyDescent="0.3"/>
    <row r="89" spans="1:16" s="39" customFormat="1" x14ac:dyDescent="0.3"/>
    <row r="90" spans="1:16" s="39" customFormat="1" x14ac:dyDescent="0.3"/>
    <row r="91" spans="1:16" s="39" customFormat="1" x14ac:dyDescent="0.3"/>
    <row r="92" spans="1:16" s="39" customFormat="1" x14ac:dyDescent="0.3"/>
    <row r="93" spans="1:16" s="39" customFormat="1" x14ac:dyDescent="0.3"/>
    <row r="94" spans="1:16" s="39" customFormat="1" x14ac:dyDescent="0.3"/>
    <row r="95" spans="1:16" s="39" customFormat="1" x14ac:dyDescent="0.3"/>
    <row r="96" spans="1:16" s="39" customFormat="1" x14ac:dyDescent="0.3"/>
    <row r="97" s="39" customFormat="1" x14ac:dyDescent="0.3"/>
  </sheetData>
  <sortState xmlns:xlrd2="http://schemas.microsoft.com/office/spreadsheetml/2017/richdata2" ref="B4:I81">
    <sortCondition descending="1" ref="E4:E8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0C27-2F03-494C-B13B-5FBC1C487F35}">
  <dimension ref="A1:Q89"/>
  <sheetViews>
    <sheetView workbookViewId="0">
      <selection activeCell="F11" sqref="F11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13" customWidth="1"/>
    <col min="11" max="11" width="6.44140625" customWidth="1"/>
    <col min="12" max="12" width="15.44140625" customWidth="1"/>
    <col min="13" max="13" width="5" customWidth="1"/>
    <col min="14" max="14" width="6.88671875" customWidth="1"/>
    <col min="15" max="15" width="13.33203125" customWidth="1"/>
  </cols>
  <sheetData>
    <row r="1" spans="1:15" s="5" customFormat="1" ht="17.399999999999999" x14ac:dyDescent="0.3">
      <c r="A1" s="1" t="s">
        <v>400</v>
      </c>
      <c r="B1" s="2"/>
      <c r="C1" s="2"/>
      <c r="D1" s="2"/>
      <c r="E1" s="3"/>
      <c r="F1" s="3"/>
      <c r="G1" s="4"/>
      <c r="H1" s="4"/>
      <c r="I1" s="4"/>
    </row>
    <row r="2" spans="1:15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5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5" s="5" customFormat="1" ht="26.1" customHeight="1" x14ac:dyDescent="0.2">
      <c r="A4" s="11">
        <v>1</v>
      </c>
      <c r="B4" s="12" t="s">
        <v>367</v>
      </c>
      <c r="C4" s="12" t="s">
        <v>367</v>
      </c>
      <c r="D4" s="12" t="s">
        <v>11</v>
      </c>
      <c r="E4" s="13">
        <v>260528.02</v>
      </c>
      <c r="F4" s="13">
        <v>45304</v>
      </c>
      <c r="G4" s="14">
        <v>17</v>
      </c>
      <c r="H4" s="15">
        <v>43238</v>
      </c>
      <c r="I4" s="16" t="s">
        <v>15</v>
      </c>
    </row>
    <row r="5" spans="1:15" s="5" customFormat="1" ht="26.1" customHeight="1" x14ac:dyDescent="0.2">
      <c r="A5" s="11">
        <v>2</v>
      </c>
      <c r="B5" s="12" t="s">
        <v>346</v>
      </c>
      <c r="C5" s="12" t="s">
        <v>345</v>
      </c>
      <c r="D5" s="12" t="s">
        <v>11</v>
      </c>
      <c r="E5" s="13">
        <v>180624.8</v>
      </c>
      <c r="F5" s="13">
        <v>30815</v>
      </c>
      <c r="G5" s="14">
        <v>27</v>
      </c>
      <c r="H5" s="15">
        <v>43217</v>
      </c>
      <c r="I5" s="19" t="s">
        <v>13</v>
      </c>
    </row>
    <row r="6" spans="1:15" s="5" customFormat="1" ht="26.1" customHeight="1" x14ac:dyDescent="0.2">
      <c r="A6" s="11">
        <v>3</v>
      </c>
      <c r="B6" s="12" t="s">
        <v>378</v>
      </c>
      <c r="C6" s="12" t="s">
        <v>381</v>
      </c>
      <c r="D6" s="12" t="s">
        <v>11</v>
      </c>
      <c r="E6" s="13">
        <v>51388</v>
      </c>
      <c r="F6" s="13">
        <v>11623</v>
      </c>
      <c r="G6" s="14">
        <v>13</v>
      </c>
      <c r="H6" s="15">
        <v>43231</v>
      </c>
      <c r="I6" s="16" t="s">
        <v>32</v>
      </c>
    </row>
    <row r="7" spans="1:15" s="5" customFormat="1" ht="26.1" customHeight="1" x14ac:dyDescent="0.2">
      <c r="A7" s="11">
        <v>4</v>
      </c>
      <c r="B7" s="12" t="s">
        <v>361</v>
      </c>
      <c r="C7" s="12" t="s">
        <v>353</v>
      </c>
      <c r="D7" s="12" t="s">
        <v>31</v>
      </c>
      <c r="E7" s="13">
        <v>32790.42</v>
      </c>
      <c r="F7" s="13">
        <v>6149</v>
      </c>
      <c r="G7" s="14">
        <v>9</v>
      </c>
      <c r="H7" s="15">
        <v>43224</v>
      </c>
      <c r="I7" s="16" t="s">
        <v>14</v>
      </c>
    </row>
    <row r="8" spans="1:15" s="5" customFormat="1" ht="26.1" customHeight="1" x14ac:dyDescent="0.2">
      <c r="A8" s="11">
        <v>5</v>
      </c>
      <c r="B8" s="12" t="s">
        <v>372</v>
      </c>
      <c r="C8" s="12" t="s">
        <v>371</v>
      </c>
      <c r="D8" s="12" t="s">
        <v>11</v>
      </c>
      <c r="E8" s="13">
        <v>31249.43</v>
      </c>
      <c r="F8" s="13">
        <v>5599</v>
      </c>
      <c r="G8" s="14">
        <v>29</v>
      </c>
      <c r="H8" s="15">
        <v>43245</v>
      </c>
      <c r="I8" s="16" t="s">
        <v>13</v>
      </c>
      <c r="K8" s="17"/>
      <c r="N8" s="18"/>
    </row>
    <row r="9" spans="1:15" s="5" customFormat="1" ht="26.1" customHeight="1" x14ac:dyDescent="0.2">
      <c r="A9" s="11">
        <v>6</v>
      </c>
      <c r="B9" s="12" t="s">
        <v>352</v>
      </c>
      <c r="C9" s="12" t="s">
        <v>351</v>
      </c>
      <c r="D9" s="12" t="s">
        <v>370</v>
      </c>
      <c r="E9" s="13">
        <v>29051</v>
      </c>
      <c r="F9" s="13">
        <v>6950</v>
      </c>
      <c r="G9" s="14">
        <v>16</v>
      </c>
      <c r="H9" s="15">
        <v>43238</v>
      </c>
      <c r="I9" s="16" t="s">
        <v>14</v>
      </c>
      <c r="K9" s="17"/>
      <c r="N9" s="18"/>
    </row>
    <row r="10" spans="1:15" s="5" customFormat="1" ht="26.1" customHeight="1" x14ac:dyDescent="0.2">
      <c r="A10" s="11">
        <v>7</v>
      </c>
      <c r="B10" s="12" t="s">
        <v>231</v>
      </c>
      <c r="C10" s="12" t="s">
        <v>231</v>
      </c>
      <c r="D10" s="12" t="s">
        <v>9</v>
      </c>
      <c r="E10" s="13">
        <v>23378</v>
      </c>
      <c r="F10" s="13">
        <v>5252</v>
      </c>
      <c r="G10" s="14">
        <v>8</v>
      </c>
      <c r="H10" s="15">
        <v>43189</v>
      </c>
      <c r="I10" s="19" t="s">
        <v>232</v>
      </c>
      <c r="K10" s="17"/>
      <c r="N10" s="18"/>
    </row>
    <row r="11" spans="1:15" s="5" customFormat="1" ht="26.1" customHeight="1" x14ac:dyDescent="0.2">
      <c r="A11" s="11">
        <v>8</v>
      </c>
      <c r="B11" s="12" t="s">
        <v>343</v>
      </c>
      <c r="C11" s="12" t="s">
        <v>344</v>
      </c>
      <c r="D11" s="12" t="s">
        <v>11</v>
      </c>
      <c r="E11" s="13">
        <v>21484.44</v>
      </c>
      <c r="F11" s="13">
        <v>3976</v>
      </c>
      <c r="G11" s="14">
        <v>7</v>
      </c>
      <c r="H11" s="15">
        <v>43210</v>
      </c>
      <c r="I11" s="16" t="s">
        <v>12</v>
      </c>
      <c r="K11" s="17"/>
      <c r="N11" s="18"/>
    </row>
    <row r="12" spans="1:15" s="5" customFormat="1" ht="26.1" customHeight="1" x14ac:dyDescent="0.2">
      <c r="A12" s="11">
        <v>9</v>
      </c>
      <c r="B12" s="12" t="s">
        <v>198</v>
      </c>
      <c r="C12" s="12" t="s">
        <v>197</v>
      </c>
      <c r="D12" s="12" t="s">
        <v>207</v>
      </c>
      <c r="E12" s="13">
        <v>20405.68</v>
      </c>
      <c r="F12" s="13">
        <v>4515</v>
      </c>
      <c r="G12" s="14">
        <v>9</v>
      </c>
      <c r="H12" s="15">
        <v>43182</v>
      </c>
      <c r="I12" s="16" t="s">
        <v>19</v>
      </c>
    </row>
    <row r="13" spans="1:15" s="5" customFormat="1" ht="26.1" customHeight="1" x14ac:dyDescent="0.2">
      <c r="A13" s="11">
        <v>10</v>
      </c>
      <c r="B13" s="12" t="s">
        <v>317</v>
      </c>
      <c r="C13" s="12" t="s">
        <v>318</v>
      </c>
      <c r="D13" s="12" t="s">
        <v>31</v>
      </c>
      <c r="E13" s="13">
        <v>20153</v>
      </c>
      <c r="F13" s="13">
        <v>5433</v>
      </c>
      <c r="G13" s="14">
        <v>15</v>
      </c>
      <c r="H13" s="15">
        <v>43217</v>
      </c>
      <c r="I13" s="16" t="s">
        <v>32</v>
      </c>
      <c r="K13" s="17"/>
      <c r="M13" s="18"/>
      <c r="N13" s="18"/>
      <c r="O13" s="17"/>
    </row>
    <row r="14" spans="1:15" s="5" customFormat="1" ht="26.1" customHeight="1" x14ac:dyDescent="0.2">
      <c r="A14" s="11">
        <v>11</v>
      </c>
      <c r="B14" s="12" t="s">
        <v>379</v>
      </c>
      <c r="C14" s="12" t="s">
        <v>380</v>
      </c>
      <c r="D14" s="12" t="s">
        <v>261</v>
      </c>
      <c r="E14" s="13">
        <v>18830</v>
      </c>
      <c r="F14" s="13">
        <v>4765</v>
      </c>
      <c r="G14" s="14">
        <v>15</v>
      </c>
      <c r="H14" s="15">
        <v>43231</v>
      </c>
      <c r="I14" s="16" t="s">
        <v>32</v>
      </c>
      <c r="M14" s="18"/>
      <c r="O14" s="17"/>
    </row>
    <row r="15" spans="1:15" s="5" customFormat="1" ht="26.1" customHeight="1" x14ac:dyDescent="0.2">
      <c r="A15" s="11">
        <v>12</v>
      </c>
      <c r="B15" s="12" t="s">
        <v>337</v>
      </c>
      <c r="C15" s="12" t="s">
        <v>336</v>
      </c>
      <c r="D15" s="12" t="s">
        <v>338</v>
      </c>
      <c r="E15" s="13">
        <v>17806.57</v>
      </c>
      <c r="F15" s="13">
        <v>4117</v>
      </c>
      <c r="G15" s="14">
        <v>11</v>
      </c>
      <c r="H15" s="15">
        <v>43203</v>
      </c>
      <c r="I15" s="16" t="s">
        <v>14</v>
      </c>
      <c r="M15" s="18"/>
      <c r="O15" s="17"/>
    </row>
    <row r="16" spans="1:15" s="5" customFormat="1" ht="26.1" customHeight="1" x14ac:dyDescent="0.2">
      <c r="A16" s="11">
        <v>13</v>
      </c>
      <c r="B16" s="12" t="s">
        <v>355</v>
      </c>
      <c r="C16" s="12" t="s">
        <v>354</v>
      </c>
      <c r="D16" s="12" t="s">
        <v>11</v>
      </c>
      <c r="E16" s="13">
        <v>17152.73</v>
      </c>
      <c r="F16" s="13">
        <v>3275</v>
      </c>
      <c r="G16" s="14">
        <v>13</v>
      </c>
      <c r="H16" s="15">
        <v>43238</v>
      </c>
      <c r="I16" s="16" t="s">
        <v>14</v>
      </c>
      <c r="M16" s="18"/>
      <c r="O16" s="17"/>
    </row>
    <row r="17" spans="1:13" s="5" customFormat="1" ht="26.1" customHeight="1" x14ac:dyDescent="0.2">
      <c r="A17" s="11">
        <v>14</v>
      </c>
      <c r="B17" s="12" t="s">
        <v>363</v>
      </c>
      <c r="C17" s="12" t="s">
        <v>364</v>
      </c>
      <c r="D17" s="12" t="s">
        <v>64</v>
      </c>
      <c r="E17" s="13">
        <v>16166.01</v>
      </c>
      <c r="F17" s="13">
        <v>3325</v>
      </c>
      <c r="G17" s="14">
        <v>16</v>
      </c>
      <c r="H17" s="15">
        <v>43224</v>
      </c>
      <c r="I17" s="16" t="s">
        <v>230</v>
      </c>
      <c r="K17" s="17"/>
      <c r="M17" s="18"/>
    </row>
    <row r="18" spans="1:13" s="5" customFormat="1" ht="26.1" customHeight="1" x14ac:dyDescent="0.2">
      <c r="A18" s="11">
        <v>15</v>
      </c>
      <c r="B18" s="12" t="s">
        <v>382</v>
      </c>
      <c r="C18" s="12" t="s">
        <v>383</v>
      </c>
      <c r="D18" s="12" t="s">
        <v>384</v>
      </c>
      <c r="E18" s="13">
        <v>15137.52</v>
      </c>
      <c r="F18" s="13">
        <v>3313</v>
      </c>
      <c r="G18" s="14">
        <v>21</v>
      </c>
      <c r="H18" s="15">
        <v>43231</v>
      </c>
      <c r="I18" s="19" t="s">
        <v>38</v>
      </c>
      <c r="K18" s="17"/>
      <c r="M18" s="18"/>
    </row>
    <row r="19" spans="1:13" s="5" customFormat="1" ht="26.1" customHeight="1" x14ac:dyDescent="0.2">
      <c r="A19" s="11">
        <v>16</v>
      </c>
      <c r="B19" s="12" t="s">
        <v>385</v>
      </c>
      <c r="C19" s="12" t="s">
        <v>386</v>
      </c>
      <c r="D19" s="12" t="s">
        <v>286</v>
      </c>
      <c r="E19" s="13">
        <v>14825.01</v>
      </c>
      <c r="F19" s="13">
        <v>3882</v>
      </c>
      <c r="G19" s="14">
        <v>19</v>
      </c>
      <c r="H19" s="15">
        <v>43245</v>
      </c>
      <c r="I19" s="19" t="s">
        <v>38</v>
      </c>
      <c r="K19" s="17"/>
      <c r="M19" s="18"/>
    </row>
    <row r="20" spans="1:13" s="5" customFormat="1" ht="26.1" customHeight="1" x14ac:dyDescent="0.2">
      <c r="A20" s="11">
        <v>17</v>
      </c>
      <c r="B20" s="12" t="s">
        <v>387</v>
      </c>
      <c r="C20" s="12" t="s">
        <v>388</v>
      </c>
      <c r="D20" s="12" t="s">
        <v>389</v>
      </c>
      <c r="E20" s="13">
        <v>14390.66</v>
      </c>
      <c r="F20" s="13">
        <v>3422</v>
      </c>
      <c r="G20" s="14">
        <v>16</v>
      </c>
      <c r="H20" s="15">
        <v>43224</v>
      </c>
      <c r="I20" s="19" t="s">
        <v>38</v>
      </c>
      <c r="K20" s="17"/>
      <c r="M20" s="18"/>
    </row>
    <row r="21" spans="1:13" s="5" customFormat="1" ht="26.1" customHeight="1" x14ac:dyDescent="0.2">
      <c r="A21" s="11">
        <v>18</v>
      </c>
      <c r="B21" s="12" t="s">
        <v>340</v>
      </c>
      <c r="C21" s="12" t="s">
        <v>339</v>
      </c>
      <c r="D21" s="12" t="s">
        <v>11</v>
      </c>
      <c r="E21" s="13">
        <v>13505.25</v>
      </c>
      <c r="F21" s="13">
        <v>2534</v>
      </c>
      <c r="G21" s="14">
        <v>7</v>
      </c>
      <c r="H21" s="15">
        <v>43196</v>
      </c>
      <c r="I21" s="16" t="s">
        <v>133</v>
      </c>
      <c r="J21" s="17"/>
    </row>
    <row r="22" spans="1:13" s="5" customFormat="1" ht="26.1" customHeight="1" x14ac:dyDescent="0.2">
      <c r="A22" s="11">
        <v>19</v>
      </c>
      <c r="B22" s="12" t="s">
        <v>358</v>
      </c>
      <c r="C22" s="12" t="s">
        <v>357</v>
      </c>
      <c r="D22" s="12" t="s">
        <v>11</v>
      </c>
      <c r="E22" s="13">
        <v>11573.3</v>
      </c>
      <c r="F22" s="13">
        <v>2395</v>
      </c>
      <c r="G22" s="14">
        <v>15</v>
      </c>
      <c r="H22" s="15">
        <v>43224</v>
      </c>
      <c r="I22" s="16" t="s">
        <v>14</v>
      </c>
      <c r="J22" s="17"/>
    </row>
    <row r="23" spans="1:13" s="5" customFormat="1" ht="26.1" customHeight="1" x14ac:dyDescent="0.2">
      <c r="A23" s="11">
        <v>20</v>
      </c>
      <c r="B23" s="12" t="s">
        <v>356</v>
      </c>
      <c r="C23" s="12" t="s">
        <v>356</v>
      </c>
      <c r="D23" s="12" t="s">
        <v>11</v>
      </c>
      <c r="E23" s="13">
        <v>11107.99</v>
      </c>
      <c r="F23" s="13">
        <v>2444</v>
      </c>
      <c r="G23" s="14">
        <v>14</v>
      </c>
      <c r="H23" s="15">
        <v>43231</v>
      </c>
      <c r="I23" s="16" t="s">
        <v>14</v>
      </c>
      <c r="J23" s="17"/>
    </row>
    <row r="24" spans="1:13" s="5" customFormat="1" ht="26.1" customHeight="1" x14ac:dyDescent="0.2">
      <c r="A24" s="11">
        <v>21</v>
      </c>
      <c r="B24" s="12" t="s">
        <v>323</v>
      </c>
      <c r="C24" s="12" t="s">
        <v>324</v>
      </c>
      <c r="D24" s="12" t="s">
        <v>11</v>
      </c>
      <c r="E24" s="13">
        <v>10160.629999999999</v>
      </c>
      <c r="F24" s="13">
        <v>1969</v>
      </c>
      <c r="G24" s="14">
        <v>14</v>
      </c>
      <c r="H24" s="15">
        <v>43217</v>
      </c>
      <c r="I24" s="19" t="s">
        <v>38</v>
      </c>
      <c r="J24" s="17"/>
      <c r="K24" s="17"/>
    </row>
    <row r="25" spans="1:13" s="5" customFormat="1" ht="26.1" customHeight="1" x14ac:dyDescent="0.2">
      <c r="A25" s="11">
        <v>22</v>
      </c>
      <c r="B25" s="12" t="s">
        <v>313</v>
      </c>
      <c r="C25" s="12" t="s">
        <v>312</v>
      </c>
      <c r="D25" s="12" t="s">
        <v>314</v>
      </c>
      <c r="E25" s="13">
        <v>7956</v>
      </c>
      <c r="F25" s="13">
        <v>1810</v>
      </c>
      <c r="G25" s="14">
        <v>12</v>
      </c>
      <c r="H25" s="15">
        <v>43196</v>
      </c>
      <c r="I25" s="16" t="s">
        <v>32</v>
      </c>
      <c r="J25" s="17"/>
      <c r="K25" s="17"/>
    </row>
    <row r="26" spans="1:13" s="5" customFormat="1" ht="26.1" customHeight="1" x14ac:dyDescent="0.2">
      <c r="A26" s="11">
        <v>23</v>
      </c>
      <c r="B26" s="12" t="s">
        <v>365</v>
      </c>
      <c r="C26" s="12" t="s">
        <v>366</v>
      </c>
      <c r="D26" s="12" t="s">
        <v>11</v>
      </c>
      <c r="E26" s="13">
        <v>6922.9</v>
      </c>
      <c r="F26" s="13">
        <v>1496</v>
      </c>
      <c r="G26" s="14">
        <v>13</v>
      </c>
      <c r="H26" s="15">
        <v>43224</v>
      </c>
      <c r="I26" s="19" t="s">
        <v>33</v>
      </c>
      <c r="J26" s="17"/>
    </row>
    <row r="27" spans="1:13" s="5" customFormat="1" ht="26.1" customHeight="1" x14ac:dyDescent="0.2">
      <c r="A27" s="11">
        <v>24</v>
      </c>
      <c r="B27" s="12" t="s">
        <v>368</v>
      </c>
      <c r="C27" s="12" t="s">
        <v>369</v>
      </c>
      <c r="D27" s="12" t="s">
        <v>64</v>
      </c>
      <c r="E27" s="13">
        <v>5527.14</v>
      </c>
      <c r="F27" s="13">
        <v>1053</v>
      </c>
      <c r="G27" s="14">
        <v>12</v>
      </c>
      <c r="H27" s="15">
        <v>43238</v>
      </c>
      <c r="I27" s="19" t="s">
        <v>33</v>
      </c>
      <c r="J27" s="17"/>
    </row>
    <row r="28" spans="1:13" s="5" customFormat="1" ht="26.1" customHeight="1" x14ac:dyDescent="0.2">
      <c r="A28" s="11">
        <v>25</v>
      </c>
      <c r="B28" s="12" t="s">
        <v>333</v>
      </c>
      <c r="C28" s="12" t="s">
        <v>333</v>
      </c>
      <c r="D28" s="12" t="s">
        <v>9</v>
      </c>
      <c r="E28" s="13">
        <v>4264.38</v>
      </c>
      <c r="F28" s="13">
        <v>1137</v>
      </c>
      <c r="G28" s="14">
        <v>5</v>
      </c>
      <c r="H28" s="15">
        <v>43210</v>
      </c>
      <c r="I28" s="16" t="s">
        <v>333</v>
      </c>
      <c r="J28" s="17"/>
      <c r="L28" s="29"/>
    </row>
    <row r="29" spans="1:13" s="5" customFormat="1" ht="26.1" customHeight="1" x14ac:dyDescent="0.2">
      <c r="A29" s="11">
        <v>26</v>
      </c>
      <c r="B29" s="12" t="s">
        <v>347</v>
      </c>
      <c r="C29" s="12" t="s">
        <v>348</v>
      </c>
      <c r="D29" s="12" t="s">
        <v>20</v>
      </c>
      <c r="E29" s="13">
        <v>3758.38</v>
      </c>
      <c r="F29" s="13">
        <v>752</v>
      </c>
      <c r="G29" s="14">
        <v>12</v>
      </c>
      <c r="H29" s="15">
        <v>43210</v>
      </c>
      <c r="I29" s="19" t="s">
        <v>33</v>
      </c>
      <c r="J29" s="17"/>
      <c r="L29" s="29"/>
    </row>
    <row r="30" spans="1:13" s="5" customFormat="1" ht="26.1" customHeight="1" x14ac:dyDescent="0.2">
      <c r="A30" s="11">
        <v>27</v>
      </c>
      <c r="B30" s="12" t="s">
        <v>395</v>
      </c>
      <c r="C30" s="12" t="s">
        <v>396</v>
      </c>
      <c r="D30" s="12" t="s">
        <v>11</v>
      </c>
      <c r="E30" s="13">
        <v>3445.84</v>
      </c>
      <c r="F30" s="13">
        <v>623</v>
      </c>
      <c r="G30" s="14">
        <v>11</v>
      </c>
      <c r="H30" s="15">
        <v>43245</v>
      </c>
      <c r="I30" s="19" t="s">
        <v>392</v>
      </c>
      <c r="J30" s="17"/>
      <c r="L30" s="29"/>
    </row>
    <row r="31" spans="1:13" s="5" customFormat="1" ht="26.1" customHeight="1" x14ac:dyDescent="0.2">
      <c r="A31" s="11">
        <v>28</v>
      </c>
      <c r="B31" s="12" t="s">
        <v>350</v>
      </c>
      <c r="C31" s="12" t="s">
        <v>349</v>
      </c>
      <c r="D31" s="12" t="s">
        <v>11</v>
      </c>
      <c r="E31" s="13">
        <v>2931.02</v>
      </c>
      <c r="F31" s="13">
        <v>587</v>
      </c>
      <c r="G31" s="14">
        <v>14</v>
      </c>
      <c r="H31" s="15">
        <v>43217</v>
      </c>
      <c r="I31" s="19" t="s">
        <v>33</v>
      </c>
      <c r="J31" s="17"/>
      <c r="L31" s="29"/>
    </row>
    <row r="32" spans="1:13" s="5" customFormat="1" ht="26.1" customHeight="1" x14ac:dyDescent="0.2">
      <c r="A32" s="11">
        <v>29</v>
      </c>
      <c r="B32" s="12" t="s">
        <v>335</v>
      </c>
      <c r="C32" s="12" t="s">
        <v>334</v>
      </c>
      <c r="D32" s="12" t="s">
        <v>11</v>
      </c>
      <c r="E32" s="13">
        <v>2926.97</v>
      </c>
      <c r="F32" s="13">
        <v>491</v>
      </c>
      <c r="G32" s="14">
        <v>2</v>
      </c>
      <c r="H32" s="15">
        <v>43203</v>
      </c>
      <c r="I32" s="19" t="s">
        <v>164</v>
      </c>
      <c r="J32" s="17"/>
      <c r="L32" s="29"/>
    </row>
    <row r="33" spans="1:12" s="5" customFormat="1" ht="26.1" customHeight="1" x14ac:dyDescent="0.2">
      <c r="A33" s="11">
        <v>30</v>
      </c>
      <c r="B33" s="12" t="s">
        <v>341</v>
      </c>
      <c r="C33" s="12" t="s">
        <v>342</v>
      </c>
      <c r="D33" s="12" t="s">
        <v>11</v>
      </c>
      <c r="E33" s="13">
        <v>2561.89</v>
      </c>
      <c r="F33" s="13">
        <v>497</v>
      </c>
      <c r="G33" s="14">
        <v>3</v>
      </c>
      <c r="H33" s="15">
        <v>43196</v>
      </c>
      <c r="I33" s="16" t="s">
        <v>12</v>
      </c>
      <c r="J33" s="17"/>
      <c r="L33" s="29"/>
    </row>
    <row r="34" spans="1:12" s="5" customFormat="1" ht="26.1" customHeight="1" x14ac:dyDescent="0.2">
      <c r="A34" s="11">
        <v>31</v>
      </c>
      <c r="B34" s="12" t="s">
        <v>393</v>
      </c>
      <c r="C34" s="12" t="s">
        <v>394</v>
      </c>
      <c r="D34" s="12" t="s">
        <v>268</v>
      </c>
      <c r="E34" s="13">
        <v>2383.58</v>
      </c>
      <c r="F34" s="13">
        <v>535</v>
      </c>
      <c r="G34" s="14">
        <v>3</v>
      </c>
      <c r="H34" s="15">
        <v>43224</v>
      </c>
      <c r="I34" s="19" t="s">
        <v>392</v>
      </c>
      <c r="J34" s="17"/>
      <c r="L34" s="29"/>
    </row>
    <row r="35" spans="1:12" s="5" customFormat="1" ht="26.1" customHeight="1" x14ac:dyDescent="0.2">
      <c r="A35" s="11">
        <v>32</v>
      </c>
      <c r="B35" s="12" t="s">
        <v>200</v>
      </c>
      <c r="C35" s="12" t="s">
        <v>199</v>
      </c>
      <c r="D35" s="12" t="s">
        <v>11</v>
      </c>
      <c r="E35" s="13">
        <v>2020.81</v>
      </c>
      <c r="F35" s="13">
        <v>379</v>
      </c>
      <c r="G35" s="14">
        <v>3</v>
      </c>
      <c r="H35" s="15">
        <v>43189</v>
      </c>
      <c r="I35" s="19" t="s">
        <v>164</v>
      </c>
      <c r="J35" s="17"/>
      <c r="L35" s="29"/>
    </row>
    <row r="36" spans="1:12" s="5" customFormat="1" ht="26.1" customHeight="1" x14ac:dyDescent="0.2">
      <c r="A36" s="11">
        <v>33</v>
      </c>
      <c r="B36" s="12" t="s">
        <v>321</v>
      </c>
      <c r="C36" s="12" t="s">
        <v>322</v>
      </c>
      <c r="D36" s="12" t="s">
        <v>224</v>
      </c>
      <c r="E36" s="13">
        <v>1850.7</v>
      </c>
      <c r="F36" s="13">
        <v>399</v>
      </c>
      <c r="G36" s="14">
        <v>6</v>
      </c>
      <c r="H36" s="15">
        <v>43210</v>
      </c>
      <c r="I36" s="19" t="s">
        <v>59</v>
      </c>
      <c r="J36" s="17"/>
      <c r="L36" s="29"/>
    </row>
    <row r="37" spans="1:12" s="5" customFormat="1" ht="26.1" customHeight="1" x14ac:dyDescent="0.2">
      <c r="A37" s="11">
        <v>34</v>
      </c>
      <c r="B37" s="12" t="s">
        <v>360</v>
      </c>
      <c r="C37" s="12" t="s">
        <v>359</v>
      </c>
      <c r="D37" s="12" t="s">
        <v>11</v>
      </c>
      <c r="E37" s="13">
        <v>1476.7</v>
      </c>
      <c r="F37" s="13">
        <v>297</v>
      </c>
      <c r="G37" s="14">
        <v>6</v>
      </c>
      <c r="H37" s="15" t="s">
        <v>362</v>
      </c>
      <c r="I37" s="16" t="s">
        <v>14</v>
      </c>
      <c r="J37" s="17"/>
      <c r="L37" s="29"/>
    </row>
    <row r="38" spans="1:12" s="5" customFormat="1" ht="26.1" customHeight="1" x14ac:dyDescent="0.2">
      <c r="A38" s="11">
        <v>35</v>
      </c>
      <c r="B38" s="12" t="s">
        <v>193</v>
      </c>
      <c r="C38" s="12" t="s">
        <v>193</v>
      </c>
      <c r="D38" s="12" t="s">
        <v>9</v>
      </c>
      <c r="E38" s="13">
        <v>1302</v>
      </c>
      <c r="F38" s="13">
        <v>413</v>
      </c>
      <c r="G38" s="14">
        <v>4</v>
      </c>
      <c r="H38" s="15">
        <v>43140</v>
      </c>
      <c r="I38" s="16" t="s">
        <v>192</v>
      </c>
      <c r="J38" s="17"/>
      <c r="L38" s="29"/>
    </row>
    <row r="39" spans="1:12" s="5" customFormat="1" ht="26.1" customHeight="1" x14ac:dyDescent="0.2">
      <c r="A39" s="11">
        <v>36</v>
      </c>
      <c r="B39" s="12" t="s">
        <v>270</v>
      </c>
      <c r="C39" s="12" t="s">
        <v>271</v>
      </c>
      <c r="D39" s="12" t="s">
        <v>272</v>
      </c>
      <c r="E39" s="13">
        <v>1059.5</v>
      </c>
      <c r="F39" s="13">
        <v>319</v>
      </c>
      <c r="G39" s="14">
        <v>7</v>
      </c>
      <c r="H39" s="15">
        <v>43189</v>
      </c>
      <c r="I39" s="16" t="s">
        <v>269</v>
      </c>
      <c r="J39" s="17"/>
    </row>
    <row r="40" spans="1:12" s="5" customFormat="1" ht="26.1" customHeight="1" x14ac:dyDescent="0.2">
      <c r="A40" s="11">
        <v>37</v>
      </c>
      <c r="B40" s="12" t="s">
        <v>480</v>
      </c>
      <c r="C40" s="12" t="s">
        <v>481</v>
      </c>
      <c r="D40" s="12" t="s">
        <v>50</v>
      </c>
      <c r="E40" s="13">
        <v>870</v>
      </c>
      <c r="F40" s="13">
        <v>333</v>
      </c>
      <c r="G40" s="14">
        <v>1</v>
      </c>
      <c r="H40" s="15">
        <v>42654</v>
      </c>
      <c r="I40" s="16" t="s">
        <v>468</v>
      </c>
      <c r="J40" s="48"/>
    </row>
    <row r="41" spans="1:12" s="5" customFormat="1" ht="26.1" customHeight="1" x14ac:dyDescent="0.2">
      <c r="A41" s="11">
        <v>38</v>
      </c>
      <c r="B41" s="12" t="s">
        <v>464</v>
      </c>
      <c r="C41" s="12" t="s">
        <v>465</v>
      </c>
      <c r="D41" s="12" t="s">
        <v>466</v>
      </c>
      <c r="E41" s="13">
        <v>644</v>
      </c>
      <c r="F41" s="13">
        <v>279</v>
      </c>
      <c r="G41" s="14">
        <v>1</v>
      </c>
      <c r="H41" s="24" t="s">
        <v>467</v>
      </c>
      <c r="I41" s="47" t="s">
        <v>468</v>
      </c>
      <c r="J41" s="48"/>
    </row>
    <row r="42" spans="1:12" s="5" customFormat="1" ht="26.1" customHeight="1" x14ac:dyDescent="0.2">
      <c r="A42" s="11">
        <v>39</v>
      </c>
      <c r="B42" s="12" t="s">
        <v>391</v>
      </c>
      <c r="C42" s="12" t="s">
        <v>390</v>
      </c>
      <c r="D42" s="12"/>
      <c r="E42" s="13">
        <v>633</v>
      </c>
      <c r="F42" s="13">
        <v>194</v>
      </c>
      <c r="G42" s="14">
        <v>2</v>
      </c>
      <c r="H42" s="15">
        <v>43224</v>
      </c>
      <c r="I42" s="16" t="s">
        <v>54</v>
      </c>
    </row>
    <row r="43" spans="1:12" s="5" customFormat="1" ht="26.1" customHeight="1" x14ac:dyDescent="0.2">
      <c r="A43" s="11">
        <v>40</v>
      </c>
      <c r="B43" s="12" t="s">
        <v>325</v>
      </c>
      <c r="C43" s="12" t="s">
        <v>325</v>
      </c>
      <c r="D43" s="12" t="s">
        <v>20</v>
      </c>
      <c r="E43" s="13">
        <v>567.77</v>
      </c>
      <c r="F43" s="13">
        <v>131</v>
      </c>
      <c r="G43" s="14">
        <v>4</v>
      </c>
      <c r="H43" s="15">
        <v>43203</v>
      </c>
      <c r="I43" s="19" t="s">
        <v>38</v>
      </c>
    </row>
    <row r="44" spans="1:12" s="5" customFormat="1" ht="26.1" customHeight="1" x14ac:dyDescent="0.2">
      <c r="A44" s="11">
        <v>41</v>
      </c>
      <c r="B44" s="12" t="s">
        <v>266</v>
      </c>
      <c r="C44" s="12" t="s">
        <v>267</v>
      </c>
      <c r="D44" s="12" t="s">
        <v>268</v>
      </c>
      <c r="E44" s="13">
        <v>498</v>
      </c>
      <c r="F44" s="13">
        <v>114</v>
      </c>
      <c r="G44" s="14">
        <v>3</v>
      </c>
      <c r="H44" s="15">
        <v>43189</v>
      </c>
      <c r="I44" s="16" t="s">
        <v>269</v>
      </c>
    </row>
    <row r="45" spans="1:12" s="5" customFormat="1" ht="26.1" customHeight="1" x14ac:dyDescent="0.2">
      <c r="A45" s="11">
        <v>42</v>
      </c>
      <c r="B45" s="12" t="s">
        <v>469</v>
      </c>
      <c r="C45" s="12" t="s">
        <v>470</v>
      </c>
      <c r="D45" s="12" t="s">
        <v>286</v>
      </c>
      <c r="E45" s="13">
        <v>444</v>
      </c>
      <c r="F45" s="13">
        <v>195</v>
      </c>
      <c r="G45" s="14">
        <v>1</v>
      </c>
      <c r="H45" s="15" t="s">
        <v>471</v>
      </c>
      <c r="I45" s="16" t="s">
        <v>468</v>
      </c>
      <c r="J45" s="48"/>
    </row>
    <row r="46" spans="1:12" s="5" customFormat="1" ht="26.1" customHeight="1" x14ac:dyDescent="0.2">
      <c r="A46" s="11">
        <v>43</v>
      </c>
      <c r="B46" s="12" t="s">
        <v>492</v>
      </c>
      <c r="C46" s="12" t="s">
        <v>493</v>
      </c>
      <c r="D46" s="12" t="s">
        <v>50</v>
      </c>
      <c r="E46" s="13">
        <v>308</v>
      </c>
      <c r="F46" s="13">
        <v>154</v>
      </c>
      <c r="G46" s="14">
        <v>1</v>
      </c>
      <c r="H46" s="15">
        <v>41895</v>
      </c>
      <c r="I46" s="16" t="s">
        <v>468</v>
      </c>
      <c r="J46" s="48"/>
    </row>
    <row r="47" spans="1:12" s="5" customFormat="1" ht="26.1" customHeight="1" x14ac:dyDescent="0.2">
      <c r="A47" s="11">
        <v>44</v>
      </c>
      <c r="B47" s="12" t="s">
        <v>273</v>
      </c>
      <c r="C47" s="12" t="s">
        <v>274</v>
      </c>
      <c r="D47" s="12" t="s">
        <v>11</v>
      </c>
      <c r="E47" s="13">
        <v>284</v>
      </c>
      <c r="F47" s="13">
        <v>70</v>
      </c>
      <c r="G47" s="14">
        <v>3</v>
      </c>
      <c r="H47" s="15">
        <v>43189</v>
      </c>
      <c r="I47" s="16" t="s">
        <v>269</v>
      </c>
    </row>
    <row r="48" spans="1:12" s="5" customFormat="1" ht="26.1" customHeight="1" x14ac:dyDescent="0.2">
      <c r="A48" s="11">
        <v>45</v>
      </c>
      <c r="B48" s="12" t="s">
        <v>241</v>
      </c>
      <c r="C48" s="12" t="s">
        <v>236</v>
      </c>
      <c r="D48" s="12" t="s">
        <v>11</v>
      </c>
      <c r="E48" s="13">
        <v>218.9</v>
      </c>
      <c r="F48" s="13">
        <v>41</v>
      </c>
      <c r="G48" s="14">
        <v>1</v>
      </c>
      <c r="H48" s="15">
        <v>43161</v>
      </c>
      <c r="I48" s="19" t="s">
        <v>15</v>
      </c>
    </row>
    <row r="49" spans="1:16" s="5" customFormat="1" ht="26.1" customHeight="1" x14ac:dyDescent="0.2">
      <c r="A49" s="11">
        <v>46</v>
      </c>
      <c r="B49" s="12" t="s">
        <v>55</v>
      </c>
      <c r="C49" s="12" t="s">
        <v>56</v>
      </c>
      <c r="D49" s="12" t="s">
        <v>11</v>
      </c>
      <c r="E49" s="13">
        <v>215.6</v>
      </c>
      <c r="F49" s="13">
        <v>83</v>
      </c>
      <c r="G49" s="14">
        <v>2</v>
      </c>
      <c r="H49" s="15">
        <v>43056</v>
      </c>
      <c r="I49" s="19" t="s">
        <v>14</v>
      </c>
    </row>
    <row r="50" spans="1:16" s="5" customFormat="1" ht="26.1" customHeight="1" x14ac:dyDescent="0.2">
      <c r="A50" s="11">
        <v>47</v>
      </c>
      <c r="B50" s="12" t="s">
        <v>505</v>
      </c>
      <c r="C50" s="22" t="s">
        <v>506</v>
      </c>
      <c r="D50" s="22" t="s">
        <v>507</v>
      </c>
      <c r="E50" s="13">
        <v>209.5</v>
      </c>
      <c r="F50" s="13">
        <v>89</v>
      </c>
      <c r="G50" s="23">
        <v>1</v>
      </c>
      <c r="H50" s="15">
        <v>42475</v>
      </c>
      <c r="I50" s="53" t="s">
        <v>497</v>
      </c>
    </row>
    <row r="51" spans="1:16" s="5" customFormat="1" ht="26.1" customHeight="1" x14ac:dyDescent="0.2">
      <c r="A51" s="11">
        <v>48</v>
      </c>
      <c r="B51" s="12" t="s">
        <v>152</v>
      </c>
      <c r="C51" s="12" t="s">
        <v>153</v>
      </c>
      <c r="D51" s="12" t="s">
        <v>11</v>
      </c>
      <c r="E51" s="13">
        <v>185.5</v>
      </c>
      <c r="F51" s="13">
        <v>53</v>
      </c>
      <c r="G51" s="14">
        <v>1</v>
      </c>
      <c r="H51" s="15">
        <v>43133</v>
      </c>
      <c r="I51" s="16" t="s">
        <v>15</v>
      </c>
    </row>
    <row r="52" spans="1:16" s="5" customFormat="1" ht="26.1" customHeight="1" x14ac:dyDescent="0.2">
      <c r="A52" s="11">
        <v>49</v>
      </c>
      <c r="B52" s="12" t="s">
        <v>221</v>
      </c>
      <c r="C52" s="22" t="s">
        <v>221</v>
      </c>
      <c r="D52" s="22" t="s">
        <v>11</v>
      </c>
      <c r="E52" s="13">
        <v>181.5</v>
      </c>
      <c r="F52" s="13">
        <v>79</v>
      </c>
      <c r="G52" s="23">
        <v>1</v>
      </c>
      <c r="H52" s="24">
        <v>43161</v>
      </c>
      <c r="I52" s="16" t="s">
        <v>12</v>
      </c>
    </row>
    <row r="53" spans="1:16" s="5" customFormat="1" ht="26.1" customHeight="1" x14ac:dyDescent="0.2">
      <c r="A53" s="11">
        <v>50</v>
      </c>
      <c r="B53" s="12" t="s">
        <v>503</v>
      </c>
      <c r="C53" s="12" t="s">
        <v>504</v>
      </c>
      <c r="D53" s="12" t="s">
        <v>261</v>
      </c>
      <c r="E53" s="13">
        <v>168</v>
      </c>
      <c r="F53" s="13">
        <v>84</v>
      </c>
      <c r="G53" s="14">
        <v>1</v>
      </c>
      <c r="H53" s="15">
        <v>43216</v>
      </c>
      <c r="I53" s="53" t="s">
        <v>497</v>
      </c>
      <c r="M53" s="29"/>
    </row>
    <row r="54" spans="1:16" s="5" customFormat="1" ht="26.1" customHeight="1" x14ac:dyDescent="0.2">
      <c r="A54" s="11">
        <v>51</v>
      </c>
      <c r="B54" s="12" t="s">
        <v>398</v>
      </c>
      <c r="C54" s="22" t="s">
        <v>397</v>
      </c>
      <c r="D54" s="22" t="s">
        <v>399</v>
      </c>
      <c r="E54" s="13">
        <v>166.6</v>
      </c>
      <c r="F54" s="13">
        <v>54</v>
      </c>
      <c r="G54" s="23">
        <v>1</v>
      </c>
      <c r="H54" s="24" t="s">
        <v>362</v>
      </c>
      <c r="I54" s="19" t="s">
        <v>392</v>
      </c>
    </row>
    <row r="55" spans="1:16" s="5" customFormat="1" ht="26.1" customHeight="1" x14ac:dyDescent="0.2">
      <c r="A55" s="11">
        <v>52</v>
      </c>
      <c r="B55" s="12" t="s">
        <v>373</v>
      </c>
      <c r="C55" s="12" t="s">
        <v>375</v>
      </c>
      <c r="D55" s="12" t="s">
        <v>20</v>
      </c>
      <c r="E55" s="13">
        <v>164</v>
      </c>
      <c r="F55" s="13">
        <v>51</v>
      </c>
      <c r="G55" s="14">
        <v>2</v>
      </c>
      <c r="H55" s="20">
        <v>43196</v>
      </c>
      <c r="I55" s="19" t="s">
        <v>269</v>
      </c>
    </row>
    <row r="56" spans="1:16" s="5" customFormat="1" ht="26.1" customHeight="1" x14ac:dyDescent="0.2">
      <c r="A56" s="11">
        <v>53</v>
      </c>
      <c r="B56" s="12" t="s">
        <v>288</v>
      </c>
      <c r="C56" s="12" t="s">
        <v>289</v>
      </c>
      <c r="D56" s="12" t="s">
        <v>20</v>
      </c>
      <c r="E56" s="13">
        <v>145</v>
      </c>
      <c r="F56" s="13">
        <v>43</v>
      </c>
      <c r="G56" s="14">
        <v>2</v>
      </c>
      <c r="H56" s="15">
        <v>43189</v>
      </c>
      <c r="I56" s="16" t="s">
        <v>269</v>
      </c>
    </row>
    <row r="57" spans="1:16" s="5" customFormat="1" ht="26.1" customHeight="1" x14ac:dyDescent="0.2">
      <c r="A57" s="11">
        <v>54</v>
      </c>
      <c r="B57" s="12" t="s">
        <v>282</v>
      </c>
      <c r="C57" s="12" t="s">
        <v>283</v>
      </c>
      <c r="D57" s="12" t="s">
        <v>284</v>
      </c>
      <c r="E57" s="13">
        <v>143</v>
      </c>
      <c r="F57" s="13">
        <v>40</v>
      </c>
      <c r="G57" s="14">
        <v>1</v>
      </c>
      <c r="H57" s="15">
        <v>43189</v>
      </c>
      <c r="I57" s="16" t="s">
        <v>269</v>
      </c>
    </row>
    <row r="58" spans="1:16" s="5" customFormat="1" ht="26.1" customHeight="1" x14ac:dyDescent="0.2">
      <c r="A58" s="11">
        <v>55</v>
      </c>
      <c r="B58" s="12" t="s">
        <v>486</v>
      </c>
      <c r="C58" s="12" t="s">
        <v>487</v>
      </c>
      <c r="D58" s="12" t="s">
        <v>488</v>
      </c>
      <c r="E58" s="13">
        <v>135</v>
      </c>
      <c r="F58" s="13">
        <v>54</v>
      </c>
      <c r="G58" s="14">
        <v>1</v>
      </c>
      <c r="H58" s="15">
        <v>42030</v>
      </c>
      <c r="I58" s="47" t="s">
        <v>468</v>
      </c>
      <c r="J58" s="48"/>
    </row>
    <row r="59" spans="1:16" s="5" customFormat="1" ht="26.1" customHeight="1" x14ac:dyDescent="0.2">
      <c r="A59" s="11">
        <v>56</v>
      </c>
      <c r="B59" s="12" t="s">
        <v>184</v>
      </c>
      <c r="C59" s="12" t="s">
        <v>185</v>
      </c>
      <c r="D59" s="12" t="s">
        <v>186</v>
      </c>
      <c r="E59" s="13">
        <v>135</v>
      </c>
      <c r="F59" s="13">
        <v>30</v>
      </c>
      <c r="G59" s="14">
        <v>2</v>
      </c>
      <c r="H59" s="15">
        <v>43147</v>
      </c>
      <c r="I59" s="19" t="s">
        <v>38</v>
      </c>
    </row>
    <row r="60" spans="1:16" s="5" customFormat="1" ht="26.1" customHeight="1" x14ac:dyDescent="0.2">
      <c r="A60" s="11">
        <v>57</v>
      </c>
      <c r="B60" s="12" t="s">
        <v>315</v>
      </c>
      <c r="C60" s="12" t="s">
        <v>316</v>
      </c>
      <c r="D60" s="12" t="s">
        <v>11</v>
      </c>
      <c r="E60" s="13">
        <v>125</v>
      </c>
      <c r="F60" s="13">
        <v>33</v>
      </c>
      <c r="G60" s="14">
        <v>1</v>
      </c>
      <c r="H60" s="15">
        <v>43203</v>
      </c>
      <c r="I60" s="16" t="s">
        <v>32</v>
      </c>
    </row>
    <row r="61" spans="1:16" s="5" customFormat="1" ht="26.1" customHeight="1" x14ac:dyDescent="0.2">
      <c r="A61" s="11">
        <v>58</v>
      </c>
      <c r="B61" s="12" t="s">
        <v>482</v>
      </c>
      <c r="C61" s="12" t="s">
        <v>482</v>
      </c>
      <c r="D61" s="12" t="s">
        <v>473</v>
      </c>
      <c r="E61" s="13">
        <v>111</v>
      </c>
      <c r="F61" s="49">
        <v>37</v>
      </c>
      <c r="G61" s="14">
        <v>1</v>
      </c>
      <c r="H61" s="15" t="s">
        <v>483</v>
      </c>
      <c r="I61" s="16" t="s">
        <v>468</v>
      </c>
      <c r="J61" s="48"/>
      <c r="K61" s="17"/>
      <c r="L61" s="18"/>
      <c r="M61" s="17"/>
      <c r="O61" s="17"/>
      <c r="P61" s="18"/>
    </row>
    <row r="62" spans="1:16" s="5" customFormat="1" ht="26.1" customHeight="1" x14ac:dyDescent="0.2">
      <c r="A62" s="11">
        <v>59</v>
      </c>
      <c r="B62" s="12" t="s">
        <v>122</v>
      </c>
      <c r="C62" s="12" t="s">
        <v>123</v>
      </c>
      <c r="D62" s="12" t="s">
        <v>31</v>
      </c>
      <c r="E62" s="13">
        <v>111</v>
      </c>
      <c r="F62" s="13">
        <v>22</v>
      </c>
      <c r="G62" s="14">
        <v>1</v>
      </c>
      <c r="H62" s="15">
        <v>43126</v>
      </c>
      <c r="I62" s="16" t="s">
        <v>54</v>
      </c>
    </row>
    <row r="63" spans="1:16" s="5" customFormat="1" ht="26.1" customHeight="1" x14ac:dyDescent="0.2">
      <c r="A63" s="11">
        <v>60</v>
      </c>
      <c r="B63" s="12" t="s">
        <v>303</v>
      </c>
      <c r="C63" s="12" t="s">
        <v>303</v>
      </c>
      <c r="D63" s="12" t="s">
        <v>20</v>
      </c>
      <c r="E63" s="13">
        <v>101</v>
      </c>
      <c r="F63" s="13">
        <v>31</v>
      </c>
      <c r="G63" s="14">
        <v>1</v>
      </c>
      <c r="H63" s="20">
        <v>43196</v>
      </c>
      <c r="I63" s="19" t="s">
        <v>269</v>
      </c>
    </row>
    <row r="64" spans="1:16" s="5" customFormat="1" ht="26.1" customHeight="1" x14ac:dyDescent="0.2">
      <c r="A64" s="11">
        <v>61</v>
      </c>
      <c r="B64" s="25" t="s">
        <v>489</v>
      </c>
      <c r="C64" s="50" t="s">
        <v>490</v>
      </c>
      <c r="D64" s="50" t="s">
        <v>491</v>
      </c>
      <c r="E64" s="13">
        <v>100</v>
      </c>
      <c r="F64" s="51">
        <v>50</v>
      </c>
      <c r="G64" s="52">
        <v>1</v>
      </c>
      <c r="H64" s="20">
        <v>42301</v>
      </c>
      <c r="I64" s="16" t="s">
        <v>468</v>
      </c>
      <c r="J64" s="48"/>
    </row>
    <row r="65" spans="1:17" s="5" customFormat="1" ht="26.1" customHeight="1" x14ac:dyDescent="0.2">
      <c r="A65" s="11">
        <v>62</v>
      </c>
      <c r="B65" s="12" t="s">
        <v>290</v>
      </c>
      <c r="C65" s="12" t="s">
        <v>291</v>
      </c>
      <c r="D65" s="12" t="s">
        <v>65</v>
      </c>
      <c r="E65" s="13">
        <v>97.5</v>
      </c>
      <c r="F65" s="13">
        <v>27</v>
      </c>
      <c r="G65" s="14">
        <v>2</v>
      </c>
      <c r="H65" s="15">
        <v>43189</v>
      </c>
      <c r="I65" s="16" t="s">
        <v>269</v>
      </c>
    </row>
    <row r="66" spans="1:17" s="5" customFormat="1" ht="26.1" customHeight="1" x14ac:dyDescent="0.2">
      <c r="A66" s="11">
        <v>63</v>
      </c>
      <c r="B66" s="12" t="s">
        <v>280</v>
      </c>
      <c r="C66" s="12" t="s">
        <v>281</v>
      </c>
      <c r="D66" s="12" t="s">
        <v>20</v>
      </c>
      <c r="E66" s="13">
        <v>97</v>
      </c>
      <c r="F66" s="13">
        <v>30</v>
      </c>
      <c r="G66" s="14">
        <v>2</v>
      </c>
      <c r="H66" s="15">
        <v>43189</v>
      </c>
      <c r="I66" s="16" t="s">
        <v>269</v>
      </c>
    </row>
    <row r="67" spans="1:17" s="5" customFormat="1" ht="26.1" customHeight="1" x14ac:dyDescent="0.2">
      <c r="A67" s="11">
        <v>64</v>
      </c>
      <c r="B67" s="12" t="s">
        <v>89</v>
      </c>
      <c r="C67" s="12" t="s">
        <v>88</v>
      </c>
      <c r="D67" s="12" t="s">
        <v>11</v>
      </c>
      <c r="E67" s="13">
        <v>78</v>
      </c>
      <c r="F67" s="13">
        <v>26</v>
      </c>
      <c r="G67" s="14">
        <v>1</v>
      </c>
      <c r="H67" s="15">
        <v>43126</v>
      </c>
      <c r="I67" s="19" t="s">
        <v>14</v>
      </c>
    </row>
    <row r="68" spans="1:17" s="5" customFormat="1" ht="26.1" customHeight="1" x14ac:dyDescent="0.2">
      <c r="A68" s="11">
        <v>65</v>
      </c>
      <c r="B68" s="12" t="s">
        <v>301</v>
      </c>
      <c r="C68" s="12" t="s">
        <v>308</v>
      </c>
      <c r="D68" s="12" t="s">
        <v>309</v>
      </c>
      <c r="E68" s="13">
        <v>77</v>
      </c>
      <c r="F68" s="13">
        <v>22</v>
      </c>
      <c r="G68" s="14">
        <v>3</v>
      </c>
      <c r="H68" s="20">
        <v>43196</v>
      </c>
      <c r="I68" s="19" t="s">
        <v>269</v>
      </c>
    </row>
    <row r="69" spans="1:17" s="5" customFormat="1" ht="26.1" customHeight="1" x14ac:dyDescent="0.2">
      <c r="A69" s="11">
        <v>66</v>
      </c>
      <c r="B69" s="12" t="s">
        <v>214</v>
      </c>
      <c r="C69" s="12" t="s">
        <v>215</v>
      </c>
      <c r="D69" s="12" t="s">
        <v>216</v>
      </c>
      <c r="E69" s="13">
        <v>75</v>
      </c>
      <c r="F69" s="13">
        <v>17</v>
      </c>
      <c r="G69" s="14">
        <v>1</v>
      </c>
      <c r="H69" s="15">
        <v>43168</v>
      </c>
      <c r="I69" s="16" t="s">
        <v>32</v>
      </c>
    </row>
    <row r="70" spans="1:17" s="5" customFormat="1" ht="26.1" customHeight="1" x14ac:dyDescent="0.2">
      <c r="A70" s="11">
        <v>67</v>
      </c>
      <c r="B70" s="12" t="s">
        <v>374</v>
      </c>
      <c r="C70" s="12" t="s">
        <v>376</v>
      </c>
      <c r="D70" s="12" t="s">
        <v>377</v>
      </c>
      <c r="E70" s="13">
        <v>72</v>
      </c>
      <c r="F70" s="13">
        <v>22</v>
      </c>
      <c r="G70" s="14">
        <v>1</v>
      </c>
      <c r="H70" s="20">
        <v>43196</v>
      </c>
      <c r="I70" s="16" t="s">
        <v>269</v>
      </c>
    </row>
    <row r="71" spans="1:17" s="5" customFormat="1" ht="26.1" customHeight="1" x14ac:dyDescent="0.2">
      <c r="A71" s="11">
        <v>68</v>
      </c>
      <c r="B71" s="25" t="s">
        <v>330</v>
      </c>
      <c r="C71" s="25" t="s">
        <v>331</v>
      </c>
      <c r="D71" s="12" t="s">
        <v>332</v>
      </c>
      <c r="E71" s="13">
        <v>57.15</v>
      </c>
      <c r="F71" s="13">
        <v>17</v>
      </c>
      <c r="G71" s="14">
        <v>1</v>
      </c>
      <c r="H71" s="26">
        <v>43203</v>
      </c>
      <c r="I71" s="16" t="s">
        <v>54</v>
      </c>
      <c r="L71" s="29"/>
      <c r="Q71" s="35"/>
    </row>
    <row r="72" spans="1:17" s="5" customFormat="1" ht="26.1" customHeight="1" x14ac:dyDescent="0.2">
      <c r="A72" s="11">
        <v>69</v>
      </c>
      <c r="B72" s="12" t="s">
        <v>302</v>
      </c>
      <c r="C72" s="12" t="s">
        <v>310</v>
      </c>
      <c r="D72" s="12" t="s">
        <v>311</v>
      </c>
      <c r="E72" s="13">
        <v>49</v>
      </c>
      <c r="F72" s="13">
        <v>14</v>
      </c>
      <c r="G72" s="14">
        <v>1</v>
      </c>
      <c r="H72" s="20">
        <v>43196</v>
      </c>
      <c r="I72" s="19" t="s">
        <v>269</v>
      </c>
      <c r="L72" s="29"/>
      <c r="Q72" s="35"/>
    </row>
    <row r="73" spans="1:17" s="5" customFormat="1" ht="26.1" customHeight="1" x14ac:dyDescent="0.2">
      <c r="A73" s="11">
        <v>70</v>
      </c>
      <c r="B73" s="12" t="s">
        <v>277</v>
      </c>
      <c r="C73" s="12" t="s">
        <v>278</v>
      </c>
      <c r="D73" s="12" t="s">
        <v>279</v>
      </c>
      <c r="E73" s="13">
        <v>45.5</v>
      </c>
      <c r="F73" s="13">
        <v>15</v>
      </c>
      <c r="G73" s="14">
        <v>2</v>
      </c>
      <c r="H73" s="15">
        <v>43189</v>
      </c>
      <c r="I73" s="16" t="s">
        <v>269</v>
      </c>
      <c r="L73" s="35"/>
      <c r="O73" s="29"/>
      <c r="Q73" s="35"/>
    </row>
    <row r="74" spans="1:17" s="5" customFormat="1" ht="26.1" customHeight="1" x14ac:dyDescent="0.2">
      <c r="A74" s="11">
        <v>71</v>
      </c>
      <c r="B74" s="12" t="s">
        <v>275</v>
      </c>
      <c r="C74" s="12" t="s">
        <v>276</v>
      </c>
      <c r="D74" s="12" t="s">
        <v>20</v>
      </c>
      <c r="E74" s="13">
        <v>22</v>
      </c>
      <c r="F74" s="13">
        <v>6</v>
      </c>
      <c r="G74" s="14">
        <v>1</v>
      </c>
      <c r="H74" s="15">
        <v>43189</v>
      </c>
      <c r="I74" s="16" t="s">
        <v>269</v>
      </c>
      <c r="L74" s="35"/>
      <c r="O74" s="29"/>
    </row>
    <row r="75" spans="1:17" s="5" customFormat="1" ht="26.1" customHeight="1" x14ac:dyDescent="0.2">
      <c r="B75" s="30"/>
      <c r="C75" s="30"/>
      <c r="D75" s="30"/>
      <c r="E75" s="31"/>
      <c r="F75" s="31"/>
      <c r="G75" s="32"/>
      <c r="H75" s="28"/>
      <c r="I75" s="28"/>
    </row>
    <row r="76" spans="1:17" s="5" customFormat="1" ht="26.1" customHeight="1" thickBot="1" x14ac:dyDescent="0.25">
      <c r="B76" s="33"/>
      <c r="C76" s="33"/>
      <c r="D76" s="33"/>
      <c r="E76" s="34">
        <f>SUM(E4:E75)</f>
        <v>889630.79</v>
      </c>
      <c r="F76" s="34">
        <f>SUM(F4:F75)</f>
        <v>174385</v>
      </c>
      <c r="H76" s="17"/>
    </row>
    <row r="78" spans="1:17" s="39" customFormat="1" x14ac:dyDescent="0.3"/>
    <row r="79" spans="1:17" s="39" customFormat="1" x14ac:dyDescent="0.3"/>
    <row r="80" spans="1:17" s="39" customFormat="1" x14ac:dyDescent="0.3"/>
    <row r="81" s="39" customFormat="1" x14ac:dyDescent="0.3"/>
    <row r="82" s="39" customFormat="1" x14ac:dyDescent="0.3"/>
    <row r="83" s="39" customFormat="1" x14ac:dyDescent="0.3"/>
    <row r="84" s="39" customFormat="1" x14ac:dyDescent="0.3"/>
    <row r="85" s="39" customFormat="1" x14ac:dyDescent="0.3"/>
    <row r="86" s="39" customFormat="1" x14ac:dyDescent="0.3"/>
    <row r="87" s="39" customFormat="1" x14ac:dyDescent="0.3"/>
    <row r="88" s="39" customFormat="1" x14ac:dyDescent="0.3"/>
    <row r="89" s="39" customFormat="1" x14ac:dyDescent="0.3"/>
  </sheetData>
  <sortState xmlns:xlrd2="http://schemas.microsoft.com/office/spreadsheetml/2017/richdata2" ref="B4:I74">
    <sortCondition descending="1" ref="E4:E7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EDF2-202F-402D-A8AE-DB175F7DF6D1}">
  <dimension ref="A1:M97"/>
  <sheetViews>
    <sheetView workbookViewId="0">
      <selection activeCell="B38" sqref="B38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11.21875" customWidth="1"/>
    <col min="11" max="11" width="14" customWidth="1"/>
    <col min="13" max="13" width="5" customWidth="1"/>
  </cols>
  <sheetData>
    <row r="1" spans="1:10" s="5" customFormat="1" ht="17.399999999999999" x14ac:dyDescent="0.3">
      <c r="A1" s="1" t="s">
        <v>401</v>
      </c>
      <c r="B1" s="2"/>
      <c r="C1" s="2"/>
      <c r="D1" s="2"/>
      <c r="E1" s="3"/>
      <c r="F1" s="3"/>
      <c r="G1" s="4"/>
      <c r="H1" s="4"/>
      <c r="I1" s="4"/>
    </row>
    <row r="2" spans="1:10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0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0" s="5" customFormat="1" ht="26.1" customHeight="1" x14ac:dyDescent="0.2">
      <c r="A4" s="11">
        <v>1</v>
      </c>
      <c r="B4" s="12" t="s">
        <v>407</v>
      </c>
      <c r="C4" s="12" t="s">
        <v>406</v>
      </c>
      <c r="D4" s="12" t="s">
        <v>11</v>
      </c>
      <c r="E4" s="13">
        <v>209377.83</v>
      </c>
      <c r="F4" s="13">
        <v>37863</v>
      </c>
      <c r="G4" s="14">
        <v>17</v>
      </c>
      <c r="H4" s="15">
        <v>43259</v>
      </c>
      <c r="I4" s="16" t="s">
        <v>12</v>
      </c>
    </row>
    <row r="5" spans="1:10" s="5" customFormat="1" ht="26.1" customHeight="1" x14ac:dyDescent="0.2">
      <c r="A5" s="11">
        <v>2</v>
      </c>
      <c r="B5" s="12" t="s">
        <v>408</v>
      </c>
      <c r="C5" s="12" t="s">
        <v>422</v>
      </c>
      <c r="D5" s="12" t="s">
        <v>11</v>
      </c>
      <c r="E5" s="13">
        <v>127296.22</v>
      </c>
      <c r="F5" s="13">
        <v>24506</v>
      </c>
      <c r="G5" s="14">
        <v>17</v>
      </c>
      <c r="H5" s="15">
        <v>43266</v>
      </c>
      <c r="I5" s="19" t="s">
        <v>164</v>
      </c>
    </row>
    <row r="6" spans="1:10" s="5" customFormat="1" ht="26.1" customHeight="1" x14ac:dyDescent="0.2">
      <c r="A6" s="11">
        <v>3</v>
      </c>
      <c r="B6" s="12" t="s">
        <v>367</v>
      </c>
      <c r="C6" s="12" t="s">
        <v>367</v>
      </c>
      <c r="D6" s="12" t="s">
        <v>11</v>
      </c>
      <c r="E6" s="13">
        <v>106270.69</v>
      </c>
      <c r="F6" s="13">
        <v>19686</v>
      </c>
      <c r="G6" s="14">
        <v>13</v>
      </c>
      <c r="H6" s="15">
        <v>43238</v>
      </c>
      <c r="I6" s="16" t="s">
        <v>15</v>
      </c>
      <c r="J6" s="17"/>
    </row>
    <row r="7" spans="1:10" s="5" customFormat="1" ht="26.1" customHeight="1" x14ac:dyDescent="0.2">
      <c r="A7" s="11">
        <v>4</v>
      </c>
      <c r="B7" s="12" t="s">
        <v>360</v>
      </c>
      <c r="C7" s="12" t="s">
        <v>359</v>
      </c>
      <c r="D7" s="12" t="s">
        <v>11</v>
      </c>
      <c r="E7" s="13">
        <v>82007.490000000005</v>
      </c>
      <c r="F7" s="13">
        <v>15754</v>
      </c>
      <c r="G7" s="14">
        <v>15</v>
      </c>
      <c r="H7" s="15">
        <v>43252</v>
      </c>
      <c r="I7" s="16" t="s">
        <v>14</v>
      </c>
      <c r="J7" s="17"/>
    </row>
    <row r="8" spans="1:10" s="5" customFormat="1" ht="26.1" customHeight="1" x14ac:dyDescent="0.2">
      <c r="A8" s="11">
        <v>5</v>
      </c>
      <c r="B8" s="12" t="s">
        <v>398</v>
      </c>
      <c r="C8" s="12" t="s">
        <v>397</v>
      </c>
      <c r="D8" s="12" t="s">
        <v>399</v>
      </c>
      <c r="E8" s="13">
        <v>81556</v>
      </c>
      <c r="F8" s="13">
        <v>17215</v>
      </c>
      <c r="G8" s="14">
        <v>16</v>
      </c>
      <c r="H8" s="15">
        <v>43252</v>
      </c>
      <c r="I8" s="19" t="s">
        <v>392</v>
      </c>
      <c r="J8" s="17"/>
    </row>
    <row r="9" spans="1:10" s="5" customFormat="1" ht="26.1" customHeight="1" x14ac:dyDescent="0.2">
      <c r="A9" s="11">
        <v>6</v>
      </c>
      <c r="B9" s="12" t="s">
        <v>458</v>
      </c>
      <c r="C9" s="12" t="s">
        <v>457</v>
      </c>
      <c r="D9" s="12" t="s">
        <v>459</v>
      </c>
      <c r="E9" s="13">
        <v>71511.149999999994</v>
      </c>
      <c r="F9" s="13">
        <v>13889</v>
      </c>
      <c r="G9" s="14">
        <v>20</v>
      </c>
      <c r="H9" s="15">
        <v>43266</v>
      </c>
      <c r="I9" s="19" t="s">
        <v>33</v>
      </c>
      <c r="J9" s="17"/>
    </row>
    <row r="10" spans="1:10" s="5" customFormat="1" ht="26.1" customHeight="1" x14ac:dyDescent="0.2">
      <c r="A10" s="11">
        <v>7</v>
      </c>
      <c r="B10" s="12" t="s">
        <v>444</v>
      </c>
      <c r="C10" s="12" t="s">
        <v>445</v>
      </c>
      <c r="D10" s="12" t="s">
        <v>31</v>
      </c>
      <c r="E10" s="13">
        <v>61284</v>
      </c>
      <c r="F10" s="13">
        <v>14617</v>
      </c>
      <c r="G10" s="14">
        <v>15</v>
      </c>
      <c r="H10" s="15">
        <v>43259</v>
      </c>
      <c r="I10" s="16" t="s">
        <v>32</v>
      </c>
      <c r="J10" s="17"/>
    </row>
    <row r="11" spans="1:10" s="5" customFormat="1" ht="26.1" customHeight="1" x14ac:dyDescent="0.2">
      <c r="A11" s="11">
        <v>8</v>
      </c>
      <c r="B11" s="12" t="s">
        <v>438</v>
      </c>
      <c r="C11" s="12" t="s">
        <v>437</v>
      </c>
      <c r="D11" s="12" t="s">
        <v>11</v>
      </c>
      <c r="E11" s="13">
        <v>45078.75</v>
      </c>
      <c r="F11" s="13">
        <v>7989</v>
      </c>
      <c r="G11" s="14">
        <v>18</v>
      </c>
      <c r="H11" s="15">
        <v>43280</v>
      </c>
      <c r="I11" s="19" t="s">
        <v>38</v>
      </c>
      <c r="J11" s="18"/>
    </row>
    <row r="12" spans="1:10" s="5" customFormat="1" ht="26.1" customHeight="1" x14ac:dyDescent="0.2">
      <c r="A12" s="11">
        <v>9</v>
      </c>
      <c r="B12" s="12" t="s">
        <v>424</v>
      </c>
      <c r="C12" s="12" t="s">
        <v>423</v>
      </c>
      <c r="D12" s="12" t="s">
        <v>31</v>
      </c>
      <c r="E12" s="13">
        <v>31312.27</v>
      </c>
      <c r="F12" s="13">
        <v>6280</v>
      </c>
      <c r="G12" s="14">
        <v>10</v>
      </c>
      <c r="H12" s="15">
        <v>43273</v>
      </c>
      <c r="I12" s="16" t="s">
        <v>14</v>
      </c>
      <c r="J12" s="18"/>
    </row>
    <row r="13" spans="1:10" s="5" customFormat="1" ht="26.1" customHeight="1" x14ac:dyDescent="0.2">
      <c r="A13" s="11">
        <v>10</v>
      </c>
      <c r="B13" s="12" t="s">
        <v>372</v>
      </c>
      <c r="C13" s="12" t="s">
        <v>371</v>
      </c>
      <c r="D13" s="12" t="s">
        <v>11</v>
      </c>
      <c r="E13" s="13">
        <v>27699.19</v>
      </c>
      <c r="F13" s="13">
        <v>5108</v>
      </c>
      <c r="G13" s="14">
        <v>26</v>
      </c>
      <c r="H13" s="15">
        <v>43245</v>
      </c>
      <c r="I13" s="16" t="s">
        <v>13</v>
      </c>
      <c r="J13" s="18"/>
    </row>
    <row r="14" spans="1:10" s="5" customFormat="1" ht="26.1" customHeight="1" x14ac:dyDescent="0.2">
      <c r="A14" s="11">
        <v>11</v>
      </c>
      <c r="B14" s="12" t="s">
        <v>452</v>
      </c>
      <c r="C14" s="12" t="s">
        <v>451</v>
      </c>
      <c r="D14" s="12" t="s">
        <v>11</v>
      </c>
      <c r="E14" s="13">
        <v>27502.400000000001</v>
      </c>
      <c r="F14" s="13">
        <v>5454</v>
      </c>
      <c r="G14" s="14">
        <v>15</v>
      </c>
      <c r="H14" s="15">
        <v>43252</v>
      </c>
      <c r="I14" s="19" t="s">
        <v>33</v>
      </c>
      <c r="J14" s="18"/>
    </row>
    <row r="15" spans="1:10" s="5" customFormat="1" ht="26.1" customHeight="1" x14ac:dyDescent="0.2">
      <c r="A15" s="11">
        <v>12</v>
      </c>
      <c r="B15" s="12" t="s">
        <v>352</v>
      </c>
      <c r="C15" s="12" t="s">
        <v>351</v>
      </c>
      <c r="D15" s="12" t="s">
        <v>370</v>
      </c>
      <c r="E15" s="13">
        <v>26128.63</v>
      </c>
      <c r="F15" s="13">
        <v>6240</v>
      </c>
      <c r="G15" s="14">
        <v>13</v>
      </c>
      <c r="H15" s="15">
        <v>43238</v>
      </c>
      <c r="I15" s="16" t="s">
        <v>14</v>
      </c>
      <c r="J15" s="18"/>
    </row>
    <row r="16" spans="1:10" s="5" customFormat="1" ht="26.1" customHeight="1" x14ac:dyDescent="0.2">
      <c r="A16" s="11">
        <v>13</v>
      </c>
      <c r="B16" s="12" t="s">
        <v>378</v>
      </c>
      <c r="C16" s="12" t="s">
        <v>381</v>
      </c>
      <c r="D16" s="12" t="s">
        <v>11</v>
      </c>
      <c r="E16" s="13">
        <v>25380</v>
      </c>
      <c r="F16" s="13">
        <v>4000</v>
      </c>
      <c r="G16" s="14">
        <v>8</v>
      </c>
      <c r="H16" s="15">
        <v>43231</v>
      </c>
      <c r="I16" s="16" t="s">
        <v>32</v>
      </c>
      <c r="J16" s="18"/>
    </row>
    <row r="17" spans="1:13" s="5" customFormat="1" ht="26.1" customHeight="1" x14ac:dyDescent="0.2">
      <c r="A17" s="11">
        <v>14</v>
      </c>
      <c r="B17" s="12" t="s">
        <v>456</v>
      </c>
      <c r="C17" s="12" t="s">
        <v>455</v>
      </c>
      <c r="D17" s="12" t="s">
        <v>11</v>
      </c>
      <c r="E17" s="13">
        <v>19934.13</v>
      </c>
      <c r="F17" s="13">
        <v>4198</v>
      </c>
      <c r="G17" s="14">
        <v>13</v>
      </c>
      <c r="H17" s="15">
        <v>43266</v>
      </c>
      <c r="I17" s="19" t="s">
        <v>15</v>
      </c>
      <c r="J17" s="17"/>
    </row>
    <row r="18" spans="1:13" s="5" customFormat="1" ht="26.1" customHeight="1" x14ac:dyDescent="0.2">
      <c r="A18" s="11">
        <v>15</v>
      </c>
      <c r="B18" s="12" t="s">
        <v>385</v>
      </c>
      <c r="C18" s="12" t="s">
        <v>386</v>
      </c>
      <c r="D18" s="12" t="s">
        <v>286</v>
      </c>
      <c r="E18" s="13">
        <v>16220.08</v>
      </c>
      <c r="F18" s="13">
        <v>4174</v>
      </c>
      <c r="G18" s="14">
        <v>14</v>
      </c>
      <c r="H18" s="15">
        <v>43245</v>
      </c>
      <c r="I18" s="19" t="s">
        <v>38</v>
      </c>
      <c r="J18" s="17"/>
      <c r="M18" s="18"/>
    </row>
    <row r="19" spans="1:13" s="5" customFormat="1" ht="26.1" customHeight="1" x14ac:dyDescent="0.2">
      <c r="A19" s="11">
        <v>16</v>
      </c>
      <c r="B19" s="12" t="s">
        <v>346</v>
      </c>
      <c r="C19" s="12" t="s">
        <v>345</v>
      </c>
      <c r="D19" s="12" t="s">
        <v>11</v>
      </c>
      <c r="E19" s="13">
        <v>15767.71</v>
      </c>
      <c r="F19" s="13">
        <v>2660</v>
      </c>
      <c r="G19" s="14">
        <v>11</v>
      </c>
      <c r="H19" s="15">
        <v>43217</v>
      </c>
      <c r="I19" s="19" t="s">
        <v>13</v>
      </c>
      <c r="M19" s="18"/>
    </row>
    <row r="20" spans="1:13" s="5" customFormat="1" ht="26.1" customHeight="1" x14ac:dyDescent="0.2">
      <c r="A20" s="11">
        <v>17</v>
      </c>
      <c r="B20" s="12" t="s">
        <v>410</v>
      </c>
      <c r="C20" s="12" t="s">
        <v>409</v>
      </c>
      <c r="D20" s="12" t="s">
        <v>11</v>
      </c>
      <c r="E20" s="13">
        <v>15368.26</v>
      </c>
      <c r="F20" s="13">
        <v>3364</v>
      </c>
      <c r="G20" s="14">
        <v>13</v>
      </c>
      <c r="H20" s="15">
        <v>43280</v>
      </c>
      <c r="I20" s="16" t="s">
        <v>14</v>
      </c>
      <c r="M20" s="18"/>
    </row>
    <row r="21" spans="1:13" s="5" customFormat="1" ht="26.1" customHeight="1" x14ac:dyDescent="0.2">
      <c r="A21" s="11">
        <v>18</v>
      </c>
      <c r="B21" s="12" t="s">
        <v>412</v>
      </c>
      <c r="C21" s="12" t="s">
        <v>411</v>
      </c>
      <c r="D21" s="12" t="s">
        <v>11</v>
      </c>
      <c r="E21" s="13">
        <v>14172.79</v>
      </c>
      <c r="F21" s="13">
        <v>2498</v>
      </c>
      <c r="G21" s="14">
        <v>15</v>
      </c>
      <c r="H21" s="15">
        <v>43280</v>
      </c>
      <c r="I21" s="19" t="s">
        <v>164</v>
      </c>
      <c r="M21" s="18"/>
    </row>
    <row r="22" spans="1:13" s="5" customFormat="1" ht="26.1" customHeight="1" x14ac:dyDescent="0.2">
      <c r="A22" s="11">
        <v>19</v>
      </c>
      <c r="B22" s="12" t="s">
        <v>413</v>
      </c>
      <c r="C22" s="12" t="s">
        <v>425</v>
      </c>
      <c r="D22" s="12" t="s">
        <v>31</v>
      </c>
      <c r="E22" s="13">
        <v>12235.73</v>
      </c>
      <c r="F22" s="13">
        <v>2250</v>
      </c>
      <c r="G22" s="14">
        <v>5</v>
      </c>
      <c r="H22" s="15">
        <v>43252</v>
      </c>
      <c r="I22" s="16" t="s">
        <v>14</v>
      </c>
      <c r="M22" s="18"/>
    </row>
    <row r="23" spans="1:13" s="5" customFormat="1" ht="26.1" customHeight="1" x14ac:dyDescent="0.2">
      <c r="A23" s="11">
        <v>20</v>
      </c>
      <c r="B23" s="12" t="s">
        <v>414</v>
      </c>
      <c r="C23" s="12" t="s">
        <v>426</v>
      </c>
      <c r="D23" s="12" t="s">
        <v>11</v>
      </c>
      <c r="E23" s="13">
        <v>12235.73</v>
      </c>
      <c r="F23" s="13">
        <v>2250</v>
      </c>
      <c r="G23" s="14">
        <v>13</v>
      </c>
      <c r="H23" s="15">
        <v>43280</v>
      </c>
      <c r="I23" s="16" t="s">
        <v>14</v>
      </c>
      <c r="M23" s="18"/>
    </row>
    <row r="24" spans="1:13" s="5" customFormat="1" ht="26.1" customHeight="1" x14ac:dyDescent="0.2">
      <c r="A24" s="11">
        <v>21</v>
      </c>
      <c r="B24" s="12" t="s">
        <v>446</v>
      </c>
      <c r="C24" s="12" t="s">
        <v>447</v>
      </c>
      <c r="D24" s="12" t="s">
        <v>11</v>
      </c>
      <c r="E24" s="13">
        <v>9187</v>
      </c>
      <c r="F24" s="13">
        <v>1760</v>
      </c>
      <c r="G24" s="14">
        <v>15</v>
      </c>
      <c r="H24" s="15">
        <v>43259</v>
      </c>
      <c r="I24" s="19" t="s">
        <v>392</v>
      </c>
      <c r="M24" s="18"/>
    </row>
    <row r="25" spans="1:13" s="5" customFormat="1" ht="26.1" customHeight="1" x14ac:dyDescent="0.2">
      <c r="A25" s="11">
        <v>22</v>
      </c>
      <c r="B25" s="12" t="s">
        <v>441</v>
      </c>
      <c r="C25" s="12" t="s">
        <v>440</v>
      </c>
      <c r="D25" s="12" t="s">
        <v>31</v>
      </c>
      <c r="E25" s="13">
        <v>8908</v>
      </c>
      <c r="F25" s="13">
        <v>2070</v>
      </c>
      <c r="G25" s="14">
        <v>7</v>
      </c>
      <c r="H25" s="15">
        <v>43273</v>
      </c>
      <c r="I25" s="16" t="s">
        <v>32</v>
      </c>
      <c r="M25" s="18"/>
    </row>
    <row r="26" spans="1:13" s="5" customFormat="1" ht="26.1" customHeight="1" x14ac:dyDescent="0.2">
      <c r="A26" s="11">
        <v>23</v>
      </c>
      <c r="B26" s="12" t="s">
        <v>448</v>
      </c>
      <c r="C26" s="12" t="s">
        <v>449</v>
      </c>
      <c r="D26" s="12" t="s">
        <v>11</v>
      </c>
      <c r="E26" s="13">
        <v>8556</v>
      </c>
      <c r="F26" s="13">
        <v>1866</v>
      </c>
      <c r="G26" s="14">
        <v>7</v>
      </c>
      <c r="H26" s="15">
        <v>43273</v>
      </c>
      <c r="I26" s="16" t="s">
        <v>450</v>
      </c>
      <c r="M26" s="18"/>
    </row>
    <row r="27" spans="1:13" s="5" customFormat="1" ht="26.1" customHeight="1" x14ac:dyDescent="0.2">
      <c r="A27" s="11">
        <v>24</v>
      </c>
      <c r="B27" s="12" t="s">
        <v>442</v>
      </c>
      <c r="C27" s="12" t="s">
        <v>443</v>
      </c>
      <c r="D27" s="12" t="s">
        <v>20</v>
      </c>
      <c r="E27" s="13">
        <v>8242</v>
      </c>
      <c r="F27" s="13">
        <v>1820</v>
      </c>
      <c r="G27" s="14">
        <v>13</v>
      </c>
      <c r="H27" s="15">
        <v>43259</v>
      </c>
      <c r="I27" s="16" t="s">
        <v>32</v>
      </c>
      <c r="M27" s="18"/>
    </row>
    <row r="28" spans="1:13" s="5" customFormat="1" ht="26.1" customHeight="1" x14ac:dyDescent="0.2">
      <c r="A28" s="11">
        <v>25</v>
      </c>
      <c r="B28" s="12" t="s">
        <v>231</v>
      </c>
      <c r="C28" s="12" t="s">
        <v>231</v>
      </c>
      <c r="D28" s="12" t="s">
        <v>9</v>
      </c>
      <c r="E28" s="13">
        <v>7605.54</v>
      </c>
      <c r="F28" s="13">
        <v>3277</v>
      </c>
      <c r="G28" s="14">
        <v>8</v>
      </c>
      <c r="H28" s="15">
        <v>43189</v>
      </c>
      <c r="I28" s="19" t="s">
        <v>232</v>
      </c>
    </row>
    <row r="29" spans="1:13" s="5" customFormat="1" ht="26.1" customHeight="1" x14ac:dyDescent="0.2">
      <c r="A29" s="11">
        <v>26</v>
      </c>
      <c r="B29" s="12" t="s">
        <v>416</v>
      </c>
      <c r="C29" s="12" t="s">
        <v>415</v>
      </c>
      <c r="D29" s="12" t="s">
        <v>11</v>
      </c>
      <c r="E29" s="13">
        <v>7176.64</v>
      </c>
      <c r="F29" s="13">
        <v>1383</v>
      </c>
      <c r="G29" s="14">
        <v>11</v>
      </c>
      <c r="H29" s="15">
        <v>43266</v>
      </c>
      <c r="I29" s="16" t="s">
        <v>14</v>
      </c>
    </row>
    <row r="30" spans="1:13" s="5" customFormat="1" ht="26.1" customHeight="1" x14ac:dyDescent="0.2">
      <c r="A30" s="11">
        <v>27</v>
      </c>
      <c r="B30" s="12" t="s">
        <v>355</v>
      </c>
      <c r="C30" s="12" t="s">
        <v>354</v>
      </c>
      <c r="D30" s="12" t="s">
        <v>11</v>
      </c>
      <c r="E30" s="13">
        <v>6692.85</v>
      </c>
      <c r="F30" s="13">
        <v>1199</v>
      </c>
      <c r="G30" s="14">
        <v>4</v>
      </c>
      <c r="H30" s="15">
        <v>43238</v>
      </c>
      <c r="I30" s="16" t="s">
        <v>14</v>
      </c>
    </row>
    <row r="31" spans="1:13" s="5" customFormat="1" ht="26.1" customHeight="1" x14ac:dyDescent="0.2">
      <c r="A31" s="11">
        <v>28</v>
      </c>
      <c r="B31" s="12" t="s">
        <v>379</v>
      </c>
      <c r="C31" s="12" t="s">
        <v>380</v>
      </c>
      <c r="D31" s="12" t="s">
        <v>261</v>
      </c>
      <c r="E31" s="13">
        <v>4577</v>
      </c>
      <c r="F31" s="13">
        <v>1200</v>
      </c>
      <c r="G31" s="14">
        <v>7</v>
      </c>
      <c r="H31" s="15">
        <v>43231</v>
      </c>
      <c r="I31" s="16" t="s">
        <v>32</v>
      </c>
      <c r="J31" s="29"/>
    </row>
    <row r="32" spans="1:13" s="5" customFormat="1" ht="26.1" customHeight="1" x14ac:dyDescent="0.2">
      <c r="A32" s="11">
        <v>29</v>
      </c>
      <c r="B32" s="12" t="s">
        <v>454</v>
      </c>
      <c r="C32" s="12" t="s">
        <v>453</v>
      </c>
      <c r="D32" s="12" t="s">
        <v>11</v>
      </c>
      <c r="E32" s="13">
        <v>3462.18</v>
      </c>
      <c r="F32" s="13">
        <v>714</v>
      </c>
      <c r="G32" s="14">
        <v>15</v>
      </c>
      <c r="H32" s="15">
        <v>43259</v>
      </c>
      <c r="I32" s="19" t="s">
        <v>33</v>
      </c>
      <c r="J32" s="29"/>
    </row>
    <row r="33" spans="1:13" s="5" customFormat="1" ht="26.1" customHeight="1" x14ac:dyDescent="0.2">
      <c r="A33" s="11">
        <v>30</v>
      </c>
      <c r="B33" s="12" t="s">
        <v>39</v>
      </c>
      <c r="C33" s="12" t="s">
        <v>39</v>
      </c>
      <c r="D33" s="12" t="s">
        <v>9</v>
      </c>
      <c r="E33" s="13">
        <v>2445</v>
      </c>
      <c r="F33" s="13">
        <v>455</v>
      </c>
      <c r="G33" s="14">
        <v>3</v>
      </c>
      <c r="H33" s="15">
        <v>43077</v>
      </c>
      <c r="I33" s="16" t="s">
        <v>40</v>
      </c>
      <c r="J33" s="29"/>
    </row>
    <row r="34" spans="1:13" s="5" customFormat="1" ht="26.1" customHeight="1" x14ac:dyDescent="0.2">
      <c r="A34" s="11">
        <v>31</v>
      </c>
      <c r="B34" s="12" t="s">
        <v>387</v>
      </c>
      <c r="C34" s="12" t="s">
        <v>388</v>
      </c>
      <c r="D34" s="12" t="s">
        <v>389</v>
      </c>
      <c r="E34" s="13">
        <v>2371.9</v>
      </c>
      <c r="F34" s="13">
        <v>528</v>
      </c>
      <c r="G34" s="14">
        <v>3</v>
      </c>
      <c r="H34" s="15">
        <v>43224</v>
      </c>
      <c r="I34" s="19" t="s">
        <v>38</v>
      </c>
      <c r="J34" s="29"/>
    </row>
    <row r="35" spans="1:13" s="5" customFormat="1" ht="26.1" customHeight="1" x14ac:dyDescent="0.2">
      <c r="A35" s="11">
        <v>32</v>
      </c>
      <c r="B35" s="12" t="s">
        <v>361</v>
      </c>
      <c r="C35" s="12" t="s">
        <v>353</v>
      </c>
      <c r="D35" s="12" t="s">
        <v>31</v>
      </c>
      <c r="E35" s="13">
        <v>1937.5</v>
      </c>
      <c r="F35" s="13">
        <v>354</v>
      </c>
      <c r="G35" s="14">
        <v>3</v>
      </c>
      <c r="H35" s="15">
        <v>43224</v>
      </c>
      <c r="I35" s="16" t="s">
        <v>14</v>
      </c>
      <c r="J35" s="29"/>
    </row>
    <row r="36" spans="1:13" s="5" customFormat="1" ht="26.1" customHeight="1" x14ac:dyDescent="0.2">
      <c r="A36" s="11">
        <v>33</v>
      </c>
      <c r="B36" s="12" t="s">
        <v>198</v>
      </c>
      <c r="C36" s="12" t="s">
        <v>197</v>
      </c>
      <c r="D36" s="12" t="s">
        <v>207</v>
      </c>
      <c r="E36" s="13">
        <v>1642.56</v>
      </c>
      <c r="F36" s="13">
        <v>433</v>
      </c>
      <c r="G36" s="14">
        <v>2</v>
      </c>
      <c r="H36" s="15">
        <v>43182</v>
      </c>
      <c r="I36" s="16" t="s">
        <v>19</v>
      </c>
      <c r="J36" s="29"/>
    </row>
    <row r="37" spans="1:13" ht="25.8" customHeight="1" x14ac:dyDescent="0.3">
      <c r="A37" s="11">
        <v>34</v>
      </c>
      <c r="B37" s="12" t="s">
        <v>193</v>
      </c>
      <c r="C37" s="12" t="s">
        <v>193</v>
      </c>
      <c r="D37" s="12" t="s">
        <v>9</v>
      </c>
      <c r="E37" s="13">
        <v>1118</v>
      </c>
      <c r="F37" s="13">
        <v>351</v>
      </c>
      <c r="G37" s="14">
        <v>4</v>
      </c>
      <c r="H37" s="15">
        <v>43140</v>
      </c>
      <c r="I37" s="16" t="s">
        <v>192</v>
      </c>
      <c r="J37" s="29"/>
      <c r="L37" s="5"/>
      <c r="M37" s="5"/>
    </row>
    <row r="38" spans="1:13" s="5" customFormat="1" ht="26.1" customHeight="1" x14ac:dyDescent="0.2">
      <c r="A38" s="11">
        <v>35</v>
      </c>
      <c r="B38" s="12" t="s">
        <v>405</v>
      </c>
      <c r="C38" s="12" t="s">
        <v>404</v>
      </c>
      <c r="D38" s="12" t="s">
        <v>11</v>
      </c>
      <c r="E38" s="13">
        <v>1001.3</v>
      </c>
      <c r="F38" s="13">
        <v>580</v>
      </c>
      <c r="G38" s="14">
        <v>2</v>
      </c>
      <c r="H38" s="15">
        <v>42916</v>
      </c>
      <c r="I38" s="16" t="s">
        <v>12</v>
      </c>
    </row>
    <row r="39" spans="1:13" s="5" customFormat="1" ht="26.1" customHeight="1" x14ac:dyDescent="0.2">
      <c r="A39" s="11">
        <v>36</v>
      </c>
      <c r="B39" s="12" t="s">
        <v>503</v>
      </c>
      <c r="C39" s="12" t="s">
        <v>504</v>
      </c>
      <c r="D39" s="12" t="s">
        <v>261</v>
      </c>
      <c r="E39" s="13">
        <v>958</v>
      </c>
      <c r="F39" s="13">
        <v>479</v>
      </c>
      <c r="G39" s="14">
        <v>1</v>
      </c>
      <c r="H39" s="15">
        <v>43216</v>
      </c>
      <c r="I39" s="53" t="s">
        <v>497</v>
      </c>
      <c r="M39" s="29"/>
    </row>
    <row r="40" spans="1:13" s="5" customFormat="1" ht="26.1" customHeight="1" x14ac:dyDescent="0.2">
      <c r="A40" s="11">
        <v>37</v>
      </c>
      <c r="B40" s="12" t="s">
        <v>17</v>
      </c>
      <c r="C40" s="12" t="s">
        <v>18</v>
      </c>
      <c r="D40" s="12" t="s">
        <v>11</v>
      </c>
      <c r="E40" s="13">
        <v>929.3</v>
      </c>
      <c r="F40" s="13">
        <v>520</v>
      </c>
      <c r="G40" s="14">
        <v>3</v>
      </c>
      <c r="H40" s="15">
        <v>42944</v>
      </c>
      <c r="I40" s="19" t="s">
        <v>13</v>
      </c>
    </row>
    <row r="41" spans="1:13" s="5" customFormat="1" ht="26.1" customHeight="1" x14ac:dyDescent="0.2">
      <c r="A41" s="11">
        <v>38</v>
      </c>
      <c r="B41" s="12" t="s">
        <v>382</v>
      </c>
      <c r="C41" s="12" t="s">
        <v>383</v>
      </c>
      <c r="D41" s="12" t="s">
        <v>384</v>
      </c>
      <c r="E41" s="13">
        <v>911.62</v>
      </c>
      <c r="F41" s="13">
        <v>194</v>
      </c>
      <c r="G41" s="14">
        <v>4</v>
      </c>
      <c r="H41" s="15">
        <v>43231</v>
      </c>
      <c r="I41" s="19" t="s">
        <v>38</v>
      </c>
      <c r="J41" s="29"/>
    </row>
    <row r="42" spans="1:13" s="5" customFormat="1" ht="26.1" customHeight="1" x14ac:dyDescent="0.2">
      <c r="A42" s="11">
        <v>39</v>
      </c>
      <c r="B42" s="12" t="s">
        <v>461</v>
      </c>
      <c r="C42" s="12" t="s">
        <v>460</v>
      </c>
      <c r="D42" s="12" t="s">
        <v>11</v>
      </c>
      <c r="E42" s="13">
        <v>822.1</v>
      </c>
      <c r="F42" s="13">
        <v>487</v>
      </c>
      <c r="G42" s="14">
        <v>4</v>
      </c>
      <c r="H42" s="15">
        <v>42972</v>
      </c>
      <c r="I42" s="19" t="s">
        <v>33</v>
      </c>
      <c r="J42" s="29"/>
    </row>
    <row r="43" spans="1:13" s="5" customFormat="1" ht="26.1" customHeight="1" x14ac:dyDescent="0.2">
      <c r="A43" s="11">
        <v>40</v>
      </c>
      <c r="B43" s="12" t="s">
        <v>393</v>
      </c>
      <c r="C43" s="12" t="s">
        <v>394</v>
      </c>
      <c r="D43" s="12" t="s">
        <v>268</v>
      </c>
      <c r="E43" s="13">
        <v>618</v>
      </c>
      <c r="F43" s="13">
        <v>202</v>
      </c>
      <c r="G43" s="14">
        <v>2</v>
      </c>
      <c r="H43" s="15">
        <v>43224</v>
      </c>
      <c r="I43" s="19" t="s">
        <v>392</v>
      </c>
    </row>
    <row r="44" spans="1:13" s="5" customFormat="1" ht="26.1" customHeight="1" x14ac:dyDescent="0.2">
      <c r="A44" s="11">
        <v>41</v>
      </c>
      <c r="B44" s="12" t="s">
        <v>469</v>
      </c>
      <c r="C44" s="12" t="s">
        <v>470</v>
      </c>
      <c r="D44" s="12" t="s">
        <v>286</v>
      </c>
      <c r="E44" s="13">
        <v>602</v>
      </c>
      <c r="F44" s="13">
        <v>277</v>
      </c>
      <c r="G44" s="14">
        <v>1</v>
      </c>
      <c r="H44" s="15" t="s">
        <v>471</v>
      </c>
      <c r="I44" s="16" t="s">
        <v>468</v>
      </c>
      <c r="J44" s="48"/>
    </row>
    <row r="45" spans="1:13" s="5" customFormat="1" ht="26.1" customHeight="1" x14ac:dyDescent="0.2">
      <c r="A45" s="11">
        <v>42</v>
      </c>
      <c r="B45" s="12" t="s">
        <v>480</v>
      </c>
      <c r="C45" s="12" t="s">
        <v>481</v>
      </c>
      <c r="D45" s="12" t="s">
        <v>50</v>
      </c>
      <c r="E45" s="13">
        <v>556</v>
      </c>
      <c r="F45" s="13">
        <v>162</v>
      </c>
      <c r="G45" s="14">
        <v>1</v>
      </c>
      <c r="H45" s="15">
        <v>42654</v>
      </c>
      <c r="I45" s="16" t="s">
        <v>468</v>
      </c>
      <c r="J45" s="48"/>
    </row>
    <row r="46" spans="1:13" s="5" customFormat="1" ht="26.1" customHeight="1" x14ac:dyDescent="0.2">
      <c r="A46" s="11">
        <v>43</v>
      </c>
      <c r="B46" s="12" t="s">
        <v>23</v>
      </c>
      <c r="C46" s="12" t="s">
        <v>24</v>
      </c>
      <c r="D46" s="12" t="s">
        <v>11</v>
      </c>
      <c r="E46" s="13">
        <v>504.1</v>
      </c>
      <c r="F46" s="13">
        <v>260</v>
      </c>
      <c r="G46" s="14">
        <v>3</v>
      </c>
      <c r="H46" s="15">
        <v>43084</v>
      </c>
      <c r="I46" s="19" t="s">
        <v>15</v>
      </c>
    </row>
    <row r="47" spans="1:13" s="5" customFormat="1" ht="26.1" customHeight="1" x14ac:dyDescent="0.2">
      <c r="A47" s="11">
        <v>44</v>
      </c>
      <c r="B47" s="12" t="s">
        <v>463</v>
      </c>
      <c r="C47" s="12" t="s">
        <v>462</v>
      </c>
      <c r="D47" s="12" t="s">
        <v>11</v>
      </c>
      <c r="E47" s="13">
        <v>485.4</v>
      </c>
      <c r="F47" s="13">
        <v>279</v>
      </c>
      <c r="G47" s="14">
        <v>3</v>
      </c>
      <c r="H47" s="15">
        <v>43161</v>
      </c>
      <c r="I47" s="19" t="s">
        <v>13</v>
      </c>
    </row>
    <row r="48" spans="1:13" s="5" customFormat="1" ht="26.1" customHeight="1" x14ac:dyDescent="0.2">
      <c r="A48" s="11">
        <v>45</v>
      </c>
      <c r="B48" s="12" t="s">
        <v>418</v>
      </c>
      <c r="C48" s="12" t="s">
        <v>417</v>
      </c>
      <c r="D48" s="12" t="s">
        <v>11</v>
      </c>
      <c r="E48" s="13">
        <v>478.5</v>
      </c>
      <c r="F48" s="13">
        <v>325</v>
      </c>
      <c r="G48" s="14">
        <v>1</v>
      </c>
      <c r="H48" s="15">
        <v>43330</v>
      </c>
      <c r="I48" s="16" t="s">
        <v>19</v>
      </c>
    </row>
    <row r="49" spans="1:13" s="5" customFormat="1" ht="26.1" customHeight="1" x14ac:dyDescent="0.2">
      <c r="A49" s="11">
        <v>46</v>
      </c>
      <c r="B49" s="12" t="s">
        <v>333</v>
      </c>
      <c r="C49" s="12" t="s">
        <v>333</v>
      </c>
      <c r="D49" s="12" t="s">
        <v>9</v>
      </c>
      <c r="E49" s="13">
        <v>382</v>
      </c>
      <c r="F49" s="13">
        <v>35</v>
      </c>
      <c r="G49" s="14">
        <v>2</v>
      </c>
      <c r="H49" s="15">
        <v>43210</v>
      </c>
      <c r="I49" s="16" t="s">
        <v>333</v>
      </c>
    </row>
    <row r="50" spans="1:13" s="5" customFormat="1" ht="26.1" customHeight="1" x14ac:dyDescent="0.2">
      <c r="A50" s="11">
        <v>47</v>
      </c>
      <c r="B50" s="12" t="s">
        <v>221</v>
      </c>
      <c r="C50" s="12" t="s">
        <v>221</v>
      </c>
      <c r="D50" s="12" t="s">
        <v>11</v>
      </c>
      <c r="E50" s="13">
        <v>342</v>
      </c>
      <c r="F50" s="13">
        <v>136</v>
      </c>
      <c r="G50" s="14">
        <v>2</v>
      </c>
      <c r="H50" s="15">
        <v>43161</v>
      </c>
      <c r="I50" s="16" t="s">
        <v>12</v>
      </c>
    </row>
    <row r="51" spans="1:13" s="5" customFormat="1" ht="26.1" customHeight="1" x14ac:dyDescent="0.2">
      <c r="A51" s="11">
        <v>48</v>
      </c>
      <c r="B51" s="12" t="s">
        <v>395</v>
      </c>
      <c r="C51" s="12" t="s">
        <v>396</v>
      </c>
      <c r="D51" s="12" t="s">
        <v>11</v>
      </c>
      <c r="E51" s="13">
        <v>323</v>
      </c>
      <c r="F51" s="13">
        <v>59</v>
      </c>
      <c r="G51" s="14">
        <v>2</v>
      </c>
      <c r="H51" s="15">
        <v>43245</v>
      </c>
      <c r="I51" s="19" t="s">
        <v>392</v>
      </c>
    </row>
    <row r="52" spans="1:13" s="5" customFormat="1" ht="26.1" customHeight="1" x14ac:dyDescent="0.2">
      <c r="A52" s="11">
        <v>49</v>
      </c>
      <c r="B52" s="12" t="s">
        <v>87</v>
      </c>
      <c r="C52" s="22" t="s">
        <v>86</v>
      </c>
      <c r="D52" s="22" t="s">
        <v>20</v>
      </c>
      <c r="E52" s="13">
        <v>320.8</v>
      </c>
      <c r="F52" s="13">
        <v>177</v>
      </c>
      <c r="G52" s="23">
        <v>1</v>
      </c>
      <c r="H52" s="24">
        <v>43119</v>
      </c>
      <c r="I52" s="16" t="s">
        <v>14</v>
      </c>
      <c r="M52" s="17"/>
    </row>
    <row r="53" spans="1:13" s="5" customFormat="1" ht="26.1" customHeight="1" x14ac:dyDescent="0.2">
      <c r="A53" s="11">
        <v>50</v>
      </c>
      <c r="B53" s="12" t="s">
        <v>155</v>
      </c>
      <c r="C53" s="12" t="s">
        <v>154</v>
      </c>
      <c r="D53" s="12" t="s">
        <v>427</v>
      </c>
      <c r="E53" s="13">
        <v>312</v>
      </c>
      <c r="F53" s="13">
        <v>181</v>
      </c>
      <c r="G53" s="14">
        <v>1</v>
      </c>
      <c r="H53" s="15">
        <v>43140</v>
      </c>
      <c r="I53" s="16" t="s">
        <v>14</v>
      </c>
    </row>
    <row r="54" spans="1:13" s="5" customFormat="1" ht="26.1" customHeight="1" x14ac:dyDescent="0.2">
      <c r="A54" s="11">
        <v>51</v>
      </c>
      <c r="B54" s="12" t="s">
        <v>419</v>
      </c>
      <c r="C54" s="12" t="s">
        <v>428</v>
      </c>
      <c r="D54" s="12" t="s">
        <v>20</v>
      </c>
      <c r="E54" s="13">
        <v>297.60000000000002</v>
      </c>
      <c r="F54" s="13">
        <v>204</v>
      </c>
      <c r="G54" s="14">
        <v>1</v>
      </c>
      <c r="H54" s="15">
        <v>42986</v>
      </c>
      <c r="I54" s="16" t="s">
        <v>14</v>
      </c>
    </row>
    <row r="55" spans="1:13" s="5" customFormat="1" ht="26.1" customHeight="1" x14ac:dyDescent="0.2">
      <c r="A55" s="11">
        <v>52</v>
      </c>
      <c r="B55" s="12" t="s">
        <v>340</v>
      </c>
      <c r="C55" s="12" t="s">
        <v>339</v>
      </c>
      <c r="D55" s="12" t="s">
        <v>11</v>
      </c>
      <c r="E55" s="13">
        <v>277.70999999999998</v>
      </c>
      <c r="F55" s="13">
        <v>68</v>
      </c>
      <c r="G55" s="14">
        <v>1</v>
      </c>
      <c r="H55" s="15">
        <v>43196</v>
      </c>
      <c r="I55" s="16" t="s">
        <v>133</v>
      </c>
    </row>
    <row r="56" spans="1:13" s="5" customFormat="1" ht="26.1" customHeight="1" x14ac:dyDescent="0.2">
      <c r="A56" s="11">
        <v>53</v>
      </c>
      <c r="B56" s="12" t="s">
        <v>464</v>
      </c>
      <c r="C56" s="12" t="s">
        <v>465</v>
      </c>
      <c r="D56" s="12" t="s">
        <v>466</v>
      </c>
      <c r="E56" s="13">
        <v>266</v>
      </c>
      <c r="F56" s="13">
        <v>133</v>
      </c>
      <c r="G56" s="14">
        <v>1</v>
      </c>
      <c r="H56" s="24" t="s">
        <v>467</v>
      </c>
      <c r="I56" s="47" t="s">
        <v>468</v>
      </c>
      <c r="J56" s="48"/>
    </row>
    <row r="57" spans="1:13" s="5" customFormat="1" ht="26.1" customHeight="1" x14ac:dyDescent="0.2">
      <c r="A57" s="11">
        <v>54</v>
      </c>
      <c r="B57" s="12" t="s">
        <v>266</v>
      </c>
      <c r="C57" s="12" t="s">
        <v>267</v>
      </c>
      <c r="D57" s="12" t="s">
        <v>268</v>
      </c>
      <c r="E57" s="13">
        <v>258.89999999999998</v>
      </c>
      <c r="F57" s="13">
        <v>50</v>
      </c>
      <c r="G57" s="14">
        <v>1</v>
      </c>
      <c r="H57" s="15">
        <v>43189</v>
      </c>
      <c r="I57" s="16" t="s">
        <v>269</v>
      </c>
    </row>
    <row r="58" spans="1:13" s="5" customFormat="1" ht="26.1" customHeight="1" x14ac:dyDescent="0.2">
      <c r="A58" s="11">
        <v>55</v>
      </c>
      <c r="B58" s="12" t="s">
        <v>421</v>
      </c>
      <c r="C58" s="12" t="s">
        <v>420</v>
      </c>
      <c r="D58" s="12" t="s">
        <v>243</v>
      </c>
      <c r="E58" s="13">
        <v>257.39999999999998</v>
      </c>
      <c r="F58" s="13">
        <v>145</v>
      </c>
      <c r="G58" s="14">
        <v>1</v>
      </c>
      <c r="H58" s="15">
        <v>42748</v>
      </c>
      <c r="I58" s="19" t="s">
        <v>14</v>
      </c>
    </row>
    <row r="59" spans="1:13" s="5" customFormat="1" ht="26.1" customHeight="1" x14ac:dyDescent="0.2">
      <c r="A59" s="11">
        <v>56</v>
      </c>
      <c r="B59" s="12" t="s">
        <v>313</v>
      </c>
      <c r="C59" s="12" t="s">
        <v>312</v>
      </c>
      <c r="D59" s="12" t="s">
        <v>314</v>
      </c>
      <c r="E59" s="13">
        <v>233</v>
      </c>
      <c r="F59" s="13">
        <v>60</v>
      </c>
      <c r="G59" s="14">
        <v>1</v>
      </c>
      <c r="H59" s="15">
        <v>43196</v>
      </c>
      <c r="I59" s="16" t="s">
        <v>32</v>
      </c>
    </row>
    <row r="60" spans="1:13" s="5" customFormat="1" ht="26.1" customHeight="1" x14ac:dyDescent="0.2">
      <c r="A60" s="11">
        <v>57</v>
      </c>
      <c r="B60" s="12" t="s">
        <v>200</v>
      </c>
      <c r="C60" s="12" t="s">
        <v>199</v>
      </c>
      <c r="D60" s="12" t="s">
        <v>11</v>
      </c>
      <c r="E60" s="13">
        <v>200</v>
      </c>
      <c r="F60" s="13">
        <v>54</v>
      </c>
      <c r="G60" s="14">
        <v>1</v>
      </c>
      <c r="H60" s="15">
        <v>43189</v>
      </c>
      <c r="I60" s="19" t="s">
        <v>164</v>
      </c>
    </row>
    <row r="61" spans="1:13" s="5" customFormat="1" ht="26.1" customHeight="1" x14ac:dyDescent="0.2">
      <c r="A61" s="11">
        <v>58</v>
      </c>
      <c r="B61" s="12" t="s">
        <v>299</v>
      </c>
      <c r="C61" s="12" t="s">
        <v>304</v>
      </c>
      <c r="D61" s="12" t="s">
        <v>305</v>
      </c>
      <c r="E61" s="13">
        <v>197</v>
      </c>
      <c r="F61" s="13">
        <v>60</v>
      </c>
      <c r="G61" s="14">
        <v>2</v>
      </c>
      <c r="H61" s="20">
        <v>43196</v>
      </c>
      <c r="I61" s="19" t="s">
        <v>269</v>
      </c>
    </row>
    <row r="62" spans="1:13" s="5" customFormat="1" ht="26.1" customHeight="1" x14ac:dyDescent="0.2">
      <c r="A62" s="11">
        <v>59</v>
      </c>
      <c r="B62" s="12" t="s">
        <v>273</v>
      </c>
      <c r="C62" s="12" t="s">
        <v>274</v>
      </c>
      <c r="D62" s="12" t="s">
        <v>11</v>
      </c>
      <c r="E62" s="13">
        <v>171</v>
      </c>
      <c r="F62" s="13">
        <v>35</v>
      </c>
      <c r="G62" s="14">
        <v>1</v>
      </c>
      <c r="H62" s="15">
        <v>43189</v>
      </c>
      <c r="I62" s="16" t="s">
        <v>269</v>
      </c>
    </row>
    <row r="63" spans="1:13" s="5" customFormat="1" ht="26.1" customHeight="1" x14ac:dyDescent="0.2">
      <c r="A63" s="11">
        <v>60</v>
      </c>
      <c r="B63" s="12" t="s">
        <v>270</v>
      </c>
      <c r="C63" s="12" t="s">
        <v>271</v>
      </c>
      <c r="D63" s="12" t="s">
        <v>272</v>
      </c>
      <c r="E63" s="13">
        <v>170.5</v>
      </c>
      <c r="F63" s="13">
        <v>41</v>
      </c>
      <c r="G63" s="14">
        <v>3</v>
      </c>
      <c r="H63" s="15">
        <v>43189</v>
      </c>
      <c r="I63" s="16" t="s">
        <v>269</v>
      </c>
    </row>
    <row r="64" spans="1:13" s="5" customFormat="1" ht="26.1" customHeight="1" x14ac:dyDescent="0.2">
      <c r="A64" s="11">
        <v>61</v>
      </c>
      <c r="B64" s="12" t="s">
        <v>184</v>
      </c>
      <c r="C64" s="12" t="s">
        <v>185</v>
      </c>
      <c r="D64" s="12" t="s">
        <v>186</v>
      </c>
      <c r="E64" s="13">
        <v>170</v>
      </c>
      <c r="F64" s="13">
        <v>35</v>
      </c>
      <c r="G64" s="14">
        <v>1</v>
      </c>
      <c r="H64" s="15">
        <v>43147</v>
      </c>
      <c r="I64" s="19" t="s">
        <v>38</v>
      </c>
    </row>
    <row r="65" spans="1:13" s="5" customFormat="1" ht="26.1" customHeight="1" x14ac:dyDescent="0.2">
      <c r="A65" s="11">
        <v>62</v>
      </c>
      <c r="B65" s="12" t="s">
        <v>325</v>
      </c>
      <c r="C65" s="12" t="s">
        <v>325</v>
      </c>
      <c r="D65" s="12" t="s">
        <v>20</v>
      </c>
      <c r="E65" s="13">
        <v>165</v>
      </c>
      <c r="F65" s="13">
        <v>28</v>
      </c>
      <c r="G65" s="14">
        <v>1</v>
      </c>
      <c r="H65" s="15">
        <v>43203</v>
      </c>
      <c r="I65" s="19" t="s">
        <v>38</v>
      </c>
    </row>
    <row r="66" spans="1:13" s="5" customFormat="1" ht="26.1" customHeight="1" x14ac:dyDescent="0.2">
      <c r="A66" s="11">
        <v>63</v>
      </c>
      <c r="B66" s="12" t="s">
        <v>288</v>
      </c>
      <c r="C66" s="12" t="s">
        <v>289</v>
      </c>
      <c r="D66" s="12" t="s">
        <v>20</v>
      </c>
      <c r="E66" s="13">
        <v>146.5</v>
      </c>
      <c r="F66" s="13">
        <v>53</v>
      </c>
      <c r="G66" s="14">
        <v>1</v>
      </c>
      <c r="H66" s="15">
        <v>43189</v>
      </c>
      <c r="I66" s="16" t="s">
        <v>269</v>
      </c>
    </row>
    <row r="67" spans="1:13" s="5" customFormat="1" ht="26.1" customHeight="1" x14ac:dyDescent="0.2">
      <c r="A67" s="11">
        <v>64</v>
      </c>
      <c r="B67" s="12" t="s">
        <v>429</v>
      </c>
      <c r="C67" s="12" t="s">
        <v>435</v>
      </c>
      <c r="D67" s="12" t="s">
        <v>31</v>
      </c>
      <c r="E67" s="13">
        <v>132.5</v>
      </c>
      <c r="F67" s="13">
        <v>41</v>
      </c>
      <c r="G67" s="14">
        <v>3</v>
      </c>
      <c r="H67" s="20">
        <v>43196</v>
      </c>
      <c r="I67" s="19" t="s">
        <v>269</v>
      </c>
      <c r="J67" s="18"/>
    </row>
    <row r="68" spans="1:13" s="5" customFormat="1" ht="26.1" customHeight="1" x14ac:dyDescent="0.2">
      <c r="A68" s="11">
        <v>65</v>
      </c>
      <c r="B68" s="12" t="s">
        <v>505</v>
      </c>
      <c r="C68" s="22" t="s">
        <v>506</v>
      </c>
      <c r="D68" s="22" t="s">
        <v>507</v>
      </c>
      <c r="E68" s="13">
        <v>128</v>
      </c>
      <c r="F68" s="13">
        <v>64</v>
      </c>
      <c r="G68" s="23">
        <v>1</v>
      </c>
      <c r="H68" s="15">
        <v>42475</v>
      </c>
      <c r="I68" s="53" t="s">
        <v>497</v>
      </c>
    </row>
    <row r="69" spans="1:13" s="5" customFormat="1" ht="26.1" customHeight="1" x14ac:dyDescent="0.2">
      <c r="A69" s="11">
        <v>66</v>
      </c>
      <c r="B69" s="12" t="s">
        <v>55</v>
      </c>
      <c r="C69" s="12" t="s">
        <v>56</v>
      </c>
      <c r="D69" s="12" t="s">
        <v>11</v>
      </c>
      <c r="E69" s="13">
        <v>110</v>
      </c>
      <c r="F69" s="13">
        <v>55</v>
      </c>
      <c r="G69" s="14">
        <v>1</v>
      </c>
      <c r="H69" s="15">
        <v>43056</v>
      </c>
      <c r="I69" s="19" t="s">
        <v>14</v>
      </c>
      <c r="K69" s="29"/>
    </row>
    <row r="70" spans="1:13" s="5" customFormat="1" ht="26.1" customHeight="1" x14ac:dyDescent="0.2">
      <c r="A70" s="11">
        <v>67</v>
      </c>
      <c r="B70" s="12" t="s">
        <v>402</v>
      </c>
      <c r="C70" s="12" t="s">
        <v>403</v>
      </c>
      <c r="D70" s="12" t="s">
        <v>11</v>
      </c>
      <c r="E70" s="13">
        <v>107.5</v>
      </c>
      <c r="F70" s="13">
        <v>65</v>
      </c>
      <c r="G70" s="14">
        <v>1</v>
      </c>
      <c r="H70" s="15">
        <v>42727</v>
      </c>
      <c r="I70" s="16" t="s">
        <v>12</v>
      </c>
      <c r="K70" s="29"/>
    </row>
    <row r="71" spans="1:13" s="5" customFormat="1" ht="26.1" customHeight="1" x14ac:dyDescent="0.2">
      <c r="A71" s="11">
        <v>68</v>
      </c>
      <c r="B71" s="12" t="s">
        <v>477</v>
      </c>
      <c r="C71" s="12" t="s">
        <v>478</v>
      </c>
      <c r="D71" s="12" t="s">
        <v>20</v>
      </c>
      <c r="E71" s="13">
        <v>100</v>
      </c>
      <c r="F71" s="13">
        <v>50</v>
      </c>
      <c r="G71" s="14">
        <v>1</v>
      </c>
      <c r="H71" s="24" t="s">
        <v>479</v>
      </c>
      <c r="I71" s="47" t="s">
        <v>468</v>
      </c>
      <c r="J71" s="48"/>
    </row>
    <row r="72" spans="1:13" s="5" customFormat="1" ht="26.1" customHeight="1" x14ac:dyDescent="0.2">
      <c r="A72" s="11">
        <v>69</v>
      </c>
      <c r="B72" s="12" t="s">
        <v>502</v>
      </c>
      <c r="C72" s="22" t="s">
        <v>501</v>
      </c>
      <c r="D72" s="22" t="s">
        <v>20</v>
      </c>
      <c r="E72" s="13">
        <v>100</v>
      </c>
      <c r="F72" s="13">
        <v>50</v>
      </c>
      <c r="G72" s="23">
        <v>1</v>
      </c>
      <c r="H72" s="15">
        <v>42475</v>
      </c>
      <c r="I72" s="53" t="s">
        <v>497</v>
      </c>
    </row>
    <row r="73" spans="1:13" s="5" customFormat="1" ht="26.1" customHeight="1" x14ac:dyDescent="0.2">
      <c r="A73" s="11">
        <v>70</v>
      </c>
      <c r="B73" s="12" t="s">
        <v>432</v>
      </c>
      <c r="C73" s="12" t="s">
        <v>433</v>
      </c>
      <c r="D73" s="12" t="s">
        <v>434</v>
      </c>
      <c r="E73" s="13">
        <v>86</v>
      </c>
      <c r="F73" s="13">
        <v>28</v>
      </c>
      <c r="G73" s="14">
        <v>1</v>
      </c>
      <c r="H73" s="20">
        <v>43196</v>
      </c>
      <c r="I73" s="19" t="s">
        <v>269</v>
      </c>
      <c r="K73" s="29"/>
    </row>
    <row r="74" spans="1:13" s="5" customFormat="1" ht="26.1" customHeight="1" x14ac:dyDescent="0.2">
      <c r="A74" s="11">
        <v>71</v>
      </c>
      <c r="B74" s="12" t="s">
        <v>368</v>
      </c>
      <c r="C74" s="12" t="s">
        <v>369</v>
      </c>
      <c r="D74" s="12" t="s">
        <v>64</v>
      </c>
      <c r="E74" s="13">
        <v>84</v>
      </c>
      <c r="F74" s="13">
        <v>24</v>
      </c>
      <c r="G74" s="14">
        <v>2</v>
      </c>
      <c r="H74" s="15">
        <v>43238</v>
      </c>
      <c r="I74" s="19" t="s">
        <v>33</v>
      </c>
      <c r="K74" s="29"/>
    </row>
    <row r="75" spans="1:13" s="5" customFormat="1" ht="26.1" customHeight="1" x14ac:dyDescent="0.2">
      <c r="A75" s="11">
        <v>72</v>
      </c>
      <c r="B75" s="12" t="s">
        <v>374</v>
      </c>
      <c r="C75" s="12" t="s">
        <v>376</v>
      </c>
      <c r="D75" s="12" t="s">
        <v>377</v>
      </c>
      <c r="E75" s="13">
        <v>68</v>
      </c>
      <c r="F75" s="13">
        <v>22</v>
      </c>
      <c r="G75" s="14">
        <v>1</v>
      </c>
      <c r="H75" s="20">
        <v>43196</v>
      </c>
      <c r="I75" s="16" t="s">
        <v>269</v>
      </c>
    </row>
    <row r="76" spans="1:13" s="5" customFormat="1" ht="26.1" customHeight="1" x14ac:dyDescent="0.2">
      <c r="A76" s="11">
        <v>73</v>
      </c>
      <c r="B76" s="12" t="s">
        <v>229</v>
      </c>
      <c r="C76" s="12" t="s">
        <v>228</v>
      </c>
      <c r="D76" s="12" t="s">
        <v>11</v>
      </c>
      <c r="E76" s="13">
        <v>51.74</v>
      </c>
      <c r="F76" s="13">
        <v>8</v>
      </c>
      <c r="G76" s="14">
        <v>1</v>
      </c>
      <c r="H76" s="15">
        <v>43189</v>
      </c>
      <c r="I76" s="16" t="s">
        <v>230</v>
      </c>
      <c r="K76" s="29"/>
    </row>
    <row r="77" spans="1:13" s="5" customFormat="1" ht="26.1" customHeight="1" x14ac:dyDescent="0.2">
      <c r="A77" s="11">
        <v>74</v>
      </c>
      <c r="B77" s="12" t="s">
        <v>295</v>
      </c>
      <c r="C77" s="12" t="s">
        <v>296</v>
      </c>
      <c r="D77" s="12" t="s">
        <v>297</v>
      </c>
      <c r="E77" s="13">
        <v>47.5</v>
      </c>
      <c r="F77" s="13">
        <v>14</v>
      </c>
      <c r="G77" s="14">
        <v>1</v>
      </c>
      <c r="H77" s="20">
        <v>43189</v>
      </c>
      <c r="I77" s="19" t="s">
        <v>269</v>
      </c>
      <c r="K77" s="29"/>
    </row>
    <row r="78" spans="1:13" s="5" customFormat="1" ht="26.1" customHeight="1" x14ac:dyDescent="0.3">
      <c r="A78" s="11">
        <v>75</v>
      </c>
      <c r="B78" s="12" t="s">
        <v>68</v>
      </c>
      <c r="C78" s="12" t="s">
        <v>69</v>
      </c>
      <c r="D78" s="12" t="s">
        <v>11</v>
      </c>
      <c r="E78" s="13">
        <v>45</v>
      </c>
      <c r="F78" s="13">
        <v>25</v>
      </c>
      <c r="G78" s="14">
        <v>1</v>
      </c>
      <c r="H78" s="15">
        <v>43105</v>
      </c>
      <c r="I78" s="19" t="s">
        <v>13</v>
      </c>
      <c r="J78"/>
      <c r="K78" s="29"/>
      <c r="L78"/>
      <c r="M78"/>
    </row>
    <row r="79" spans="1:13" s="5" customFormat="1" ht="26.1" customHeight="1" x14ac:dyDescent="0.3">
      <c r="A79" s="11">
        <v>76</v>
      </c>
      <c r="B79" s="12" t="s">
        <v>430</v>
      </c>
      <c r="C79" s="12" t="s">
        <v>430</v>
      </c>
      <c r="D79" s="12" t="s">
        <v>20</v>
      </c>
      <c r="E79" s="13">
        <v>35</v>
      </c>
      <c r="F79" s="13">
        <v>10</v>
      </c>
      <c r="G79" s="14">
        <v>1</v>
      </c>
      <c r="H79" s="20">
        <v>43196</v>
      </c>
      <c r="I79" s="19" t="s">
        <v>269</v>
      </c>
      <c r="J79" s="39"/>
      <c r="K79" s="45"/>
      <c r="L79" s="39"/>
      <c r="M79" s="39"/>
    </row>
    <row r="80" spans="1:13" s="5" customFormat="1" ht="26.1" customHeight="1" x14ac:dyDescent="0.3">
      <c r="A80" s="11">
        <v>77</v>
      </c>
      <c r="B80" s="12" t="s">
        <v>431</v>
      </c>
      <c r="C80" s="12" t="s">
        <v>431</v>
      </c>
      <c r="D80" s="12" t="s">
        <v>436</v>
      </c>
      <c r="E80" s="13">
        <v>31</v>
      </c>
      <c r="F80" s="13">
        <v>8</v>
      </c>
      <c r="G80" s="14">
        <v>1</v>
      </c>
      <c r="H80" s="20">
        <v>43196</v>
      </c>
      <c r="I80" s="19" t="s">
        <v>269</v>
      </c>
      <c r="J80" s="39"/>
      <c r="K80" s="46"/>
      <c r="L80" s="39"/>
      <c r="M80" s="39"/>
    </row>
    <row r="81" spans="1:13" s="5" customFormat="1" ht="26.1" customHeight="1" x14ac:dyDescent="0.3">
      <c r="A81" s="11">
        <v>78</v>
      </c>
      <c r="B81" s="12" t="s">
        <v>391</v>
      </c>
      <c r="C81" s="12" t="s">
        <v>390</v>
      </c>
      <c r="D81" s="12" t="s">
        <v>439</v>
      </c>
      <c r="E81" s="13">
        <v>22</v>
      </c>
      <c r="F81" s="13">
        <v>7</v>
      </c>
      <c r="G81" s="14">
        <v>1</v>
      </c>
      <c r="H81" s="15">
        <v>43224</v>
      </c>
      <c r="I81" s="16" t="s">
        <v>54</v>
      </c>
      <c r="J81" s="39"/>
      <c r="K81" s="39"/>
      <c r="L81" s="39"/>
      <c r="M81" s="39"/>
    </row>
    <row r="82" spans="1:13" s="5" customFormat="1" ht="26.1" customHeight="1" x14ac:dyDescent="0.3">
      <c r="A82" s="11">
        <v>79</v>
      </c>
      <c r="B82" s="12" t="s">
        <v>292</v>
      </c>
      <c r="C82" s="12" t="s">
        <v>294</v>
      </c>
      <c r="D82" s="12" t="s">
        <v>293</v>
      </c>
      <c r="E82" s="13">
        <v>7</v>
      </c>
      <c r="F82" s="13">
        <v>2</v>
      </c>
      <c r="G82" s="14">
        <v>1</v>
      </c>
      <c r="H82" s="20">
        <v>43189</v>
      </c>
      <c r="I82" s="19" t="s">
        <v>269</v>
      </c>
      <c r="J82" s="39"/>
      <c r="K82" s="39"/>
      <c r="L82" s="39"/>
      <c r="M82" s="39"/>
    </row>
    <row r="83" spans="1:13" s="5" customFormat="1" ht="26.1" customHeight="1" x14ac:dyDescent="0.3">
      <c r="B83" s="30"/>
      <c r="C83" s="30"/>
      <c r="D83" s="30"/>
      <c r="E83" s="31"/>
      <c r="F83" s="31"/>
      <c r="G83" s="32"/>
      <c r="H83" s="28"/>
      <c r="I83" s="28"/>
      <c r="J83" s="39"/>
      <c r="K83" s="39"/>
      <c r="L83" s="39"/>
      <c r="M83" s="39"/>
    </row>
    <row r="84" spans="1:13" s="5" customFormat="1" ht="26.1" customHeight="1" thickBot="1" x14ac:dyDescent="0.35">
      <c r="B84" s="33"/>
      <c r="C84" s="33"/>
      <c r="D84" s="33"/>
      <c r="E84" s="34">
        <f>SUM(E4:E83)</f>
        <v>1115773.19</v>
      </c>
      <c r="F84" s="34">
        <f>SUM(F4:F83)</f>
        <v>223197</v>
      </c>
      <c r="H84" s="17"/>
      <c r="J84" s="39"/>
      <c r="K84" s="39"/>
      <c r="L84" s="39"/>
      <c r="M84" s="39"/>
    </row>
    <row r="85" spans="1:13" x14ac:dyDescent="0.3">
      <c r="J85" s="39"/>
      <c r="K85" s="39"/>
      <c r="L85" s="39"/>
      <c r="M85" s="39"/>
    </row>
    <row r="86" spans="1:13" s="39" customFormat="1" x14ac:dyDescent="0.3"/>
    <row r="87" spans="1:13" s="39" customFormat="1" x14ac:dyDescent="0.3"/>
    <row r="88" spans="1:13" s="39" customFormat="1" x14ac:dyDescent="0.3"/>
    <row r="89" spans="1:13" s="39" customFormat="1" x14ac:dyDescent="0.3"/>
    <row r="90" spans="1:13" s="39" customFormat="1" x14ac:dyDescent="0.3"/>
    <row r="91" spans="1:13" s="39" customFormat="1" x14ac:dyDescent="0.3">
      <c r="J91"/>
      <c r="L91"/>
      <c r="M91"/>
    </row>
    <row r="92" spans="1:13" s="39" customFormat="1" x14ac:dyDescent="0.3">
      <c r="J92"/>
      <c r="K92"/>
      <c r="L92"/>
      <c r="M92"/>
    </row>
    <row r="93" spans="1:13" s="39" customFormat="1" x14ac:dyDescent="0.3">
      <c r="J93"/>
      <c r="K93"/>
      <c r="L93"/>
      <c r="M93"/>
    </row>
    <row r="94" spans="1:13" s="39" customFormat="1" x14ac:dyDescent="0.3">
      <c r="J94"/>
      <c r="K94"/>
      <c r="L94"/>
      <c r="M94"/>
    </row>
    <row r="95" spans="1:13" s="39" customFormat="1" x14ac:dyDescent="0.3">
      <c r="J95"/>
      <c r="K95"/>
      <c r="L95"/>
      <c r="M95"/>
    </row>
    <row r="96" spans="1:13" s="39" customFormat="1" x14ac:dyDescent="0.3">
      <c r="J96"/>
      <c r="K96"/>
      <c r="L96"/>
      <c r="M96"/>
    </row>
    <row r="97" spans="10:13" s="39" customFormat="1" x14ac:dyDescent="0.3">
      <c r="J97"/>
      <c r="K97"/>
      <c r="L97"/>
      <c r="M97"/>
    </row>
  </sheetData>
  <sortState xmlns:xlrd2="http://schemas.microsoft.com/office/spreadsheetml/2017/richdata2" ref="B4:I82">
    <sortCondition descending="1" ref="E4:E8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DF63-C263-445B-AC2F-9A3C4DB86B88}">
  <dimension ref="A1:P83"/>
  <sheetViews>
    <sheetView zoomScale="90" zoomScaleNormal="90" workbookViewId="0">
      <selection activeCell="B45" sqref="B45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1" width="5" customWidth="1"/>
    <col min="16" max="16" width="13.5546875" customWidth="1"/>
  </cols>
  <sheetData>
    <row r="1" spans="1:13" s="5" customFormat="1" ht="17.399999999999999" x14ac:dyDescent="0.3">
      <c r="A1" s="1" t="s">
        <v>508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510</v>
      </c>
      <c r="C4" s="12" t="s">
        <v>509</v>
      </c>
      <c r="D4" s="12" t="s">
        <v>11</v>
      </c>
      <c r="E4" s="13">
        <v>456797.17</v>
      </c>
      <c r="F4" s="13">
        <v>94506</v>
      </c>
      <c r="G4" s="14">
        <v>17</v>
      </c>
      <c r="H4" s="15" t="s">
        <v>521</v>
      </c>
      <c r="I4" s="16" t="s">
        <v>19</v>
      </c>
    </row>
    <row r="5" spans="1:13" s="5" customFormat="1" ht="26.1" customHeight="1" x14ac:dyDescent="0.2">
      <c r="A5" s="11">
        <v>2</v>
      </c>
      <c r="B5" s="12" t="s">
        <v>438</v>
      </c>
      <c r="C5" s="12" t="s">
        <v>437</v>
      </c>
      <c r="D5" s="12" t="s">
        <v>11</v>
      </c>
      <c r="E5" s="13">
        <v>101708.66</v>
      </c>
      <c r="F5" s="13">
        <v>18341</v>
      </c>
      <c r="G5" s="14">
        <v>18</v>
      </c>
      <c r="H5" s="15">
        <v>43280</v>
      </c>
      <c r="I5" s="19" t="s">
        <v>38</v>
      </c>
    </row>
    <row r="6" spans="1:13" s="5" customFormat="1" ht="26.1" customHeight="1" x14ac:dyDescent="0.2">
      <c r="A6" s="11">
        <v>3</v>
      </c>
      <c r="B6" s="12" t="s">
        <v>542</v>
      </c>
      <c r="C6" s="12" t="s">
        <v>543</v>
      </c>
      <c r="D6" s="12" t="s">
        <v>11</v>
      </c>
      <c r="E6" s="13">
        <v>96335.24</v>
      </c>
      <c r="F6" s="13">
        <v>16746</v>
      </c>
      <c r="G6" s="14">
        <v>18</v>
      </c>
      <c r="H6" s="15" t="s">
        <v>522</v>
      </c>
      <c r="I6" s="16" t="s">
        <v>12</v>
      </c>
      <c r="M6" s="17"/>
    </row>
    <row r="7" spans="1:13" s="5" customFormat="1" ht="26.1" customHeight="1" x14ac:dyDescent="0.2">
      <c r="A7" s="11">
        <v>4</v>
      </c>
      <c r="B7" s="12" t="s">
        <v>552</v>
      </c>
      <c r="C7" s="12" t="s">
        <v>551</v>
      </c>
      <c r="D7" s="12" t="s">
        <v>11</v>
      </c>
      <c r="E7" s="13">
        <v>78265.759999999995</v>
      </c>
      <c r="F7" s="13">
        <v>13570</v>
      </c>
      <c r="G7" s="14">
        <v>25</v>
      </c>
      <c r="H7" s="15">
        <v>43287</v>
      </c>
      <c r="I7" s="19" t="s">
        <v>13</v>
      </c>
      <c r="J7" s="17"/>
      <c r="M7" s="17"/>
    </row>
    <row r="8" spans="1:13" s="5" customFormat="1" ht="26.1" customHeight="1" x14ac:dyDescent="0.2">
      <c r="A8" s="11">
        <v>5</v>
      </c>
      <c r="B8" s="12" t="s">
        <v>541</v>
      </c>
      <c r="C8" s="12" t="s">
        <v>540</v>
      </c>
      <c r="D8" s="12" t="s">
        <v>11</v>
      </c>
      <c r="E8" s="13">
        <v>77216.78</v>
      </c>
      <c r="F8" s="13">
        <v>21836</v>
      </c>
      <c r="G8" s="14">
        <v>15</v>
      </c>
      <c r="H8" s="15" t="s">
        <v>521</v>
      </c>
      <c r="I8" s="16" t="s">
        <v>12</v>
      </c>
      <c r="J8" s="17"/>
      <c r="M8" s="17"/>
    </row>
    <row r="9" spans="1:13" s="5" customFormat="1" ht="26.1" customHeight="1" x14ac:dyDescent="0.2">
      <c r="A9" s="11">
        <v>6</v>
      </c>
      <c r="B9" s="12" t="s">
        <v>410</v>
      </c>
      <c r="C9" s="12" t="s">
        <v>409</v>
      </c>
      <c r="D9" s="12" t="s">
        <v>11</v>
      </c>
      <c r="E9" s="13">
        <v>71782.23</v>
      </c>
      <c r="F9" s="13">
        <v>16149</v>
      </c>
      <c r="G9" s="14">
        <v>14</v>
      </c>
      <c r="H9" s="15">
        <v>43280</v>
      </c>
      <c r="I9" s="16" t="s">
        <v>14</v>
      </c>
      <c r="J9" s="17"/>
      <c r="M9" s="17"/>
    </row>
    <row r="10" spans="1:13" s="5" customFormat="1" ht="26.1" customHeight="1" x14ac:dyDescent="0.2">
      <c r="A10" s="11">
        <v>7</v>
      </c>
      <c r="B10" s="12" t="s">
        <v>412</v>
      </c>
      <c r="C10" s="12" t="s">
        <v>411</v>
      </c>
      <c r="D10" s="12" t="s">
        <v>11</v>
      </c>
      <c r="E10" s="13">
        <v>56212.9</v>
      </c>
      <c r="F10" s="13">
        <v>9936</v>
      </c>
      <c r="G10" s="14">
        <v>16</v>
      </c>
      <c r="H10" s="15">
        <v>43280</v>
      </c>
      <c r="I10" s="19" t="s">
        <v>164</v>
      </c>
      <c r="J10" s="17"/>
      <c r="M10" s="17"/>
    </row>
    <row r="11" spans="1:13" s="5" customFormat="1" ht="26.1" customHeight="1" x14ac:dyDescent="0.2">
      <c r="A11" s="11">
        <v>8</v>
      </c>
      <c r="B11" s="12" t="s">
        <v>407</v>
      </c>
      <c r="C11" s="12" t="s">
        <v>406</v>
      </c>
      <c r="D11" s="12" t="s">
        <v>11</v>
      </c>
      <c r="E11" s="13">
        <v>51600.59</v>
      </c>
      <c r="F11" s="13">
        <v>9034</v>
      </c>
      <c r="G11" s="14">
        <v>10</v>
      </c>
      <c r="H11" s="15">
        <v>43259</v>
      </c>
      <c r="I11" s="16" t="s">
        <v>12</v>
      </c>
      <c r="J11" s="17"/>
      <c r="M11" s="17"/>
    </row>
    <row r="12" spans="1:13" s="5" customFormat="1" ht="26.1" customHeight="1" x14ac:dyDescent="0.2">
      <c r="A12" s="11">
        <v>9</v>
      </c>
      <c r="B12" s="12" t="s">
        <v>512</v>
      </c>
      <c r="C12" s="12" t="s">
        <v>511</v>
      </c>
      <c r="D12" s="12" t="s">
        <v>11</v>
      </c>
      <c r="E12" s="13">
        <v>49331.98</v>
      </c>
      <c r="F12" s="13">
        <v>8713</v>
      </c>
      <c r="G12" s="14">
        <v>12</v>
      </c>
      <c r="H12" s="15" t="s">
        <v>522</v>
      </c>
      <c r="I12" s="16" t="s">
        <v>19</v>
      </c>
      <c r="J12" s="17"/>
      <c r="M12" s="17"/>
    </row>
    <row r="13" spans="1:13" s="5" customFormat="1" ht="26.1" customHeight="1" x14ac:dyDescent="0.2">
      <c r="A13" s="11">
        <v>10</v>
      </c>
      <c r="B13" s="12" t="s">
        <v>408</v>
      </c>
      <c r="C13" s="12" t="s">
        <v>422</v>
      </c>
      <c r="D13" s="12" t="s">
        <v>11</v>
      </c>
      <c r="E13" s="13">
        <v>43610.28</v>
      </c>
      <c r="F13" s="13">
        <v>7702</v>
      </c>
      <c r="G13" s="14">
        <v>12</v>
      </c>
      <c r="H13" s="15">
        <v>43266</v>
      </c>
      <c r="I13" s="19" t="s">
        <v>164</v>
      </c>
      <c r="J13" s="17"/>
      <c r="M13" s="17"/>
    </row>
    <row r="14" spans="1:13" s="5" customFormat="1" ht="26.1" customHeight="1" x14ac:dyDescent="0.2">
      <c r="A14" s="11">
        <v>11</v>
      </c>
      <c r="B14" s="12" t="s">
        <v>414</v>
      </c>
      <c r="C14" s="12" t="s">
        <v>426</v>
      </c>
      <c r="D14" s="12" t="s">
        <v>11</v>
      </c>
      <c r="E14" s="13">
        <v>31366.81</v>
      </c>
      <c r="F14" s="13">
        <v>5694</v>
      </c>
      <c r="G14" s="14">
        <v>14</v>
      </c>
      <c r="H14" s="15">
        <v>43280</v>
      </c>
      <c r="I14" s="16" t="s">
        <v>14</v>
      </c>
      <c r="J14" s="17"/>
      <c r="M14" s="17"/>
    </row>
    <row r="15" spans="1:13" s="5" customFormat="1" ht="26.1" customHeight="1" x14ac:dyDescent="0.2">
      <c r="A15" s="11">
        <v>12</v>
      </c>
      <c r="B15" s="12" t="s">
        <v>544</v>
      </c>
      <c r="C15" s="12" t="s">
        <v>545</v>
      </c>
      <c r="D15" s="12" t="s">
        <v>11</v>
      </c>
      <c r="E15" s="13">
        <v>25971.25</v>
      </c>
      <c r="F15" s="13">
        <v>4708</v>
      </c>
      <c r="G15" s="14">
        <v>13</v>
      </c>
      <c r="H15" s="15" t="s">
        <v>524</v>
      </c>
      <c r="I15" s="16" t="s">
        <v>12</v>
      </c>
      <c r="J15" s="17"/>
      <c r="M15" s="17"/>
    </row>
    <row r="16" spans="1:13" s="5" customFormat="1" ht="26.1" customHeight="1" x14ac:dyDescent="0.2">
      <c r="A16" s="11">
        <v>13</v>
      </c>
      <c r="B16" s="12" t="s">
        <v>560</v>
      </c>
      <c r="C16" s="12" t="s">
        <v>560</v>
      </c>
      <c r="D16" s="12" t="s">
        <v>9</v>
      </c>
      <c r="E16" s="13">
        <v>22565.3</v>
      </c>
      <c r="F16" s="13">
        <v>6343</v>
      </c>
      <c r="G16" s="14">
        <v>17</v>
      </c>
      <c r="H16" s="15" t="s">
        <v>527</v>
      </c>
      <c r="I16" s="19" t="s">
        <v>561</v>
      </c>
      <c r="J16" s="17"/>
      <c r="M16" s="17"/>
    </row>
    <row r="17" spans="1:13" s="5" customFormat="1" ht="26.1" customHeight="1" x14ac:dyDescent="0.2">
      <c r="A17" s="11">
        <v>14</v>
      </c>
      <c r="B17" s="12" t="s">
        <v>458</v>
      </c>
      <c r="C17" s="12" t="s">
        <v>457</v>
      </c>
      <c r="D17" s="12" t="s">
        <v>459</v>
      </c>
      <c r="E17" s="13">
        <v>22447.34</v>
      </c>
      <c r="F17" s="13">
        <v>4107</v>
      </c>
      <c r="G17" s="14">
        <v>13</v>
      </c>
      <c r="H17" s="15">
        <v>43266</v>
      </c>
      <c r="I17" s="19" t="s">
        <v>33</v>
      </c>
      <c r="J17" s="18"/>
      <c r="M17" s="17"/>
    </row>
    <row r="18" spans="1:13" s="5" customFormat="1" ht="26.1" customHeight="1" x14ac:dyDescent="0.2">
      <c r="A18" s="11">
        <v>15</v>
      </c>
      <c r="B18" s="12" t="s">
        <v>513</v>
      </c>
      <c r="C18" s="12" t="s">
        <v>523</v>
      </c>
      <c r="D18" s="12" t="s">
        <v>31</v>
      </c>
      <c r="E18" s="13">
        <v>21960.86</v>
      </c>
      <c r="F18" s="13">
        <v>4002</v>
      </c>
      <c r="G18" s="14">
        <v>11</v>
      </c>
      <c r="H18" s="15" t="s">
        <v>521</v>
      </c>
      <c r="I18" s="16" t="s">
        <v>14</v>
      </c>
      <c r="J18" s="17"/>
    </row>
    <row r="19" spans="1:13" s="5" customFormat="1" ht="26.1" customHeight="1" x14ac:dyDescent="0.2">
      <c r="A19" s="11">
        <v>16</v>
      </c>
      <c r="B19" s="12" t="s">
        <v>398</v>
      </c>
      <c r="C19" s="12" t="s">
        <v>397</v>
      </c>
      <c r="D19" s="12" t="s">
        <v>399</v>
      </c>
      <c r="E19" s="13">
        <v>18199.93</v>
      </c>
      <c r="F19" s="13">
        <v>4160</v>
      </c>
      <c r="G19" s="14">
        <v>13</v>
      </c>
      <c r="H19" s="15">
        <v>43252</v>
      </c>
      <c r="I19" s="19" t="s">
        <v>392</v>
      </c>
      <c r="K19" s="18"/>
    </row>
    <row r="20" spans="1:13" s="5" customFormat="1" ht="26.1" customHeight="1" x14ac:dyDescent="0.2">
      <c r="A20" s="11">
        <v>17</v>
      </c>
      <c r="B20" s="12" t="s">
        <v>539</v>
      </c>
      <c r="C20" s="12" t="s">
        <v>538</v>
      </c>
      <c r="D20" s="12" t="s">
        <v>31</v>
      </c>
      <c r="E20" s="13">
        <v>17666</v>
      </c>
      <c r="F20" s="13">
        <v>9731</v>
      </c>
      <c r="G20" s="14">
        <v>10</v>
      </c>
      <c r="H20" s="15" t="s">
        <v>527</v>
      </c>
      <c r="I20" s="16" t="s">
        <v>32</v>
      </c>
      <c r="K20" s="18"/>
    </row>
    <row r="21" spans="1:13" s="5" customFormat="1" ht="26.1" customHeight="1" x14ac:dyDescent="0.2">
      <c r="A21" s="11">
        <v>18</v>
      </c>
      <c r="B21" s="12" t="s">
        <v>424</v>
      </c>
      <c r="C21" s="12" t="s">
        <v>423</v>
      </c>
      <c r="D21" s="12" t="s">
        <v>31</v>
      </c>
      <c r="E21" s="13">
        <v>15210.86</v>
      </c>
      <c r="F21" s="13">
        <v>2578</v>
      </c>
      <c r="G21" s="14">
        <v>7</v>
      </c>
      <c r="H21" s="15">
        <v>43273</v>
      </c>
      <c r="I21" s="16" t="s">
        <v>14</v>
      </c>
      <c r="K21" s="18"/>
    </row>
    <row r="22" spans="1:13" s="5" customFormat="1" ht="26.1" customHeight="1" x14ac:dyDescent="0.2">
      <c r="A22" s="11">
        <v>19</v>
      </c>
      <c r="B22" s="12" t="s">
        <v>562</v>
      </c>
      <c r="C22" s="12" t="s">
        <v>564</v>
      </c>
      <c r="D22" s="12" t="s">
        <v>11</v>
      </c>
      <c r="E22" s="13">
        <v>11816.01</v>
      </c>
      <c r="F22" s="13">
        <v>2188</v>
      </c>
      <c r="G22" s="14">
        <v>11</v>
      </c>
      <c r="H22" s="15">
        <v>43308</v>
      </c>
      <c r="I22" s="16" t="s">
        <v>563</v>
      </c>
      <c r="K22" s="18"/>
    </row>
    <row r="23" spans="1:13" s="5" customFormat="1" ht="26.1" customHeight="1" x14ac:dyDescent="0.2">
      <c r="A23" s="11">
        <v>20</v>
      </c>
      <c r="B23" s="12" t="s">
        <v>515</v>
      </c>
      <c r="C23" s="12" t="s">
        <v>514</v>
      </c>
      <c r="D23" s="12" t="s">
        <v>11</v>
      </c>
      <c r="E23" s="13">
        <v>11429.45</v>
      </c>
      <c r="F23" s="13">
        <v>2091</v>
      </c>
      <c r="G23" s="14">
        <v>10</v>
      </c>
      <c r="H23" s="15" t="s">
        <v>524</v>
      </c>
      <c r="I23" s="16" t="s">
        <v>14</v>
      </c>
      <c r="K23" s="18"/>
    </row>
    <row r="24" spans="1:13" s="5" customFormat="1" ht="26.1" customHeight="1" x14ac:dyDescent="0.2">
      <c r="A24" s="11">
        <v>21</v>
      </c>
      <c r="B24" s="12" t="s">
        <v>556</v>
      </c>
      <c r="C24" s="12" t="s">
        <v>555</v>
      </c>
      <c r="D24" s="12" t="s">
        <v>224</v>
      </c>
      <c r="E24" s="13">
        <v>10870.43</v>
      </c>
      <c r="F24" s="13">
        <v>2014</v>
      </c>
      <c r="G24" s="14">
        <v>15</v>
      </c>
      <c r="H24" s="15">
        <v>43287</v>
      </c>
      <c r="I24" s="19" t="s">
        <v>33</v>
      </c>
      <c r="K24" s="18"/>
    </row>
    <row r="25" spans="1:13" s="5" customFormat="1" ht="26.1" customHeight="1" x14ac:dyDescent="0.2">
      <c r="A25" s="11">
        <v>22</v>
      </c>
      <c r="B25" s="12" t="s">
        <v>536</v>
      </c>
      <c r="C25" s="12" t="s">
        <v>537</v>
      </c>
      <c r="D25" s="12" t="s">
        <v>11</v>
      </c>
      <c r="E25" s="13">
        <v>9993</v>
      </c>
      <c r="F25" s="13">
        <v>1891</v>
      </c>
      <c r="G25" s="14">
        <v>12</v>
      </c>
      <c r="H25" s="15" t="s">
        <v>522</v>
      </c>
      <c r="I25" s="16" t="s">
        <v>32</v>
      </c>
      <c r="K25" s="18"/>
    </row>
    <row r="26" spans="1:13" s="5" customFormat="1" ht="26.1" customHeight="1" x14ac:dyDescent="0.2">
      <c r="A26" s="11">
        <v>23</v>
      </c>
      <c r="B26" s="12" t="s">
        <v>558</v>
      </c>
      <c r="C26" s="12" t="s">
        <v>557</v>
      </c>
      <c r="D26" s="12" t="s">
        <v>559</v>
      </c>
      <c r="E26" s="13">
        <v>9726.8799999999992</v>
      </c>
      <c r="F26" s="13">
        <v>1792</v>
      </c>
      <c r="G26" s="14">
        <v>15</v>
      </c>
      <c r="H26" s="15">
        <v>43308</v>
      </c>
      <c r="I26" s="19" t="s">
        <v>33</v>
      </c>
      <c r="K26" s="18"/>
    </row>
    <row r="27" spans="1:13" s="5" customFormat="1" ht="26.1" customHeight="1" x14ac:dyDescent="0.2">
      <c r="A27" s="11">
        <v>24</v>
      </c>
      <c r="B27" s="12" t="s">
        <v>367</v>
      </c>
      <c r="C27" s="12" t="s">
        <v>367</v>
      </c>
      <c r="D27" s="12" t="s">
        <v>11</v>
      </c>
      <c r="E27" s="13">
        <v>9356.4599999999991</v>
      </c>
      <c r="F27" s="13">
        <v>1548</v>
      </c>
      <c r="G27" s="14">
        <v>4</v>
      </c>
      <c r="H27" s="15">
        <v>43238</v>
      </c>
      <c r="I27" s="16" t="s">
        <v>15</v>
      </c>
      <c r="J27" s="29"/>
      <c r="L27" s="29"/>
    </row>
    <row r="28" spans="1:13" s="5" customFormat="1" ht="26.1" customHeight="1" x14ac:dyDescent="0.2">
      <c r="A28" s="11">
        <v>25</v>
      </c>
      <c r="B28" s="12" t="s">
        <v>444</v>
      </c>
      <c r="C28" s="12" t="s">
        <v>445</v>
      </c>
      <c r="D28" s="12" t="s">
        <v>31</v>
      </c>
      <c r="E28" s="13">
        <v>8731</v>
      </c>
      <c r="F28" s="13">
        <v>2271</v>
      </c>
      <c r="G28" s="14">
        <v>10</v>
      </c>
      <c r="H28" s="15">
        <v>43259</v>
      </c>
      <c r="I28" s="16" t="s">
        <v>32</v>
      </c>
      <c r="J28" s="29"/>
      <c r="L28" s="29"/>
    </row>
    <row r="29" spans="1:13" s="5" customFormat="1" ht="26.1" customHeight="1" x14ac:dyDescent="0.2">
      <c r="A29" s="11">
        <v>26</v>
      </c>
      <c r="B29" s="12" t="s">
        <v>360</v>
      </c>
      <c r="C29" s="12" t="s">
        <v>359</v>
      </c>
      <c r="D29" s="12" t="s">
        <v>11</v>
      </c>
      <c r="E29" s="13">
        <v>7803.77</v>
      </c>
      <c r="F29" s="13">
        <v>1368</v>
      </c>
      <c r="G29" s="14">
        <v>3</v>
      </c>
      <c r="H29" s="15">
        <v>43252</v>
      </c>
      <c r="I29" s="16" t="s">
        <v>14</v>
      </c>
      <c r="J29" s="29"/>
      <c r="L29" s="29"/>
    </row>
    <row r="30" spans="1:13" s="5" customFormat="1" ht="26.1" customHeight="1" x14ac:dyDescent="0.2">
      <c r="A30" s="11">
        <v>27</v>
      </c>
      <c r="B30" s="12" t="s">
        <v>546</v>
      </c>
      <c r="C30" s="12" t="s">
        <v>547</v>
      </c>
      <c r="D30" s="12" t="s">
        <v>11</v>
      </c>
      <c r="E30" s="13">
        <v>6189.81</v>
      </c>
      <c r="F30" s="13">
        <v>1137</v>
      </c>
      <c r="G30" s="14">
        <v>13</v>
      </c>
      <c r="H30" s="15" t="s">
        <v>521</v>
      </c>
      <c r="I30" s="53" t="s">
        <v>392</v>
      </c>
      <c r="K30" s="29"/>
    </row>
    <row r="31" spans="1:13" s="5" customFormat="1" ht="26.1" customHeight="1" x14ac:dyDescent="0.2">
      <c r="A31" s="11">
        <v>28</v>
      </c>
      <c r="B31" s="12" t="s">
        <v>516</v>
      </c>
      <c r="C31" s="12" t="s">
        <v>525</v>
      </c>
      <c r="D31" s="12" t="s">
        <v>526</v>
      </c>
      <c r="E31" s="13">
        <v>5820.26</v>
      </c>
      <c r="F31" s="13">
        <v>1154</v>
      </c>
      <c r="G31" s="14">
        <v>15</v>
      </c>
      <c r="H31" s="15" t="s">
        <v>527</v>
      </c>
      <c r="I31" s="16" t="s">
        <v>14</v>
      </c>
    </row>
    <row r="32" spans="1:13" s="5" customFormat="1" ht="26.1" customHeight="1" x14ac:dyDescent="0.2">
      <c r="A32" s="11">
        <v>29</v>
      </c>
      <c r="B32" s="12" t="s">
        <v>352</v>
      </c>
      <c r="C32" s="12" t="s">
        <v>351</v>
      </c>
      <c r="D32" s="12" t="s">
        <v>370</v>
      </c>
      <c r="E32" s="13">
        <v>5497.46</v>
      </c>
      <c r="F32" s="13">
        <v>1296</v>
      </c>
      <c r="G32" s="14">
        <v>5</v>
      </c>
      <c r="H32" s="15">
        <v>43238</v>
      </c>
      <c r="I32" s="16" t="s">
        <v>14</v>
      </c>
    </row>
    <row r="33" spans="1:10" s="5" customFormat="1" ht="26.1" customHeight="1" x14ac:dyDescent="0.2">
      <c r="A33" s="11">
        <v>30</v>
      </c>
      <c r="B33" s="12" t="s">
        <v>231</v>
      </c>
      <c r="C33" s="12" t="s">
        <v>231</v>
      </c>
      <c r="D33" s="12" t="s">
        <v>9</v>
      </c>
      <c r="E33" s="13">
        <v>5006.1499999999996</v>
      </c>
      <c r="F33" s="13">
        <v>2285</v>
      </c>
      <c r="G33" s="14">
        <v>10</v>
      </c>
      <c r="H33" s="15">
        <v>43189</v>
      </c>
      <c r="I33" s="19" t="s">
        <v>232</v>
      </c>
      <c r="J33" s="29"/>
    </row>
    <row r="34" spans="1:10" s="5" customFormat="1" ht="26.1" customHeight="1" x14ac:dyDescent="0.2">
      <c r="A34" s="11">
        <v>31</v>
      </c>
      <c r="B34" s="12" t="s">
        <v>548</v>
      </c>
      <c r="C34" s="12" t="s">
        <v>549</v>
      </c>
      <c r="D34" s="12" t="s">
        <v>550</v>
      </c>
      <c r="E34" s="13">
        <v>4617</v>
      </c>
      <c r="F34" s="13">
        <v>897</v>
      </c>
      <c r="G34" s="14">
        <v>6</v>
      </c>
      <c r="H34" s="15" t="s">
        <v>522</v>
      </c>
      <c r="I34" s="16" t="s">
        <v>126</v>
      </c>
    </row>
    <row r="35" spans="1:10" s="5" customFormat="1" ht="26.1" customHeight="1" x14ac:dyDescent="0.2">
      <c r="A35" s="11">
        <v>32</v>
      </c>
      <c r="B35" s="12" t="s">
        <v>441</v>
      </c>
      <c r="C35" s="12" t="s">
        <v>440</v>
      </c>
      <c r="D35" s="12" t="s">
        <v>31</v>
      </c>
      <c r="E35" s="13">
        <v>3772</v>
      </c>
      <c r="F35" s="13">
        <v>888</v>
      </c>
      <c r="G35" s="14">
        <v>3</v>
      </c>
      <c r="H35" s="15">
        <v>43273</v>
      </c>
      <c r="I35" s="16" t="s">
        <v>32</v>
      </c>
      <c r="J35" s="48"/>
    </row>
    <row r="36" spans="1:10" s="5" customFormat="1" ht="26.1" customHeight="1" x14ac:dyDescent="0.2">
      <c r="A36" s="11">
        <v>33</v>
      </c>
      <c r="B36" s="12" t="s">
        <v>378</v>
      </c>
      <c r="C36" s="12" t="s">
        <v>381</v>
      </c>
      <c r="D36" s="12" t="s">
        <v>11</v>
      </c>
      <c r="E36" s="13">
        <v>2547</v>
      </c>
      <c r="F36" s="13">
        <v>468</v>
      </c>
      <c r="G36" s="14">
        <v>2</v>
      </c>
      <c r="H36" s="15">
        <v>43231</v>
      </c>
      <c r="I36" s="16" t="s">
        <v>32</v>
      </c>
      <c r="J36" s="48"/>
    </row>
    <row r="37" spans="1:10" s="5" customFormat="1" ht="26.1" customHeight="1" x14ac:dyDescent="0.2">
      <c r="A37" s="11">
        <v>34</v>
      </c>
      <c r="B37" s="12" t="s">
        <v>385</v>
      </c>
      <c r="C37" s="12" t="s">
        <v>386</v>
      </c>
      <c r="D37" s="12" t="s">
        <v>286</v>
      </c>
      <c r="E37" s="13">
        <v>2496</v>
      </c>
      <c r="F37" s="13">
        <v>620</v>
      </c>
      <c r="G37" s="14">
        <v>3</v>
      </c>
      <c r="H37" s="15">
        <v>43245</v>
      </c>
      <c r="I37" s="19" t="s">
        <v>38</v>
      </c>
    </row>
    <row r="38" spans="1:10" s="5" customFormat="1" ht="26.1" customHeight="1" x14ac:dyDescent="0.2">
      <c r="A38" s="11">
        <v>35</v>
      </c>
      <c r="B38" s="12" t="s">
        <v>39</v>
      </c>
      <c r="C38" s="12" t="s">
        <v>39</v>
      </c>
      <c r="D38" s="12" t="s">
        <v>9</v>
      </c>
      <c r="E38" s="13">
        <v>1752</v>
      </c>
      <c r="F38" s="13">
        <v>323</v>
      </c>
      <c r="G38" s="14">
        <v>4</v>
      </c>
      <c r="H38" s="15">
        <v>43077</v>
      </c>
      <c r="I38" s="16" t="s">
        <v>40</v>
      </c>
      <c r="J38" s="29"/>
    </row>
    <row r="39" spans="1:10" s="5" customFormat="1" ht="26.1" customHeight="1" x14ac:dyDescent="0.2">
      <c r="A39" s="11">
        <v>36</v>
      </c>
      <c r="B39" s="12" t="s">
        <v>193</v>
      </c>
      <c r="C39" s="12" t="s">
        <v>193</v>
      </c>
      <c r="D39" s="12" t="s">
        <v>9</v>
      </c>
      <c r="E39" s="13">
        <v>1379.9</v>
      </c>
      <c r="F39" s="13">
        <v>320</v>
      </c>
      <c r="G39" s="14">
        <v>4</v>
      </c>
      <c r="H39" s="15">
        <v>43140</v>
      </c>
      <c r="I39" s="16" t="s">
        <v>192</v>
      </c>
    </row>
    <row r="40" spans="1:10" s="5" customFormat="1" ht="26.1" customHeight="1" x14ac:dyDescent="0.2">
      <c r="A40" s="11">
        <v>37</v>
      </c>
      <c r="B40" s="12" t="s">
        <v>442</v>
      </c>
      <c r="C40" s="12" t="s">
        <v>443</v>
      </c>
      <c r="D40" s="12" t="s">
        <v>20</v>
      </c>
      <c r="E40" s="13">
        <v>1092</v>
      </c>
      <c r="F40" s="13">
        <v>193</v>
      </c>
      <c r="G40" s="14">
        <v>1</v>
      </c>
      <c r="H40" s="15">
        <v>43259</v>
      </c>
      <c r="I40" s="16" t="s">
        <v>32</v>
      </c>
    </row>
    <row r="41" spans="1:10" s="5" customFormat="1" ht="26.1" customHeight="1" x14ac:dyDescent="0.2">
      <c r="A41" s="11">
        <v>38</v>
      </c>
      <c r="B41" s="12" t="s">
        <v>382</v>
      </c>
      <c r="C41" s="12" t="s">
        <v>383</v>
      </c>
      <c r="D41" s="12" t="s">
        <v>384</v>
      </c>
      <c r="E41" s="13">
        <v>862.62</v>
      </c>
      <c r="F41" s="13">
        <v>412</v>
      </c>
      <c r="G41" s="14">
        <v>2</v>
      </c>
      <c r="H41" s="15">
        <v>43231</v>
      </c>
      <c r="I41" s="19" t="s">
        <v>38</v>
      </c>
    </row>
    <row r="42" spans="1:10" s="5" customFormat="1" ht="26.1" customHeight="1" x14ac:dyDescent="0.2">
      <c r="A42" s="11">
        <v>39</v>
      </c>
      <c r="B42" s="12" t="s">
        <v>387</v>
      </c>
      <c r="C42" s="22" t="s">
        <v>388</v>
      </c>
      <c r="D42" s="22" t="s">
        <v>389</v>
      </c>
      <c r="E42" s="13">
        <v>798</v>
      </c>
      <c r="F42" s="13">
        <v>244</v>
      </c>
      <c r="G42" s="23">
        <v>2</v>
      </c>
      <c r="H42" s="24">
        <v>43224</v>
      </c>
      <c r="I42" s="19" t="s">
        <v>38</v>
      </c>
    </row>
    <row r="43" spans="1:10" s="5" customFormat="1" ht="26.1" customHeight="1" x14ac:dyDescent="0.2">
      <c r="A43" s="11">
        <v>40</v>
      </c>
      <c r="B43" s="12" t="s">
        <v>553</v>
      </c>
      <c r="C43" s="12" t="s">
        <v>554</v>
      </c>
      <c r="D43" s="12" t="s">
        <v>11</v>
      </c>
      <c r="E43" s="13">
        <v>706.1</v>
      </c>
      <c r="F43" s="13">
        <v>408</v>
      </c>
      <c r="G43" s="14">
        <v>4</v>
      </c>
      <c r="H43" s="15">
        <v>42839</v>
      </c>
      <c r="I43" s="16" t="s">
        <v>15</v>
      </c>
      <c r="J43" s="17"/>
    </row>
    <row r="44" spans="1:10" s="5" customFormat="1" ht="26.1" customHeight="1" x14ac:dyDescent="0.2">
      <c r="A44" s="11">
        <v>41</v>
      </c>
      <c r="B44" s="12" t="s">
        <v>463</v>
      </c>
      <c r="C44" s="12" t="s">
        <v>462</v>
      </c>
      <c r="D44" s="12" t="s">
        <v>11</v>
      </c>
      <c r="E44" s="13">
        <v>689.4</v>
      </c>
      <c r="F44" s="13">
        <v>393</v>
      </c>
      <c r="G44" s="14">
        <v>3</v>
      </c>
      <c r="H44" s="24">
        <v>43161</v>
      </c>
      <c r="I44" s="53" t="s">
        <v>13</v>
      </c>
      <c r="J44" s="48"/>
    </row>
    <row r="45" spans="1:10" s="5" customFormat="1" ht="26.1" customHeight="1" x14ac:dyDescent="0.2">
      <c r="A45" s="11">
        <v>42</v>
      </c>
      <c r="B45" s="12" t="s">
        <v>405</v>
      </c>
      <c r="C45" s="12" t="s">
        <v>404</v>
      </c>
      <c r="D45" s="12" t="s">
        <v>11</v>
      </c>
      <c r="E45" s="13">
        <v>639.4</v>
      </c>
      <c r="F45" s="13">
        <v>355</v>
      </c>
      <c r="G45" s="14">
        <v>3</v>
      </c>
      <c r="H45" s="15">
        <v>42916</v>
      </c>
      <c r="I45" s="16" t="s">
        <v>12</v>
      </c>
    </row>
    <row r="46" spans="1:10" s="5" customFormat="1" ht="26.1" customHeight="1" x14ac:dyDescent="0.2">
      <c r="A46" s="11">
        <v>43</v>
      </c>
      <c r="B46" s="12" t="s">
        <v>518</v>
      </c>
      <c r="C46" s="12" t="s">
        <v>517</v>
      </c>
      <c r="D46" s="12" t="s">
        <v>11</v>
      </c>
      <c r="E46" s="13">
        <v>580.79999999999995</v>
      </c>
      <c r="F46" s="13">
        <v>338</v>
      </c>
      <c r="G46" s="14">
        <v>1</v>
      </c>
      <c r="H46" s="15" t="s">
        <v>528</v>
      </c>
      <c r="I46" s="16" t="s">
        <v>14</v>
      </c>
    </row>
    <row r="47" spans="1:10" s="5" customFormat="1" ht="26.1" customHeight="1" x14ac:dyDescent="0.2">
      <c r="A47" s="11">
        <v>44</v>
      </c>
      <c r="B47" s="12" t="s">
        <v>565</v>
      </c>
      <c r="C47" s="12" t="s">
        <v>403</v>
      </c>
      <c r="D47" s="12" t="s">
        <v>11</v>
      </c>
      <c r="E47" s="13">
        <v>530.70000000000005</v>
      </c>
      <c r="F47" s="13">
        <v>301</v>
      </c>
      <c r="G47" s="14">
        <v>3</v>
      </c>
      <c r="H47" s="15">
        <v>42727</v>
      </c>
      <c r="I47" s="16" t="s">
        <v>12</v>
      </c>
    </row>
    <row r="48" spans="1:10" s="5" customFormat="1" ht="26.1" customHeight="1" x14ac:dyDescent="0.2">
      <c r="A48" s="11">
        <v>45</v>
      </c>
      <c r="B48" s="12" t="s">
        <v>520</v>
      </c>
      <c r="C48" s="12" t="s">
        <v>531</v>
      </c>
      <c r="D48" s="12" t="s">
        <v>11</v>
      </c>
      <c r="E48" s="13">
        <v>515.5</v>
      </c>
      <c r="F48" s="13">
        <v>282</v>
      </c>
      <c r="G48" s="14">
        <v>1</v>
      </c>
      <c r="H48" s="15" t="s">
        <v>532</v>
      </c>
      <c r="I48" s="19" t="s">
        <v>164</v>
      </c>
    </row>
    <row r="49" spans="1:16" s="5" customFormat="1" ht="26.1" customHeight="1" x14ac:dyDescent="0.2">
      <c r="A49" s="11">
        <v>46</v>
      </c>
      <c r="B49" s="12" t="s">
        <v>519</v>
      </c>
      <c r="C49" s="12" t="s">
        <v>529</v>
      </c>
      <c r="D49" s="12" t="s">
        <v>251</v>
      </c>
      <c r="E49" s="13">
        <v>495.3</v>
      </c>
      <c r="F49" s="13">
        <v>306</v>
      </c>
      <c r="G49" s="14">
        <v>1</v>
      </c>
      <c r="H49" s="15" t="s">
        <v>530</v>
      </c>
      <c r="I49" s="16" t="s">
        <v>14</v>
      </c>
    </row>
    <row r="50" spans="1:16" s="5" customFormat="1" ht="26.1" customHeight="1" x14ac:dyDescent="0.2">
      <c r="A50" s="11">
        <v>47</v>
      </c>
      <c r="B50" s="12" t="s">
        <v>355</v>
      </c>
      <c r="C50" s="12" t="s">
        <v>354</v>
      </c>
      <c r="D50" s="12" t="s">
        <v>11</v>
      </c>
      <c r="E50" s="13">
        <v>488</v>
      </c>
      <c r="F50" s="13">
        <v>86</v>
      </c>
      <c r="G50" s="14">
        <v>1</v>
      </c>
      <c r="H50" s="15">
        <v>43238</v>
      </c>
      <c r="I50" s="16" t="s">
        <v>14</v>
      </c>
    </row>
    <row r="51" spans="1:16" s="5" customFormat="1" ht="26.1" customHeight="1" x14ac:dyDescent="0.2">
      <c r="A51" s="11">
        <v>48</v>
      </c>
      <c r="B51" s="12" t="s">
        <v>68</v>
      </c>
      <c r="C51" s="12" t="s">
        <v>69</v>
      </c>
      <c r="D51" s="12" t="s">
        <v>11</v>
      </c>
      <c r="E51" s="13">
        <v>323.7</v>
      </c>
      <c r="F51" s="13">
        <v>189</v>
      </c>
      <c r="G51" s="14">
        <v>1</v>
      </c>
      <c r="H51" s="15">
        <v>43105</v>
      </c>
      <c r="I51" s="19" t="s">
        <v>13</v>
      </c>
    </row>
    <row r="52" spans="1:16" s="5" customFormat="1" ht="26.1" customHeight="1" x14ac:dyDescent="0.2">
      <c r="A52" s="11">
        <v>49</v>
      </c>
      <c r="B52" s="12" t="s">
        <v>456</v>
      </c>
      <c r="C52" s="12" t="s">
        <v>455</v>
      </c>
      <c r="D52" s="12" t="s">
        <v>11</v>
      </c>
      <c r="E52" s="13">
        <v>302.87</v>
      </c>
      <c r="F52" s="13">
        <v>73</v>
      </c>
      <c r="G52" s="14">
        <v>1</v>
      </c>
      <c r="H52" s="15">
        <v>43266</v>
      </c>
      <c r="I52" s="19" t="s">
        <v>15</v>
      </c>
      <c r="P52" s="29"/>
    </row>
    <row r="53" spans="1:16" s="5" customFormat="1" ht="26.1" customHeight="1" x14ac:dyDescent="0.2">
      <c r="A53" s="11">
        <v>50</v>
      </c>
      <c r="B53" s="12" t="s">
        <v>421</v>
      </c>
      <c r="C53" s="12" t="s">
        <v>420</v>
      </c>
      <c r="D53" s="12" t="s">
        <v>243</v>
      </c>
      <c r="E53" s="13">
        <v>246</v>
      </c>
      <c r="F53" s="13">
        <v>146</v>
      </c>
      <c r="G53" s="14">
        <v>1</v>
      </c>
      <c r="H53" s="15">
        <v>42748</v>
      </c>
      <c r="I53" s="19" t="s">
        <v>14</v>
      </c>
      <c r="P53" s="29"/>
    </row>
    <row r="54" spans="1:16" s="5" customFormat="1" ht="26.1" customHeight="1" x14ac:dyDescent="0.2">
      <c r="A54" s="11">
        <v>51</v>
      </c>
      <c r="B54" s="12" t="s">
        <v>270</v>
      </c>
      <c r="C54" s="12" t="s">
        <v>271</v>
      </c>
      <c r="D54" s="12" t="s">
        <v>272</v>
      </c>
      <c r="E54" s="13">
        <v>240</v>
      </c>
      <c r="F54" s="13">
        <v>43</v>
      </c>
      <c r="G54" s="14">
        <v>1</v>
      </c>
      <c r="H54" s="15">
        <v>43189</v>
      </c>
      <c r="I54" s="16" t="s">
        <v>269</v>
      </c>
      <c r="P54" s="29"/>
    </row>
    <row r="55" spans="1:16" s="5" customFormat="1" ht="26.1" customHeight="1" x14ac:dyDescent="0.2">
      <c r="A55" s="11">
        <v>52</v>
      </c>
      <c r="B55" s="12" t="s">
        <v>23</v>
      </c>
      <c r="C55" s="12" t="s">
        <v>24</v>
      </c>
      <c r="D55" s="12" t="s">
        <v>11</v>
      </c>
      <c r="E55" s="13">
        <v>154.4</v>
      </c>
      <c r="F55" s="13">
        <v>83</v>
      </c>
      <c r="G55" s="14">
        <v>1</v>
      </c>
      <c r="H55" s="15">
        <v>43084</v>
      </c>
      <c r="I55" s="53" t="s">
        <v>15</v>
      </c>
      <c r="P55" s="29"/>
    </row>
    <row r="56" spans="1:16" s="5" customFormat="1" ht="26.1" customHeight="1" x14ac:dyDescent="0.2">
      <c r="A56" s="11">
        <v>53</v>
      </c>
      <c r="B56" s="12" t="s">
        <v>198</v>
      </c>
      <c r="C56" s="12" t="s">
        <v>197</v>
      </c>
      <c r="D56" s="22" t="s">
        <v>207</v>
      </c>
      <c r="E56" s="13">
        <v>72.400000000000006</v>
      </c>
      <c r="F56" s="13">
        <v>19</v>
      </c>
      <c r="G56" s="14">
        <v>1</v>
      </c>
      <c r="H56" s="15">
        <v>43182</v>
      </c>
      <c r="I56" s="16" t="s">
        <v>19</v>
      </c>
      <c r="P56" s="29"/>
    </row>
    <row r="57" spans="1:16" s="5" customFormat="1" ht="26.1" customHeight="1" x14ac:dyDescent="0.2">
      <c r="A57" s="11">
        <v>54</v>
      </c>
      <c r="B57" s="12" t="s">
        <v>393</v>
      </c>
      <c r="C57" s="12" t="s">
        <v>394</v>
      </c>
      <c r="D57" s="22" t="s">
        <v>268</v>
      </c>
      <c r="E57" s="13">
        <v>70.5</v>
      </c>
      <c r="F57" s="13">
        <v>22</v>
      </c>
      <c r="G57" s="14">
        <v>1</v>
      </c>
      <c r="H57" s="15">
        <v>43224</v>
      </c>
      <c r="I57" s="19" t="s">
        <v>392</v>
      </c>
      <c r="P57" s="29"/>
    </row>
    <row r="58" spans="1:16" s="5" customFormat="1" ht="26.1" customHeight="1" x14ac:dyDescent="0.2">
      <c r="A58" s="11">
        <v>55</v>
      </c>
      <c r="B58" s="25" t="s">
        <v>182</v>
      </c>
      <c r="C58" s="25" t="s">
        <v>181</v>
      </c>
      <c r="D58" s="22" t="s">
        <v>183</v>
      </c>
      <c r="E58" s="13">
        <v>63</v>
      </c>
      <c r="F58" s="13">
        <v>14</v>
      </c>
      <c r="G58" s="14">
        <v>1</v>
      </c>
      <c r="H58" s="26">
        <v>43140</v>
      </c>
      <c r="I58" s="16" t="s">
        <v>54</v>
      </c>
      <c r="P58" s="29"/>
    </row>
    <row r="59" spans="1:16" s="5" customFormat="1" ht="26.1" customHeight="1" x14ac:dyDescent="0.2">
      <c r="A59" s="11">
        <v>56</v>
      </c>
      <c r="B59" s="12" t="s">
        <v>122</v>
      </c>
      <c r="C59" s="12" t="s">
        <v>123</v>
      </c>
      <c r="D59" s="12" t="s">
        <v>31</v>
      </c>
      <c r="E59" s="13">
        <v>53</v>
      </c>
      <c r="F59" s="13">
        <v>11</v>
      </c>
      <c r="G59" s="14">
        <v>1</v>
      </c>
      <c r="H59" s="15">
        <v>43126</v>
      </c>
      <c r="I59" s="16" t="s">
        <v>54</v>
      </c>
      <c r="P59" s="29"/>
    </row>
    <row r="60" spans="1:16" s="5" customFormat="1" ht="26.1" customHeight="1" x14ac:dyDescent="0.2">
      <c r="A60" s="11">
        <v>57</v>
      </c>
      <c r="B60" s="12" t="s">
        <v>372</v>
      </c>
      <c r="C60" s="12" t="s">
        <v>371</v>
      </c>
      <c r="D60" s="12" t="s">
        <v>11</v>
      </c>
      <c r="E60" s="13">
        <v>50</v>
      </c>
      <c r="F60" s="13">
        <v>10</v>
      </c>
      <c r="G60" s="14">
        <v>1</v>
      </c>
      <c r="H60" s="15">
        <v>43245</v>
      </c>
      <c r="I60" s="16" t="s">
        <v>13</v>
      </c>
      <c r="P60" s="29"/>
    </row>
    <row r="61" spans="1:16" s="5" customFormat="1" ht="26.1" customHeight="1" x14ac:dyDescent="0.2">
      <c r="A61" s="11">
        <v>58</v>
      </c>
      <c r="B61" s="12" t="s">
        <v>299</v>
      </c>
      <c r="C61" s="12" t="s">
        <v>304</v>
      </c>
      <c r="D61" s="12" t="s">
        <v>305</v>
      </c>
      <c r="E61" s="13">
        <v>46</v>
      </c>
      <c r="F61" s="13">
        <v>18</v>
      </c>
      <c r="G61" s="14">
        <v>1</v>
      </c>
      <c r="H61" s="20">
        <v>43196</v>
      </c>
      <c r="I61" s="19" t="s">
        <v>269</v>
      </c>
      <c r="P61" s="29"/>
    </row>
    <row r="62" spans="1:16" s="5" customFormat="1" ht="26.1" customHeight="1" x14ac:dyDescent="0.2">
      <c r="A62" s="11">
        <v>59</v>
      </c>
      <c r="B62" s="12" t="s">
        <v>452</v>
      </c>
      <c r="C62" s="12" t="s">
        <v>451</v>
      </c>
      <c r="D62" s="12" t="s">
        <v>11</v>
      </c>
      <c r="E62" s="13">
        <v>38</v>
      </c>
      <c r="F62" s="13">
        <v>8</v>
      </c>
      <c r="G62" s="14">
        <v>1</v>
      </c>
      <c r="H62" s="15">
        <v>43252</v>
      </c>
      <c r="I62" s="19" t="s">
        <v>33</v>
      </c>
      <c r="P62" s="29"/>
    </row>
    <row r="63" spans="1:16" s="5" customFormat="1" ht="26.1" customHeight="1" x14ac:dyDescent="0.2">
      <c r="A63" s="11">
        <v>60</v>
      </c>
      <c r="B63" s="12" t="s">
        <v>429</v>
      </c>
      <c r="C63" s="12" t="s">
        <v>435</v>
      </c>
      <c r="D63" s="12" t="s">
        <v>31</v>
      </c>
      <c r="E63" s="13">
        <v>37</v>
      </c>
      <c r="F63" s="13">
        <v>14</v>
      </c>
      <c r="G63" s="14">
        <v>1</v>
      </c>
      <c r="H63" s="20">
        <v>43196</v>
      </c>
      <c r="I63" s="19" t="s">
        <v>269</v>
      </c>
      <c r="P63" s="29"/>
    </row>
    <row r="64" spans="1:16" s="5" customFormat="1" ht="26.1" customHeight="1" x14ac:dyDescent="0.2">
      <c r="A64" s="11">
        <v>61</v>
      </c>
      <c r="B64" s="12" t="s">
        <v>391</v>
      </c>
      <c r="C64" s="12" t="s">
        <v>390</v>
      </c>
      <c r="D64" s="12" t="s">
        <v>439</v>
      </c>
      <c r="E64" s="13">
        <v>34</v>
      </c>
      <c r="F64" s="13">
        <v>8</v>
      </c>
      <c r="G64" s="14">
        <v>1</v>
      </c>
      <c r="H64" s="15">
        <v>43224</v>
      </c>
      <c r="I64" s="16" t="s">
        <v>54</v>
      </c>
    </row>
    <row r="65" spans="1:11" s="5" customFormat="1" ht="26.1" customHeight="1" x14ac:dyDescent="0.3">
      <c r="A65" s="11">
        <v>62</v>
      </c>
      <c r="B65" s="12" t="s">
        <v>292</v>
      </c>
      <c r="C65" s="12" t="s">
        <v>294</v>
      </c>
      <c r="D65" s="12" t="s">
        <v>293</v>
      </c>
      <c r="E65" s="13">
        <v>29</v>
      </c>
      <c r="F65" s="13">
        <v>8</v>
      </c>
      <c r="G65" s="14">
        <v>1</v>
      </c>
      <c r="H65" s="20">
        <v>43189</v>
      </c>
      <c r="I65" s="19" t="s">
        <v>269</v>
      </c>
      <c r="J65"/>
      <c r="K65"/>
    </row>
    <row r="66" spans="1:11" s="5" customFormat="1" ht="26.1" customHeight="1" x14ac:dyDescent="0.3">
      <c r="A66" s="11">
        <v>63</v>
      </c>
      <c r="B66" s="12" t="s">
        <v>430</v>
      </c>
      <c r="C66" s="12" t="s">
        <v>430</v>
      </c>
      <c r="D66" s="12" t="s">
        <v>20</v>
      </c>
      <c r="E66" s="13">
        <v>18</v>
      </c>
      <c r="F66" s="13">
        <v>7</v>
      </c>
      <c r="G66" s="14">
        <v>1</v>
      </c>
      <c r="H66" s="20">
        <v>43196</v>
      </c>
      <c r="I66" s="19" t="s">
        <v>269</v>
      </c>
      <c r="J66" s="39"/>
      <c r="K66" s="39"/>
    </row>
    <row r="67" spans="1:11" s="5" customFormat="1" ht="26.1" customHeight="1" x14ac:dyDescent="0.3">
      <c r="A67" s="11">
        <v>64</v>
      </c>
      <c r="B67" s="12" t="s">
        <v>533</v>
      </c>
      <c r="C67" s="12" t="s">
        <v>534</v>
      </c>
      <c r="D67" s="12" t="s">
        <v>535</v>
      </c>
      <c r="E67" s="13">
        <v>10</v>
      </c>
      <c r="F67" s="13">
        <v>5</v>
      </c>
      <c r="G67" s="14">
        <v>1</v>
      </c>
      <c r="H67" s="20">
        <v>43196</v>
      </c>
      <c r="I67" s="19" t="s">
        <v>269</v>
      </c>
      <c r="J67" s="39"/>
      <c r="K67" s="39"/>
    </row>
    <row r="68" spans="1:11" s="5" customFormat="1" ht="26.1" customHeight="1" x14ac:dyDescent="0.3">
      <c r="A68" s="11">
        <v>65</v>
      </c>
      <c r="B68" s="12" t="s">
        <v>295</v>
      </c>
      <c r="C68" s="12" t="s">
        <v>296</v>
      </c>
      <c r="D68" s="12" t="s">
        <v>297</v>
      </c>
      <c r="E68" s="13">
        <v>9.5</v>
      </c>
      <c r="F68" s="13">
        <v>5</v>
      </c>
      <c r="G68" s="14">
        <v>1</v>
      </c>
      <c r="H68" s="20">
        <v>43189</v>
      </c>
      <c r="I68" s="19" t="s">
        <v>269</v>
      </c>
      <c r="J68" s="39"/>
      <c r="K68" s="39"/>
    </row>
    <row r="69" spans="1:11" s="5" customFormat="1" ht="26.1" customHeight="1" x14ac:dyDescent="0.3">
      <c r="B69" s="30"/>
      <c r="C69" s="30"/>
      <c r="D69" s="30"/>
      <c r="E69" s="31"/>
      <c r="F69" s="31"/>
      <c r="G69" s="32"/>
      <c r="H69" s="28"/>
      <c r="I69" s="28"/>
      <c r="J69" s="39"/>
      <c r="K69" s="39"/>
    </row>
    <row r="70" spans="1:11" s="5" customFormat="1" ht="26.1" customHeight="1" thickBot="1" x14ac:dyDescent="0.35">
      <c r="B70" s="33"/>
      <c r="C70" s="33"/>
      <c r="D70" s="33"/>
      <c r="E70" s="34">
        <f>SUM(E4:E69)</f>
        <v>1386249.7099999997</v>
      </c>
      <c r="F70" s="34">
        <f>SUM(F4:F69)</f>
        <v>286408</v>
      </c>
      <c r="H70" s="17"/>
      <c r="J70" s="39"/>
      <c r="K70" s="39"/>
    </row>
    <row r="71" spans="1:11" x14ac:dyDescent="0.3">
      <c r="J71" s="39"/>
      <c r="K71" s="39"/>
    </row>
    <row r="72" spans="1:11" s="39" customFormat="1" x14ac:dyDescent="0.3"/>
    <row r="73" spans="1:11" s="39" customFormat="1" x14ac:dyDescent="0.3"/>
    <row r="74" spans="1:11" s="39" customFormat="1" x14ac:dyDescent="0.3"/>
    <row r="75" spans="1:11" s="39" customFormat="1" x14ac:dyDescent="0.3"/>
    <row r="76" spans="1:11" s="39" customFormat="1" x14ac:dyDescent="0.3"/>
    <row r="77" spans="1:11" s="39" customFormat="1" x14ac:dyDescent="0.3">
      <c r="J77"/>
      <c r="K77"/>
    </row>
    <row r="78" spans="1:11" s="39" customFormat="1" x14ac:dyDescent="0.3">
      <c r="J78"/>
      <c r="K78"/>
    </row>
    <row r="79" spans="1:11" s="39" customFormat="1" x14ac:dyDescent="0.3">
      <c r="J79"/>
      <c r="K79"/>
    </row>
    <row r="80" spans="1:11" s="39" customFormat="1" x14ac:dyDescent="0.3">
      <c r="J80"/>
      <c r="K80"/>
    </row>
    <row r="81" spans="10:11" s="39" customFormat="1" x14ac:dyDescent="0.3">
      <c r="J81"/>
      <c r="K81"/>
    </row>
    <row r="82" spans="10:11" s="39" customFormat="1" x14ac:dyDescent="0.3">
      <c r="J82"/>
      <c r="K82"/>
    </row>
    <row r="83" spans="10:11" s="39" customFormat="1" x14ac:dyDescent="0.3">
      <c r="J83"/>
      <c r="K83"/>
    </row>
  </sheetData>
  <sortState xmlns:xlrd2="http://schemas.microsoft.com/office/spreadsheetml/2017/richdata2" ref="B4:I68">
    <sortCondition descending="1" ref="E4:E6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121D-0B75-4195-A7F8-4691D5DA8C51}">
  <dimension ref="A1:N87"/>
  <sheetViews>
    <sheetView workbookViewId="0">
      <selection activeCell="E26" sqref="E26"/>
    </sheetView>
  </sheetViews>
  <sheetFormatPr defaultRowHeight="14.4" x14ac:dyDescent="0.3"/>
  <cols>
    <col min="2" max="2" width="25.21875" customWidth="1"/>
    <col min="3" max="3" width="23" customWidth="1"/>
    <col min="5" max="5" width="18.21875" customWidth="1"/>
    <col min="6" max="6" width="18" customWidth="1"/>
    <col min="8" max="8" width="17.5546875" customWidth="1"/>
    <col min="9" max="9" width="25.33203125" customWidth="1"/>
    <col min="10" max="10" width="4" customWidth="1"/>
    <col min="12" max="12" width="5.77734375" customWidth="1"/>
    <col min="13" max="13" width="12.77734375" customWidth="1"/>
    <col min="14" max="14" width="12.109375" customWidth="1"/>
  </cols>
  <sheetData>
    <row r="1" spans="1:13" s="5" customFormat="1" ht="17.399999999999999" x14ac:dyDescent="0.3">
      <c r="A1" s="1" t="s">
        <v>566</v>
      </c>
      <c r="B1" s="2"/>
      <c r="C1" s="2"/>
      <c r="D1" s="2"/>
      <c r="E1" s="3"/>
      <c r="F1" s="3"/>
      <c r="G1" s="4"/>
      <c r="H1" s="4"/>
      <c r="I1" s="4"/>
    </row>
    <row r="2" spans="1:13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3" s="5" customFormat="1" ht="26.1" customHeight="1" x14ac:dyDescent="0.2">
      <c r="A3" s="7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10" t="s">
        <v>5</v>
      </c>
      <c r="H3" s="8" t="s">
        <v>6</v>
      </c>
      <c r="I3" s="8" t="s">
        <v>7</v>
      </c>
    </row>
    <row r="4" spans="1:13" s="5" customFormat="1" ht="26.1" customHeight="1" x14ac:dyDescent="0.2">
      <c r="A4" s="11">
        <v>1</v>
      </c>
      <c r="B4" s="12" t="s">
        <v>591</v>
      </c>
      <c r="C4" s="12" t="s">
        <v>591</v>
      </c>
      <c r="D4" s="12" t="s">
        <v>9</v>
      </c>
      <c r="E4" s="13">
        <v>537547</v>
      </c>
      <c r="F4" s="13">
        <v>97329</v>
      </c>
      <c r="G4" s="14">
        <v>17</v>
      </c>
      <c r="H4" s="15">
        <v>43315</v>
      </c>
      <c r="I4" s="19" t="s">
        <v>592</v>
      </c>
      <c r="L4" s="17"/>
      <c r="M4" s="18"/>
    </row>
    <row r="5" spans="1:13" s="5" customFormat="1" ht="26.1" customHeight="1" x14ac:dyDescent="0.2">
      <c r="A5" s="11">
        <v>2</v>
      </c>
      <c r="B5" s="12" t="s">
        <v>603</v>
      </c>
      <c r="C5" s="12" t="s">
        <v>602</v>
      </c>
      <c r="D5" s="12" t="s">
        <v>11</v>
      </c>
      <c r="E5" s="13">
        <v>413953.3</v>
      </c>
      <c r="F5" s="13">
        <v>85612</v>
      </c>
      <c r="G5" s="14">
        <v>35</v>
      </c>
      <c r="H5" s="15">
        <v>43315</v>
      </c>
      <c r="I5" s="19" t="s">
        <v>13</v>
      </c>
      <c r="L5" s="17"/>
      <c r="M5" s="18"/>
    </row>
    <row r="6" spans="1:13" s="5" customFormat="1" ht="26.1" customHeight="1" x14ac:dyDescent="0.2">
      <c r="A6" s="11">
        <v>3</v>
      </c>
      <c r="B6" s="12" t="s">
        <v>510</v>
      </c>
      <c r="C6" s="12" t="s">
        <v>509</v>
      </c>
      <c r="D6" s="12" t="s">
        <v>11</v>
      </c>
      <c r="E6" s="13">
        <v>139677.66</v>
      </c>
      <c r="F6" s="13">
        <v>30348</v>
      </c>
      <c r="G6" s="14">
        <v>12</v>
      </c>
      <c r="H6" s="15" t="s">
        <v>521</v>
      </c>
      <c r="I6" s="16" t="s">
        <v>19</v>
      </c>
      <c r="J6" s="17"/>
    </row>
    <row r="7" spans="1:13" s="5" customFormat="1" ht="26.1" customHeight="1" x14ac:dyDescent="0.2">
      <c r="A7" s="11">
        <v>4</v>
      </c>
      <c r="B7" s="12" t="s">
        <v>581</v>
      </c>
      <c r="C7" s="12" t="s">
        <v>582</v>
      </c>
      <c r="D7" s="12" t="s">
        <v>11</v>
      </c>
      <c r="E7" s="13">
        <v>129199.29</v>
      </c>
      <c r="F7" s="13">
        <v>22176</v>
      </c>
      <c r="G7" s="14">
        <v>17</v>
      </c>
      <c r="H7" s="15">
        <v>43329</v>
      </c>
      <c r="I7" s="16" t="s">
        <v>12</v>
      </c>
      <c r="J7" s="17"/>
    </row>
    <row r="8" spans="1:13" s="5" customFormat="1" ht="26.1" customHeight="1" x14ac:dyDescent="0.2">
      <c r="A8" s="11">
        <v>5</v>
      </c>
      <c r="B8" s="12" t="s">
        <v>568</v>
      </c>
      <c r="C8" s="12" t="s">
        <v>567</v>
      </c>
      <c r="D8" s="12" t="s">
        <v>11</v>
      </c>
      <c r="E8" s="13">
        <v>107441.72</v>
      </c>
      <c r="F8" s="13">
        <v>18918</v>
      </c>
      <c r="G8" s="14">
        <v>13</v>
      </c>
      <c r="H8" s="15">
        <v>43336</v>
      </c>
      <c r="I8" s="19" t="s">
        <v>164</v>
      </c>
    </row>
    <row r="9" spans="1:13" s="5" customFormat="1" ht="26.1" customHeight="1" x14ac:dyDescent="0.2">
      <c r="A9" s="11">
        <v>6</v>
      </c>
      <c r="B9" s="12" t="s">
        <v>542</v>
      </c>
      <c r="C9" s="22" t="s">
        <v>543</v>
      </c>
      <c r="D9" s="22" t="s">
        <v>11</v>
      </c>
      <c r="E9" s="13">
        <v>79009.929999999993</v>
      </c>
      <c r="F9" s="13">
        <v>14009</v>
      </c>
      <c r="G9" s="23">
        <v>12</v>
      </c>
      <c r="H9" s="15" t="s">
        <v>522</v>
      </c>
      <c r="I9" s="47" t="s">
        <v>12</v>
      </c>
    </row>
    <row r="10" spans="1:13" s="5" customFormat="1" ht="26.1" customHeight="1" x14ac:dyDescent="0.2">
      <c r="A10" s="11">
        <v>7</v>
      </c>
      <c r="B10" s="12" t="s">
        <v>570</v>
      </c>
      <c r="C10" s="12" t="s">
        <v>569</v>
      </c>
      <c r="D10" s="12" t="s">
        <v>11</v>
      </c>
      <c r="E10" s="13">
        <v>64261.58</v>
      </c>
      <c r="F10" s="13">
        <v>11637</v>
      </c>
      <c r="G10" s="14">
        <v>13</v>
      </c>
      <c r="H10" s="15">
        <v>43322</v>
      </c>
      <c r="I10" s="16" t="s">
        <v>14</v>
      </c>
    </row>
    <row r="11" spans="1:13" s="5" customFormat="1" ht="26.1" customHeight="1" x14ac:dyDescent="0.2">
      <c r="A11" s="11">
        <v>8</v>
      </c>
      <c r="B11" s="12" t="s">
        <v>572</v>
      </c>
      <c r="C11" s="12" t="s">
        <v>571</v>
      </c>
      <c r="D11" s="12" t="s">
        <v>11</v>
      </c>
      <c r="E11" s="13">
        <v>49452.13</v>
      </c>
      <c r="F11" s="13">
        <v>9924</v>
      </c>
      <c r="G11" s="14">
        <v>13</v>
      </c>
      <c r="H11" s="15">
        <v>43336</v>
      </c>
      <c r="I11" s="16" t="s">
        <v>19</v>
      </c>
    </row>
    <row r="12" spans="1:13" s="5" customFormat="1" ht="26.1" customHeight="1" x14ac:dyDescent="0.2">
      <c r="A12" s="11">
        <v>9</v>
      </c>
      <c r="B12" s="12" t="s">
        <v>544</v>
      </c>
      <c r="C12" s="12" t="s">
        <v>545</v>
      </c>
      <c r="D12" s="12" t="s">
        <v>11</v>
      </c>
      <c r="E12" s="13">
        <v>49443.34</v>
      </c>
      <c r="F12" s="13">
        <v>8655</v>
      </c>
      <c r="G12" s="14">
        <v>8</v>
      </c>
      <c r="H12" s="15" t="s">
        <v>524</v>
      </c>
      <c r="I12" s="16" t="s">
        <v>12</v>
      </c>
    </row>
    <row r="13" spans="1:13" s="5" customFormat="1" ht="26.1" customHeight="1" x14ac:dyDescent="0.2">
      <c r="A13" s="11">
        <v>10</v>
      </c>
      <c r="B13" s="12" t="s">
        <v>599</v>
      </c>
      <c r="C13" s="12" t="s">
        <v>598</v>
      </c>
      <c r="D13" s="12" t="s">
        <v>11</v>
      </c>
      <c r="E13" s="13">
        <v>37601.629999999997</v>
      </c>
      <c r="F13" s="13">
        <v>6775</v>
      </c>
      <c r="G13" s="14">
        <v>15</v>
      </c>
      <c r="H13" s="15">
        <v>43315</v>
      </c>
      <c r="I13" s="16" t="s">
        <v>15</v>
      </c>
      <c r="J13" s="29"/>
      <c r="K13" s="29"/>
    </row>
    <row r="14" spans="1:13" s="5" customFormat="1" ht="26.1" customHeight="1" x14ac:dyDescent="0.2">
      <c r="A14" s="11">
        <v>11</v>
      </c>
      <c r="B14" s="12" t="s">
        <v>624</v>
      </c>
      <c r="C14" s="12" t="s">
        <v>623</v>
      </c>
      <c r="D14" s="12" t="s">
        <v>11</v>
      </c>
      <c r="E14" s="13">
        <v>36780.18</v>
      </c>
      <c r="F14" s="13">
        <v>6872</v>
      </c>
      <c r="G14" s="14">
        <v>10</v>
      </c>
      <c r="H14" s="15">
        <v>43329</v>
      </c>
      <c r="I14" s="16" t="s">
        <v>14</v>
      </c>
      <c r="J14" s="29"/>
      <c r="K14" s="29"/>
    </row>
    <row r="15" spans="1:13" s="5" customFormat="1" ht="26.1" customHeight="1" x14ac:dyDescent="0.2">
      <c r="A15" s="11">
        <v>12</v>
      </c>
      <c r="B15" s="12" t="s">
        <v>512</v>
      </c>
      <c r="C15" s="12" t="s">
        <v>511</v>
      </c>
      <c r="D15" s="12" t="s">
        <v>11</v>
      </c>
      <c r="E15" s="13">
        <v>30923.56</v>
      </c>
      <c r="F15" s="13">
        <v>5211</v>
      </c>
      <c r="G15" s="14">
        <v>7</v>
      </c>
      <c r="H15" s="15" t="s">
        <v>522</v>
      </c>
      <c r="I15" s="16" t="s">
        <v>19</v>
      </c>
    </row>
    <row r="16" spans="1:13" s="5" customFormat="1" ht="26.1" customHeight="1" x14ac:dyDescent="0.2">
      <c r="A16" s="11">
        <v>13</v>
      </c>
      <c r="B16" s="12" t="s">
        <v>583</v>
      </c>
      <c r="C16" s="12" t="s">
        <v>584</v>
      </c>
      <c r="D16" s="12" t="s">
        <v>261</v>
      </c>
      <c r="E16" s="13">
        <v>30578</v>
      </c>
      <c r="F16" s="13">
        <v>7564</v>
      </c>
      <c r="G16" s="14">
        <v>15</v>
      </c>
      <c r="H16" s="15">
        <v>43329</v>
      </c>
      <c r="I16" s="16" t="s">
        <v>32</v>
      </c>
    </row>
    <row r="17" spans="1:10" s="5" customFormat="1" ht="26.1" customHeight="1" x14ac:dyDescent="0.2">
      <c r="A17" s="11">
        <v>14</v>
      </c>
      <c r="B17" s="12" t="s">
        <v>574</v>
      </c>
      <c r="C17" s="12" t="s">
        <v>573</v>
      </c>
      <c r="D17" s="12" t="s">
        <v>11</v>
      </c>
      <c r="E17" s="13">
        <v>23171.64</v>
      </c>
      <c r="F17" s="13">
        <v>4630</v>
      </c>
      <c r="G17" s="14">
        <v>10</v>
      </c>
      <c r="H17" s="15">
        <v>43336</v>
      </c>
      <c r="I17" s="16" t="s">
        <v>14</v>
      </c>
    </row>
    <row r="18" spans="1:10" s="5" customFormat="1" ht="26.1" customHeight="1" x14ac:dyDescent="0.2">
      <c r="A18" s="11">
        <v>15</v>
      </c>
      <c r="B18" s="12" t="s">
        <v>601</v>
      </c>
      <c r="C18" s="12" t="s">
        <v>600</v>
      </c>
      <c r="D18" s="12" t="s">
        <v>604</v>
      </c>
      <c r="E18" s="13">
        <v>22469.19</v>
      </c>
      <c r="F18" s="13">
        <v>3920</v>
      </c>
      <c r="G18" s="14">
        <v>13</v>
      </c>
      <c r="H18" s="15">
        <v>43322</v>
      </c>
      <c r="I18" s="19" t="s">
        <v>33</v>
      </c>
      <c r="J18" s="29"/>
    </row>
    <row r="19" spans="1:10" s="5" customFormat="1" ht="26.1" customHeight="1" x14ac:dyDescent="0.2">
      <c r="A19" s="11">
        <v>16</v>
      </c>
      <c r="B19" s="12" t="s">
        <v>589</v>
      </c>
      <c r="C19" s="12" t="s">
        <v>590</v>
      </c>
      <c r="D19" s="12" t="s">
        <v>268</v>
      </c>
      <c r="E19" s="13">
        <v>20308.419999999998</v>
      </c>
      <c r="F19" s="13">
        <v>5052</v>
      </c>
      <c r="G19" s="14">
        <v>17</v>
      </c>
      <c r="H19" s="15">
        <v>43336</v>
      </c>
      <c r="I19" s="19" t="s">
        <v>392</v>
      </c>
    </row>
    <row r="20" spans="1:10" s="5" customFormat="1" ht="26.1" customHeight="1" x14ac:dyDescent="0.2">
      <c r="A20" s="11">
        <v>17</v>
      </c>
      <c r="B20" s="12" t="s">
        <v>515</v>
      </c>
      <c r="C20" s="12" t="s">
        <v>514</v>
      </c>
      <c r="D20" s="12" t="s">
        <v>11</v>
      </c>
      <c r="E20" s="13">
        <v>17601.54</v>
      </c>
      <c r="F20" s="13">
        <v>3112</v>
      </c>
      <c r="G20" s="14">
        <v>9</v>
      </c>
      <c r="H20" s="15" t="s">
        <v>524</v>
      </c>
      <c r="I20" s="16" t="s">
        <v>14</v>
      </c>
      <c r="J20" s="48"/>
    </row>
    <row r="21" spans="1:10" s="5" customFormat="1" ht="26.1" customHeight="1" x14ac:dyDescent="0.2">
      <c r="A21" s="11">
        <v>18</v>
      </c>
      <c r="B21" s="12" t="s">
        <v>541</v>
      </c>
      <c r="C21" s="12" t="s">
        <v>540</v>
      </c>
      <c r="D21" s="12" t="s">
        <v>11</v>
      </c>
      <c r="E21" s="13">
        <v>14546.99</v>
      </c>
      <c r="F21" s="13">
        <v>2448</v>
      </c>
      <c r="G21" s="14">
        <v>4</v>
      </c>
      <c r="H21" s="15" t="s">
        <v>521</v>
      </c>
      <c r="I21" s="16" t="s">
        <v>12</v>
      </c>
      <c r="J21" s="48"/>
    </row>
    <row r="22" spans="1:10" s="5" customFormat="1" ht="26.1" customHeight="1" x14ac:dyDescent="0.2">
      <c r="A22" s="11">
        <v>19</v>
      </c>
      <c r="B22" s="12" t="s">
        <v>585</v>
      </c>
      <c r="C22" s="12" t="s">
        <v>586</v>
      </c>
      <c r="D22" s="12" t="s">
        <v>11</v>
      </c>
      <c r="E22" s="13">
        <v>12729</v>
      </c>
      <c r="F22" s="13">
        <v>2612</v>
      </c>
      <c r="G22" s="14">
        <v>9</v>
      </c>
      <c r="H22" s="15">
        <v>43329</v>
      </c>
      <c r="I22" s="16" t="s">
        <v>32</v>
      </c>
    </row>
    <row r="23" spans="1:10" s="5" customFormat="1" ht="26.1" customHeight="1" x14ac:dyDescent="0.2">
      <c r="A23" s="11">
        <v>20</v>
      </c>
      <c r="B23" s="12" t="s">
        <v>605</v>
      </c>
      <c r="C23" s="12" t="s">
        <v>606</v>
      </c>
      <c r="D23" s="12" t="s">
        <v>64</v>
      </c>
      <c r="E23" s="13">
        <v>12608</v>
      </c>
      <c r="F23" s="13">
        <v>2439</v>
      </c>
      <c r="G23" s="14">
        <v>13</v>
      </c>
      <c r="H23" s="15">
        <v>43335</v>
      </c>
      <c r="I23" s="19" t="s">
        <v>607</v>
      </c>
      <c r="J23" s="29"/>
    </row>
    <row r="24" spans="1:10" s="5" customFormat="1" ht="26.1" customHeight="1" x14ac:dyDescent="0.2">
      <c r="A24" s="11">
        <v>21</v>
      </c>
      <c r="B24" s="12" t="s">
        <v>593</v>
      </c>
      <c r="C24" s="12" t="s">
        <v>594</v>
      </c>
      <c r="D24" s="12" t="s">
        <v>595</v>
      </c>
      <c r="E24" s="13">
        <v>11816.01</v>
      </c>
      <c r="F24" s="13">
        <v>2188</v>
      </c>
      <c r="G24" s="14">
        <v>11</v>
      </c>
      <c r="H24" s="15">
        <v>43336</v>
      </c>
      <c r="I24" s="16" t="s">
        <v>563</v>
      </c>
    </row>
    <row r="25" spans="1:10" s="5" customFormat="1" ht="26.1" customHeight="1" x14ac:dyDescent="0.2">
      <c r="A25" s="11">
        <v>22</v>
      </c>
      <c r="B25" s="12" t="s">
        <v>231</v>
      </c>
      <c r="C25" s="12" t="s">
        <v>231</v>
      </c>
      <c r="D25" s="12" t="s">
        <v>9</v>
      </c>
      <c r="E25" s="13">
        <v>11242.17</v>
      </c>
      <c r="F25" s="13">
        <v>3823</v>
      </c>
      <c r="G25" s="14">
        <v>10</v>
      </c>
      <c r="H25" s="15">
        <v>43189</v>
      </c>
      <c r="I25" s="19" t="s">
        <v>232</v>
      </c>
    </row>
    <row r="26" spans="1:10" s="5" customFormat="1" ht="26.1" customHeight="1" x14ac:dyDescent="0.2">
      <c r="A26" s="11">
        <v>23</v>
      </c>
      <c r="B26" s="12" t="s">
        <v>576</v>
      </c>
      <c r="C26" s="12" t="s">
        <v>575</v>
      </c>
      <c r="D26" s="12" t="s">
        <v>11</v>
      </c>
      <c r="E26" s="13">
        <v>11220.84</v>
      </c>
      <c r="F26" s="13">
        <v>2572</v>
      </c>
      <c r="G26" s="14">
        <v>11</v>
      </c>
      <c r="H26" s="15">
        <v>43343</v>
      </c>
      <c r="I26" s="19" t="s">
        <v>164</v>
      </c>
    </row>
    <row r="27" spans="1:10" s="5" customFormat="1" ht="26.1" customHeight="1" x14ac:dyDescent="0.2">
      <c r="A27" s="11">
        <v>24</v>
      </c>
      <c r="B27" s="12" t="s">
        <v>587</v>
      </c>
      <c r="C27" s="12" t="s">
        <v>588</v>
      </c>
      <c r="D27" s="12" t="s">
        <v>251</v>
      </c>
      <c r="E27" s="13">
        <v>10131.06</v>
      </c>
      <c r="F27" s="13">
        <v>1918</v>
      </c>
      <c r="G27" s="14">
        <v>13</v>
      </c>
      <c r="H27" s="15">
        <v>43322</v>
      </c>
      <c r="I27" s="19" t="s">
        <v>38</v>
      </c>
    </row>
    <row r="28" spans="1:10" s="5" customFormat="1" ht="26.1" customHeight="1" x14ac:dyDescent="0.2">
      <c r="A28" s="11">
        <v>25</v>
      </c>
      <c r="B28" s="12" t="s">
        <v>608</v>
      </c>
      <c r="C28" s="12" t="s">
        <v>609</v>
      </c>
      <c r="D28" s="12" t="s">
        <v>610</v>
      </c>
      <c r="E28" s="13">
        <v>7240</v>
      </c>
      <c r="F28" s="13">
        <v>1539</v>
      </c>
      <c r="G28" s="14">
        <v>8</v>
      </c>
      <c r="H28" s="15">
        <v>43315</v>
      </c>
      <c r="I28" s="19" t="s">
        <v>607</v>
      </c>
    </row>
    <row r="29" spans="1:10" s="5" customFormat="1" ht="26.1" customHeight="1" x14ac:dyDescent="0.2">
      <c r="A29" s="11">
        <v>26</v>
      </c>
      <c r="B29" s="12" t="s">
        <v>578</v>
      </c>
      <c r="C29" s="12" t="s">
        <v>577</v>
      </c>
      <c r="D29" s="12" t="s">
        <v>11</v>
      </c>
      <c r="E29" s="13">
        <v>7038.99</v>
      </c>
      <c r="F29" s="13">
        <v>1338</v>
      </c>
      <c r="G29" s="14">
        <v>15</v>
      </c>
      <c r="H29" s="15">
        <v>43343</v>
      </c>
      <c r="I29" s="16" t="s">
        <v>19</v>
      </c>
    </row>
    <row r="30" spans="1:10" s="5" customFormat="1" ht="26.1" customHeight="1" x14ac:dyDescent="0.2">
      <c r="A30" s="11">
        <v>27</v>
      </c>
      <c r="B30" s="12" t="s">
        <v>193</v>
      </c>
      <c r="C30" s="12" t="s">
        <v>193</v>
      </c>
      <c r="D30" s="12" t="s">
        <v>9</v>
      </c>
      <c r="E30" s="13">
        <v>6193.9</v>
      </c>
      <c r="F30" s="13">
        <v>1675</v>
      </c>
      <c r="G30" s="14">
        <v>7</v>
      </c>
      <c r="H30" s="15">
        <v>43140</v>
      </c>
      <c r="I30" s="16" t="s">
        <v>192</v>
      </c>
    </row>
    <row r="31" spans="1:10" s="5" customFormat="1" ht="26.1" customHeight="1" x14ac:dyDescent="0.2">
      <c r="A31" s="11">
        <v>28</v>
      </c>
      <c r="B31" s="12" t="s">
        <v>596</v>
      </c>
      <c r="C31" s="12" t="s">
        <v>597</v>
      </c>
      <c r="D31" s="12" t="s">
        <v>11</v>
      </c>
      <c r="E31" s="13">
        <v>6027.02</v>
      </c>
      <c r="F31" s="13">
        <v>1105</v>
      </c>
      <c r="G31" s="14">
        <v>7</v>
      </c>
      <c r="H31" s="15">
        <v>43322</v>
      </c>
      <c r="I31" s="16" t="s">
        <v>563</v>
      </c>
    </row>
    <row r="32" spans="1:10" s="5" customFormat="1" ht="26.1" customHeight="1" x14ac:dyDescent="0.2">
      <c r="A32" s="11">
        <v>29</v>
      </c>
      <c r="B32" s="12" t="s">
        <v>580</v>
      </c>
      <c r="C32" s="12" t="s">
        <v>579</v>
      </c>
      <c r="D32" s="12" t="s">
        <v>11</v>
      </c>
      <c r="E32" s="13">
        <v>5160.92</v>
      </c>
      <c r="F32" s="13">
        <v>960</v>
      </c>
      <c r="G32" s="14">
        <v>13</v>
      </c>
      <c r="H32" s="15">
        <v>43343</v>
      </c>
      <c r="I32" s="16" t="s">
        <v>14</v>
      </c>
      <c r="J32" s="48"/>
    </row>
    <row r="33" spans="1:14" s="5" customFormat="1" ht="26.1" customHeight="1" x14ac:dyDescent="0.2">
      <c r="A33" s="11">
        <v>30</v>
      </c>
      <c r="B33" s="12" t="s">
        <v>266</v>
      </c>
      <c r="C33" s="12" t="s">
        <v>267</v>
      </c>
      <c r="D33" s="12" t="s">
        <v>268</v>
      </c>
      <c r="E33" s="13">
        <v>5133.92</v>
      </c>
      <c r="F33" s="13">
        <v>911</v>
      </c>
      <c r="G33" s="14">
        <v>2</v>
      </c>
      <c r="H33" s="15">
        <v>43189</v>
      </c>
      <c r="I33" s="16" t="s">
        <v>269</v>
      </c>
      <c r="J33" s="17"/>
    </row>
    <row r="34" spans="1:14" s="5" customFormat="1" ht="26.1" customHeight="1" x14ac:dyDescent="0.2">
      <c r="A34" s="11">
        <v>31</v>
      </c>
      <c r="B34" s="12" t="s">
        <v>270</v>
      </c>
      <c r="C34" s="12" t="s">
        <v>271</v>
      </c>
      <c r="D34" s="12" t="s">
        <v>272</v>
      </c>
      <c r="E34" s="13">
        <v>5122.32</v>
      </c>
      <c r="F34" s="13">
        <v>897</v>
      </c>
      <c r="G34" s="14">
        <v>2</v>
      </c>
      <c r="H34" s="15">
        <v>43189</v>
      </c>
      <c r="I34" s="16" t="s">
        <v>269</v>
      </c>
      <c r="J34" s="48"/>
    </row>
    <row r="35" spans="1:14" s="5" customFormat="1" ht="26.1" customHeight="1" x14ac:dyDescent="0.2">
      <c r="A35" s="11">
        <v>32</v>
      </c>
      <c r="B35" s="12" t="s">
        <v>223</v>
      </c>
      <c r="C35" s="12" t="s">
        <v>222</v>
      </c>
      <c r="D35" s="12" t="s">
        <v>224</v>
      </c>
      <c r="E35" s="13">
        <v>4942</v>
      </c>
      <c r="F35" s="13">
        <v>798</v>
      </c>
      <c r="G35" s="14">
        <v>1</v>
      </c>
      <c r="H35" s="15">
        <v>43168</v>
      </c>
      <c r="I35" s="16" t="s">
        <v>12</v>
      </c>
    </row>
    <row r="36" spans="1:14" s="5" customFormat="1" ht="26.1" customHeight="1" x14ac:dyDescent="0.2">
      <c r="A36" s="11">
        <v>33</v>
      </c>
      <c r="B36" s="12" t="s">
        <v>558</v>
      </c>
      <c r="C36" s="12" t="s">
        <v>557</v>
      </c>
      <c r="D36" s="12" t="s">
        <v>559</v>
      </c>
      <c r="E36" s="13">
        <v>4680.96</v>
      </c>
      <c r="F36" s="13">
        <v>872</v>
      </c>
      <c r="G36" s="14">
        <v>20</v>
      </c>
      <c r="H36" s="15">
        <v>43308</v>
      </c>
      <c r="I36" s="19" t="s">
        <v>33</v>
      </c>
    </row>
    <row r="37" spans="1:14" s="5" customFormat="1" ht="26.1" customHeight="1" x14ac:dyDescent="0.2">
      <c r="A37" s="11">
        <v>34</v>
      </c>
      <c r="B37" s="12" t="s">
        <v>552</v>
      </c>
      <c r="C37" s="12" t="s">
        <v>551</v>
      </c>
      <c r="D37" s="12" t="s">
        <v>11</v>
      </c>
      <c r="E37" s="13">
        <v>3566.8</v>
      </c>
      <c r="F37" s="13">
        <v>642</v>
      </c>
      <c r="G37" s="14">
        <v>8</v>
      </c>
      <c r="H37" s="15">
        <v>43287</v>
      </c>
      <c r="I37" s="19" t="s">
        <v>13</v>
      </c>
    </row>
    <row r="38" spans="1:14" s="5" customFormat="1" ht="26.1" customHeight="1" x14ac:dyDescent="0.2">
      <c r="A38" s="11">
        <v>35</v>
      </c>
      <c r="B38" s="12" t="s">
        <v>438</v>
      </c>
      <c r="C38" s="12" t="s">
        <v>437</v>
      </c>
      <c r="D38" s="12" t="s">
        <v>11</v>
      </c>
      <c r="E38" s="13">
        <v>1717</v>
      </c>
      <c r="F38" s="13">
        <v>311</v>
      </c>
      <c r="G38" s="14">
        <v>3</v>
      </c>
      <c r="H38" s="15">
        <v>43280</v>
      </c>
      <c r="I38" s="19" t="s">
        <v>38</v>
      </c>
    </row>
    <row r="39" spans="1:14" s="5" customFormat="1" ht="26.1" customHeight="1" x14ac:dyDescent="0.2">
      <c r="A39" s="11">
        <v>36</v>
      </c>
      <c r="B39" s="12" t="s">
        <v>408</v>
      </c>
      <c r="C39" s="12" t="s">
        <v>422</v>
      </c>
      <c r="D39" s="12" t="s">
        <v>11</v>
      </c>
      <c r="E39" s="13">
        <v>1263.3399999999999</v>
      </c>
      <c r="F39" s="13">
        <v>209</v>
      </c>
      <c r="G39" s="14">
        <v>1</v>
      </c>
      <c r="H39" s="15">
        <v>43266</v>
      </c>
      <c r="I39" s="19" t="s">
        <v>164</v>
      </c>
      <c r="J39" s="17"/>
    </row>
    <row r="40" spans="1:14" s="5" customFormat="1" ht="26.1" customHeight="1" x14ac:dyDescent="0.2">
      <c r="A40" s="11">
        <v>37</v>
      </c>
      <c r="B40" s="12" t="s">
        <v>410</v>
      </c>
      <c r="C40" s="12" t="s">
        <v>409</v>
      </c>
      <c r="D40" s="12" t="s">
        <v>11</v>
      </c>
      <c r="E40" s="13">
        <v>1010.79</v>
      </c>
      <c r="F40" s="13">
        <v>243</v>
      </c>
      <c r="G40" s="14">
        <v>1</v>
      </c>
      <c r="H40" s="15">
        <v>43280</v>
      </c>
      <c r="I40" s="16" t="s">
        <v>14</v>
      </c>
      <c r="N40" s="29"/>
    </row>
    <row r="41" spans="1:14" s="5" customFormat="1" ht="26.1" customHeight="1" x14ac:dyDescent="0.2">
      <c r="A41" s="11">
        <v>38</v>
      </c>
      <c r="B41" s="12" t="s">
        <v>23</v>
      </c>
      <c r="C41" s="12" t="s">
        <v>24</v>
      </c>
      <c r="D41" s="12" t="s">
        <v>11</v>
      </c>
      <c r="E41" s="13">
        <v>963</v>
      </c>
      <c r="F41" s="13">
        <v>511</v>
      </c>
      <c r="G41" s="14">
        <v>4</v>
      </c>
      <c r="H41" s="15">
        <v>43084</v>
      </c>
      <c r="I41" s="19" t="s">
        <v>15</v>
      </c>
      <c r="N41" s="29"/>
    </row>
    <row r="42" spans="1:14" s="5" customFormat="1" ht="26.1" customHeight="1" x14ac:dyDescent="0.2">
      <c r="A42" s="11">
        <v>39</v>
      </c>
      <c r="B42" s="12" t="s">
        <v>385</v>
      </c>
      <c r="C42" s="12" t="s">
        <v>386</v>
      </c>
      <c r="D42" s="12" t="s">
        <v>286</v>
      </c>
      <c r="E42" s="13">
        <v>935.5</v>
      </c>
      <c r="F42" s="13">
        <v>227</v>
      </c>
      <c r="G42" s="14">
        <v>5</v>
      </c>
      <c r="H42" s="15">
        <v>43245</v>
      </c>
      <c r="I42" s="19" t="s">
        <v>38</v>
      </c>
      <c r="N42" s="29"/>
    </row>
    <row r="43" spans="1:14" s="5" customFormat="1" ht="26.1" customHeight="1" x14ac:dyDescent="0.2">
      <c r="A43" s="11">
        <v>40</v>
      </c>
      <c r="B43" s="12" t="s">
        <v>444</v>
      </c>
      <c r="C43" s="12" t="s">
        <v>445</v>
      </c>
      <c r="D43" s="12" t="s">
        <v>31</v>
      </c>
      <c r="E43" s="13">
        <v>805</v>
      </c>
      <c r="F43" s="13">
        <v>255</v>
      </c>
      <c r="G43" s="14">
        <v>1</v>
      </c>
      <c r="H43" s="15">
        <v>43259</v>
      </c>
      <c r="I43" s="16" t="s">
        <v>32</v>
      </c>
      <c r="N43" s="29"/>
    </row>
    <row r="44" spans="1:14" s="5" customFormat="1" ht="26.1" customHeight="1" x14ac:dyDescent="0.2">
      <c r="A44" s="11">
        <v>41</v>
      </c>
      <c r="B44" s="12" t="s">
        <v>548</v>
      </c>
      <c r="C44" s="12" t="s">
        <v>549</v>
      </c>
      <c r="D44" s="12" t="s">
        <v>550</v>
      </c>
      <c r="E44" s="13">
        <v>803</v>
      </c>
      <c r="F44" s="13">
        <v>185</v>
      </c>
      <c r="G44" s="14">
        <v>2</v>
      </c>
      <c r="H44" s="15" t="s">
        <v>522</v>
      </c>
      <c r="I44" s="16" t="s">
        <v>126</v>
      </c>
      <c r="N44" s="29"/>
    </row>
    <row r="45" spans="1:14" s="5" customFormat="1" ht="26.1" customHeight="1" x14ac:dyDescent="0.2">
      <c r="A45" s="11">
        <v>42</v>
      </c>
      <c r="B45" s="12" t="s">
        <v>198</v>
      </c>
      <c r="C45" s="12" t="s">
        <v>197</v>
      </c>
      <c r="D45" s="12" t="s">
        <v>207</v>
      </c>
      <c r="E45" s="13">
        <v>782.14</v>
      </c>
      <c r="F45" s="13">
        <v>424</v>
      </c>
      <c r="G45" s="14">
        <v>1</v>
      </c>
      <c r="H45" s="15">
        <v>43182</v>
      </c>
      <c r="I45" s="16" t="s">
        <v>19</v>
      </c>
      <c r="N45" s="29"/>
    </row>
    <row r="46" spans="1:14" s="5" customFormat="1" ht="26.1" customHeight="1" x14ac:dyDescent="0.3">
      <c r="A46" s="11">
        <v>43</v>
      </c>
      <c r="B46" s="12" t="s">
        <v>68</v>
      </c>
      <c r="C46" s="12" t="s">
        <v>69</v>
      </c>
      <c r="D46" s="12" t="s">
        <v>11</v>
      </c>
      <c r="E46" s="13">
        <v>687</v>
      </c>
      <c r="F46" s="13">
        <v>381</v>
      </c>
      <c r="G46" s="14">
        <v>3</v>
      </c>
      <c r="H46" s="15">
        <v>43105</v>
      </c>
      <c r="I46" s="19" t="s">
        <v>13</v>
      </c>
      <c r="J46"/>
    </row>
    <row r="47" spans="1:14" s="5" customFormat="1" ht="26.1" customHeight="1" x14ac:dyDescent="0.3">
      <c r="A47" s="11">
        <v>44</v>
      </c>
      <c r="B47" s="12" t="s">
        <v>458</v>
      </c>
      <c r="C47" s="12" t="s">
        <v>457</v>
      </c>
      <c r="D47" s="12" t="s">
        <v>459</v>
      </c>
      <c r="E47" s="13">
        <v>667</v>
      </c>
      <c r="F47" s="13">
        <v>140</v>
      </c>
      <c r="G47" s="14">
        <v>1</v>
      </c>
      <c r="H47" s="15">
        <v>43266</v>
      </c>
      <c r="I47" s="19" t="s">
        <v>33</v>
      </c>
      <c r="J47"/>
    </row>
    <row r="48" spans="1:14" s="5" customFormat="1" ht="26.1" customHeight="1" x14ac:dyDescent="0.3">
      <c r="A48" s="11">
        <v>45</v>
      </c>
      <c r="B48" s="12" t="s">
        <v>536</v>
      </c>
      <c r="C48" s="12" t="s">
        <v>537</v>
      </c>
      <c r="D48" s="12" t="s">
        <v>11</v>
      </c>
      <c r="E48" s="13">
        <v>607</v>
      </c>
      <c r="F48" s="13">
        <v>307</v>
      </c>
      <c r="G48" s="14">
        <v>3</v>
      </c>
      <c r="H48" s="15" t="s">
        <v>522</v>
      </c>
      <c r="I48" s="16" t="s">
        <v>32</v>
      </c>
      <c r="J48" s="39"/>
    </row>
    <row r="49" spans="1:14" s="5" customFormat="1" ht="26.1" customHeight="1" x14ac:dyDescent="0.3">
      <c r="A49" s="11">
        <v>46</v>
      </c>
      <c r="B49" s="12" t="s">
        <v>360</v>
      </c>
      <c r="C49" s="12" t="s">
        <v>359</v>
      </c>
      <c r="D49" s="12" t="s">
        <v>11</v>
      </c>
      <c r="E49" s="13">
        <v>517.25</v>
      </c>
      <c r="F49" s="13">
        <v>98</v>
      </c>
      <c r="G49" s="14">
        <v>1</v>
      </c>
      <c r="H49" s="15">
        <v>43252</v>
      </c>
      <c r="I49" s="16" t="s">
        <v>14</v>
      </c>
      <c r="J49" s="39"/>
    </row>
    <row r="50" spans="1:14" s="5" customFormat="1" ht="26.1" customHeight="1" x14ac:dyDescent="0.3">
      <c r="A50" s="11">
        <v>47</v>
      </c>
      <c r="B50" s="12" t="s">
        <v>519</v>
      </c>
      <c r="C50" s="12" t="s">
        <v>529</v>
      </c>
      <c r="D50" s="12" t="s">
        <v>251</v>
      </c>
      <c r="E50" s="13">
        <v>438.4</v>
      </c>
      <c r="F50" s="13">
        <v>236</v>
      </c>
      <c r="G50" s="14">
        <v>1</v>
      </c>
      <c r="H50" s="15" t="s">
        <v>530</v>
      </c>
      <c r="I50" s="16" t="s">
        <v>14</v>
      </c>
      <c r="J50" s="39"/>
    </row>
    <row r="51" spans="1:14" s="5" customFormat="1" ht="26.1" customHeight="1" x14ac:dyDescent="0.2">
      <c r="A51" s="11">
        <v>48</v>
      </c>
      <c r="B51" s="12" t="s">
        <v>184</v>
      </c>
      <c r="C51" s="12" t="s">
        <v>185</v>
      </c>
      <c r="D51" s="12" t="s">
        <v>186</v>
      </c>
      <c r="E51" s="13">
        <v>394</v>
      </c>
      <c r="F51" s="13">
        <v>69</v>
      </c>
      <c r="G51" s="14">
        <v>1</v>
      </c>
      <c r="H51" s="15">
        <v>43147</v>
      </c>
      <c r="I51" s="19" t="s">
        <v>38</v>
      </c>
      <c r="J51" s="17"/>
    </row>
    <row r="52" spans="1:14" s="5" customFormat="1" ht="26.1" customHeight="1" x14ac:dyDescent="0.2">
      <c r="A52" s="11">
        <v>49</v>
      </c>
      <c r="B52" s="12" t="s">
        <v>418</v>
      </c>
      <c r="C52" s="12" t="s">
        <v>417</v>
      </c>
      <c r="D52" s="12" t="s">
        <v>11</v>
      </c>
      <c r="E52" s="13">
        <v>362.4</v>
      </c>
      <c r="F52" s="13">
        <v>208</v>
      </c>
      <c r="G52" s="14">
        <v>1</v>
      </c>
      <c r="H52" s="15">
        <v>42965</v>
      </c>
      <c r="I52" s="16" t="s">
        <v>19</v>
      </c>
    </row>
    <row r="53" spans="1:14" s="5" customFormat="1" ht="26.1" customHeight="1" x14ac:dyDescent="0.3">
      <c r="A53" s="11">
        <v>50</v>
      </c>
      <c r="B53" s="12" t="s">
        <v>17</v>
      </c>
      <c r="C53" s="12" t="s">
        <v>18</v>
      </c>
      <c r="D53" s="12" t="s">
        <v>11</v>
      </c>
      <c r="E53" s="13">
        <v>355.2</v>
      </c>
      <c r="F53" s="13">
        <v>192</v>
      </c>
      <c r="G53" s="14">
        <v>1</v>
      </c>
      <c r="H53" s="15">
        <v>42944</v>
      </c>
      <c r="I53" s="19" t="s">
        <v>13</v>
      </c>
      <c r="J53" s="39"/>
    </row>
    <row r="54" spans="1:14" s="5" customFormat="1" ht="26.1" customHeight="1" x14ac:dyDescent="0.3">
      <c r="A54" s="11">
        <v>51</v>
      </c>
      <c r="B54" s="12" t="s">
        <v>405</v>
      </c>
      <c r="C54" s="12" t="s">
        <v>404</v>
      </c>
      <c r="D54" s="12" t="s">
        <v>11</v>
      </c>
      <c r="E54" s="13">
        <v>308.10000000000002</v>
      </c>
      <c r="F54" s="13">
        <v>175</v>
      </c>
      <c r="G54" s="14">
        <v>1</v>
      </c>
      <c r="H54" s="15">
        <v>42916</v>
      </c>
      <c r="I54" s="16" t="s">
        <v>12</v>
      </c>
      <c r="J54" s="39"/>
    </row>
    <row r="55" spans="1:14" s="5" customFormat="1" ht="26.1" customHeight="1" x14ac:dyDescent="0.3">
      <c r="A55" s="11">
        <v>52</v>
      </c>
      <c r="B55" s="12" t="s">
        <v>565</v>
      </c>
      <c r="C55" s="12" t="s">
        <v>403</v>
      </c>
      <c r="D55" s="12" t="s">
        <v>11</v>
      </c>
      <c r="E55" s="13">
        <v>302</v>
      </c>
      <c r="F55" s="13">
        <v>167</v>
      </c>
      <c r="G55" s="14">
        <v>1</v>
      </c>
      <c r="H55" s="15">
        <v>42727</v>
      </c>
      <c r="I55" s="16" t="s">
        <v>12</v>
      </c>
      <c r="J55" s="39"/>
      <c r="K55"/>
      <c r="L55"/>
      <c r="M55"/>
      <c r="N55" s="45"/>
    </row>
    <row r="56" spans="1:14" s="5" customFormat="1" ht="26.1" customHeight="1" x14ac:dyDescent="0.3">
      <c r="A56" s="11">
        <v>53</v>
      </c>
      <c r="B56" s="12" t="s">
        <v>412</v>
      </c>
      <c r="C56" s="12" t="s">
        <v>411</v>
      </c>
      <c r="D56" s="12" t="s">
        <v>11</v>
      </c>
      <c r="E56" s="13">
        <v>267.7</v>
      </c>
      <c r="F56" s="13">
        <v>51</v>
      </c>
      <c r="G56" s="14">
        <v>1</v>
      </c>
      <c r="H56" s="15">
        <v>43280</v>
      </c>
      <c r="I56" s="19" t="s">
        <v>164</v>
      </c>
      <c r="J56" s="39"/>
      <c r="K56" s="39"/>
      <c r="L56" s="39"/>
      <c r="M56" s="39"/>
      <c r="N56" s="46"/>
    </row>
    <row r="57" spans="1:14" s="5" customFormat="1" ht="26.1" customHeight="1" x14ac:dyDescent="0.3">
      <c r="A57" s="11">
        <v>54</v>
      </c>
      <c r="B57" s="12" t="s">
        <v>461</v>
      </c>
      <c r="C57" s="12" t="s">
        <v>460</v>
      </c>
      <c r="D57" s="12" t="s">
        <v>11</v>
      </c>
      <c r="E57" s="13">
        <v>266.39999999999998</v>
      </c>
      <c r="F57" s="13">
        <v>148</v>
      </c>
      <c r="G57" s="14">
        <v>1</v>
      </c>
      <c r="H57" s="15">
        <v>42972</v>
      </c>
      <c r="I57" s="19" t="s">
        <v>33</v>
      </c>
      <c r="J57" s="39"/>
      <c r="K57" s="39"/>
      <c r="L57" s="39"/>
      <c r="M57" s="39"/>
      <c r="N57" s="46"/>
    </row>
    <row r="58" spans="1:14" s="5" customFormat="1" ht="26.1" customHeight="1" x14ac:dyDescent="0.3">
      <c r="A58" s="11">
        <v>55</v>
      </c>
      <c r="B58" s="12" t="s">
        <v>407</v>
      </c>
      <c r="C58" s="12" t="s">
        <v>406</v>
      </c>
      <c r="D58" s="12" t="s">
        <v>11</v>
      </c>
      <c r="E58" s="13">
        <v>254.22</v>
      </c>
      <c r="F58" s="13">
        <v>51</v>
      </c>
      <c r="G58" s="14">
        <v>1</v>
      </c>
      <c r="H58" s="15">
        <v>43259</v>
      </c>
      <c r="I58" s="47" t="s">
        <v>12</v>
      </c>
      <c r="J58" s="39"/>
      <c r="K58" s="39"/>
      <c r="L58" s="39"/>
      <c r="M58" s="39"/>
      <c r="N58" s="46"/>
    </row>
    <row r="59" spans="1:14" s="5" customFormat="1" ht="26.1" customHeight="1" x14ac:dyDescent="0.3">
      <c r="A59" s="11">
        <v>56</v>
      </c>
      <c r="B59" s="12" t="s">
        <v>463</v>
      </c>
      <c r="C59" s="12" t="s">
        <v>462</v>
      </c>
      <c r="D59" s="22" t="s">
        <v>11</v>
      </c>
      <c r="E59" s="13">
        <v>230.4</v>
      </c>
      <c r="F59" s="13">
        <v>128</v>
      </c>
      <c r="G59" s="14">
        <v>2</v>
      </c>
      <c r="H59" s="15">
        <v>43161</v>
      </c>
      <c r="I59" s="19" t="s">
        <v>13</v>
      </c>
      <c r="J59" s="39"/>
      <c r="K59" s="39"/>
      <c r="L59" s="39"/>
      <c r="M59" s="39"/>
      <c r="N59" s="46"/>
    </row>
    <row r="60" spans="1:14" s="5" customFormat="1" ht="26.1" customHeight="1" x14ac:dyDescent="0.3">
      <c r="A60" s="11">
        <v>57</v>
      </c>
      <c r="B60" s="12" t="s">
        <v>382</v>
      </c>
      <c r="C60" s="12" t="s">
        <v>383</v>
      </c>
      <c r="D60" s="22" t="s">
        <v>384</v>
      </c>
      <c r="E60" s="13">
        <v>198</v>
      </c>
      <c r="F60" s="13">
        <v>36</v>
      </c>
      <c r="G60" s="14">
        <v>1</v>
      </c>
      <c r="H60" s="15">
        <v>43231</v>
      </c>
      <c r="I60" s="19" t="s">
        <v>38</v>
      </c>
      <c r="J60" s="39"/>
      <c r="K60" s="39"/>
      <c r="L60" s="39"/>
      <c r="M60" s="39"/>
      <c r="N60" s="46"/>
    </row>
    <row r="61" spans="1:14" s="5" customFormat="1" ht="26.1" customHeight="1" x14ac:dyDescent="0.3">
      <c r="A61" s="11">
        <v>58</v>
      </c>
      <c r="B61" s="12" t="s">
        <v>520</v>
      </c>
      <c r="C61" s="12" t="s">
        <v>531</v>
      </c>
      <c r="D61" s="22" t="s">
        <v>11</v>
      </c>
      <c r="E61" s="13">
        <v>167.4</v>
      </c>
      <c r="F61" s="13">
        <v>93</v>
      </c>
      <c r="G61" s="14">
        <v>1</v>
      </c>
      <c r="H61" s="15" t="s">
        <v>532</v>
      </c>
      <c r="I61" s="53" t="s">
        <v>164</v>
      </c>
      <c r="J61" s="39"/>
      <c r="K61" s="39"/>
      <c r="L61" s="39"/>
      <c r="M61" s="39"/>
      <c r="N61" s="46"/>
    </row>
    <row r="62" spans="1:14" ht="26.1" customHeight="1" x14ac:dyDescent="0.3">
      <c r="A62" s="11">
        <v>59</v>
      </c>
      <c r="B62" s="12" t="s">
        <v>155</v>
      </c>
      <c r="C62" s="12" t="s">
        <v>154</v>
      </c>
      <c r="D62" s="12" t="s">
        <v>163</v>
      </c>
      <c r="E62" s="13">
        <v>162</v>
      </c>
      <c r="F62" s="13">
        <v>90</v>
      </c>
      <c r="G62" s="14">
        <v>1</v>
      </c>
      <c r="H62" s="15">
        <v>43140</v>
      </c>
      <c r="I62" s="53" t="s">
        <v>14</v>
      </c>
    </row>
    <row r="63" spans="1:14" s="5" customFormat="1" ht="26.1" customHeight="1" x14ac:dyDescent="0.3">
      <c r="A63" s="11">
        <v>60</v>
      </c>
      <c r="B63" s="12" t="s">
        <v>367</v>
      </c>
      <c r="C63" s="12" t="s">
        <v>367</v>
      </c>
      <c r="D63" s="22" t="s">
        <v>11</v>
      </c>
      <c r="E63" s="13">
        <v>139</v>
      </c>
      <c r="F63" s="13">
        <v>25</v>
      </c>
      <c r="G63" s="14">
        <v>1</v>
      </c>
      <c r="H63" s="15">
        <v>43238</v>
      </c>
      <c r="I63" s="16" t="s">
        <v>15</v>
      </c>
      <c r="J63" s="39"/>
      <c r="K63" s="39"/>
      <c r="L63" s="39"/>
      <c r="M63" s="39"/>
      <c r="N63" s="46"/>
    </row>
    <row r="64" spans="1:14" s="5" customFormat="1" ht="26.1" customHeight="1" x14ac:dyDescent="0.3">
      <c r="A64" s="11">
        <v>61</v>
      </c>
      <c r="B64" s="12" t="s">
        <v>398</v>
      </c>
      <c r="C64" s="12" t="s">
        <v>397</v>
      </c>
      <c r="D64" s="12" t="s">
        <v>399</v>
      </c>
      <c r="E64" s="13">
        <v>123</v>
      </c>
      <c r="F64" s="13">
        <v>28</v>
      </c>
      <c r="G64" s="14">
        <v>1</v>
      </c>
      <c r="H64" s="15">
        <v>43252</v>
      </c>
      <c r="I64" s="19" t="s">
        <v>392</v>
      </c>
      <c r="J64"/>
      <c r="K64" s="39"/>
      <c r="L64" s="39"/>
      <c r="M64" s="39"/>
      <c r="N64" s="46"/>
    </row>
    <row r="65" spans="1:14" s="5" customFormat="1" ht="26.1" customHeight="1" x14ac:dyDescent="0.2">
      <c r="A65" s="11">
        <v>62</v>
      </c>
      <c r="B65" s="12" t="s">
        <v>221</v>
      </c>
      <c r="C65" s="12" t="s">
        <v>221</v>
      </c>
      <c r="D65" s="12" t="s">
        <v>11</v>
      </c>
      <c r="E65" s="13">
        <v>91.5</v>
      </c>
      <c r="F65" s="13">
        <v>30</v>
      </c>
      <c r="G65" s="14">
        <v>1</v>
      </c>
      <c r="H65" s="24">
        <v>43161</v>
      </c>
      <c r="I65" s="47" t="s">
        <v>12</v>
      </c>
      <c r="J65" s="48"/>
    </row>
    <row r="66" spans="1:14" s="5" customFormat="1" ht="26.1" customHeight="1" x14ac:dyDescent="0.3">
      <c r="A66" s="11">
        <v>63</v>
      </c>
      <c r="B66" s="12" t="s">
        <v>421</v>
      </c>
      <c r="C66" s="12" t="s">
        <v>420</v>
      </c>
      <c r="D66" s="22" t="s">
        <v>243</v>
      </c>
      <c r="E66" s="13">
        <v>85</v>
      </c>
      <c r="F66" s="13">
        <v>44</v>
      </c>
      <c r="G66" s="14">
        <v>1</v>
      </c>
      <c r="H66" s="15">
        <v>42748</v>
      </c>
      <c r="I66" s="19" t="s">
        <v>14</v>
      </c>
      <c r="J66"/>
      <c r="K66" s="39"/>
      <c r="L66" s="39"/>
      <c r="M66" s="39"/>
      <c r="N66" s="46"/>
    </row>
    <row r="67" spans="1:14" s="5" customFormat="1" ht="26.1" customHeight="1" x14ac:dyDescent="0.3">
      <c r="A67" s="11">
        <v>64</v>
      </c>
      <c r="B67" s="12" t="s">
        <v>556</v>
      </c>
      <c r="C67" s="12" t="s">
        <v>555</v>
      </c>
      <c r="D67" s="12" t="s">
        <v>224</v>
      </c>
      <c r="E67" s="13">
        <v>42.5</v>
      </c>
      <c r="F67" s="13">
        <v>12</v>
      </c>
      <c r="G67" s="14">
        <v>1</v>
      </c>
      <c r="H67" s="15">
        <v>43287</v>
      </c>
      <c r="I67" s="19" t="s">
        <v>33</v>
      </c>
      <c r="J67"/>
      <c r="K67" s="39"/>
      <c r="L67" s="39"/>
      <c r="M67" s="39"/>
      <c r="N67" s="46"/>
    </row>
    <row r="68" spans="1:14" s="5" customFormat="1" ht="26.1" customHeight="1" x14ac:dyDescent="0.3">
      <c r="A68" s="11">
        <v>65</v>
      </c>
      <c r="B68" s="12" t="s">
        <v>378</v>
      </c>
      <c r="C68" s="12" t="s">
        <v>381</v>
      </c>
      <c r="D68" s="12" t="s">
        <v>11</v>
      </c>
      <c r="E68" s="13">
        <v>42</v>
      </c>
      <c r="F68" s="13">
        <v>10</v>
      </c>
      <c r="G68" s="14">
        <v>1</v>
      </c>
      <c r="H68" s="15">
        <v>43231</v>
      </c>
      <c r="I68" s="16" t="s">
        <v>32</v>
      </c>
      <c r="J68"/>
      <c r="K68" s="39"/>
      <c r="L68" s="39"/>
      <c r="M68" s="39"/>
      <c r="N68" s="46"/>
    </row>
    <row r="69" spans="1:14" s="5" customFormat="1" ht="26.1" customHeight="1" x14ac:dyDescent="0.3">
      <c r="A69" s="11">
        <v>66</v>
      </c>
      <c r="B69" s="12" t="s">
        <v>553</v>
      </c>
      <c r="C69" s="12" t="s">
        <v>554</v>
      </c>
      <c r="D69" s="12" t="s">
        <v>11</v>
      </c>
      <c r="E69" s="13">
        <v>28.8</v>
      </c>
      <c r="F69" s="13">
        <v>16</v>
      </c>
      <c r="G69" s="14">
        <v>1</v>
      </c>
      <c r="H69" s="15">
        <v>42839</v>
      </c>
      <c r="I69" s="16" t="s">
        <v>15</v>
      </c>
      <c r="J69"/>
      <c r="K69" s="39"/>
      <c r="L69" s="39"/>
      <c r="M69" s="39"/>
      <c r="N69" s="46"/>
    </row>
    <row r="70" spans="1:14" s="5" customFormat="1" ht="26.1" customHeight="1" x14ac:dyDescent="0.3">
      <c r="A70" s="11">
        <v>67</v>
      </c>
      <c r="B70" s="12" t="s">
        <v>560</v>
      </c>
      <c r="C70" s="12" t="s">
        <v>560</v>
      </c>
      <c r="D70" s="12" t="s">
        <v>9</v>
      </c>
      <c r="E70" s="13">
        <v>24.3</v>
      </c>
      <c r="F70" s="13">
        <v>7</v>
      </c>
      <c r="G70" s="14">
        <v>1</v>
      </c>
      <c r="H70" s="15" t="s">
        <v>527</v>
      </c>
      <c r="I70" s="19" t="s">
        <v>561</v>
      </c>
      <c r="J70"/>
      <c r="K70"/>
      <c r="L70"/>
      <c r="M70"/>
      <c r="N70" s="45"/>
    </row>
    <row r="71" spans="1:14" s="5" customFormat="1" ht="26.1" customHeight="1" x14ac:dyDescent="0.3">
      <c r="A71" s="11">
        <v>68</v>
      </c>
      <c r="B71" s="12" t="s">
        <v>533</v>
      </c>
      <c r="C71" s="12" t="s">
        <v>534</v>
      </c>
      <c r="D71" s="12" t="s">
        <v>535</v>
      </c>
      <c r="E71" s="13">
        <v>21</v>
      </c>
      <c r="F71" s="13">
        <v>6</v>
      </c>
      <c r="G71" s="14">
        <v>1</v>
      </c>
      <c r="H71" s="20">
        <v>43196</v>
      </c>
      <c r="I71" s="19" t="s">
        <v>269</v>
      </c>
      <c r="J71"/>
      <c r="K71"/>
      <c r="L71"/>
      <c r="M71"/>
      <c r="N71"/>
    </row>
    <row r="72" spans="1:14" s="5" customFormat="1" ht="26.1" customHeight="1" x14ac:dyDescent="0.3">
      <c r="A72" s="11">
        <v>69</v>
      </c>
      <c r="B72" s="12" t="s">
        <v>516</v>
      </c>
      <c r="C72" s="12" t="s">
        <v>525</v>
      </c>
      <c r="D72" s="12" t="s">
        <v>526</v>
      </c>
      <c r="E72" s="13">
        <v>9</v>
      </c>
      <c r="F72" s="13">
        <v>5</v>
      </c>
      <c r="G72" s="14">
        <v>1</v>
      </c>
      <c r="H72" s="15" t="s">
        <v>527</v>
      </c>
      <c r="I72" s="16" t="s">
        <v>14</v>
      </c>
      <c r="J72"/>
      <c r="K72"/>
      <c r="L72"/>
      <c r="M72"/>
      <c r="N72"/>
    </row>
    <row r="73" spans="1:14" s="5" customFormat="1" ht="26.1" customHeight="1" x14ac:dyDescent="0.3">
      <c r="B73" s="30"/>
      <c r="C73" s="30"/>
      <c r="D73" s="30"/>
      <c r="E73" s="31"/>
      <c r="F73" s="31"/>
      <c r="G73" s="32"/>
      <c r="H73" s="28"/>
      <c r="I73" s="28"/>
      <c r="J73"/>
      <c r="K73"/>
      <c r="L73"/>
      <c r="M73"/>
      <c r="N73"/>
    </row>
    <row r="74" spans="1:14" s="5" customFormat="1" ht="26.1" customHeight="1" thickBot="1" x14ac:dyDescent="0.35">
      <c r="B74" s="33"/>
      <c r="C74" s="33"/>
      <c r="D74" s="33"/>
      <c r="E74" s="34">
        <f>SUM(E4:E73)</f>
        <v>1943891.3499999992</v>
      </c>
      <c r="F74" s="34">
        <f>SUM(F4:F73)</f>
        <v>375599</v>
      </c>
      <c r="H74" s="17"/>
      <c r="J74"/>
      <c r="K74"/>
      <c r="L74"/>
      <c r="M74"/>
      <c r="N74"/>
    </row>
    <row r="76" spans="1:14" s="39" customFormat="1" x14ac:dyDescent="0.3">
      <c r="J76"/>
      <c r="K76"/>
      <c r="L76"/>
      <c r="M76"/>
      <c r="N76"/>
    </row>
    <row r="77" spans="1:14" s="39" customFormat="1" x14ac:dyDescent="0.3">
      <c r="J77"/>
      <c r="K77"/>
      <c r="L77"/>
      <c r="M77"/>
      <c r="N77"/>
    </row>
    <row r="78" spans="1:14" s="39" customFormat="1" x14ac:dyDescent="0.3">
      <c r="J78"/>
      <c r="K78"/>
      <c r="L78"/>
      <c r="M78"/>
      <c r="N78"/>
    </row>
    <row r="79" spans="1:14" s="39" customFormat="1" x14ac:dyDescent="0.3">
      <c r="J79"/>
      <c r="K79"/>
      <c r="L79"/>
      <c r="M79"/>
      <c r="N79"/>
    </row>
    <row r="80" spans="1:14" s="39" customFormat="1" x14ac:dyDescent="0.3">
      <c r="J80"/>
      <c r="K80"/>
      <c r="L80"/>
      <c r="M80"/>
      <c r="N80"/>
    </row>
    <row r="81" spans="10:14" s="39" customFormat="1" x14ac:dyDescent="0.3">
      <c r="J81"/>
      <c r="K81"/>
      <c r="L81"/>
      <c r="M81"/>
      <c r="N81"/>
    </row>
    <row r="82" spans="10:14" s="39" customFormat="1" x14ac:dyDescent="0.3">
      <c r="J82"/>
      <c r="K82"/>
      <c r="L82"/>
      <c r="M82"/>
      <c r="N82"/>
    </row>
    <row r="83" spans="10:14" s="39" customFormat="1" x14ac:dyDescent="0.3">
      <c r="J83"/>
      <c r="K83"/>
      <c r="L83"/>
      <c r="M83"/>
      <c r="N83"/>
    </row>
    <row r="84" spans="10:14" s="39" customFormat="1" x14ac:dyDescent="0.3">
      <c r="J84"/>
      <c r="K84"/>
      <c r="L84"/>
      <c r="M84"/>
      <c r="N84"/>
    </row>
    <row r="85" spans="10:14" s="39" customFormat="1" x14ac:dyDescent="0.3">
      <c r="J85"/>
      <c r="K85"/>
      <c r="L85"/>
      <c r="M85"/>
      <c r="N85"/>
    </row>
    <row r="86" spans="10:14" s="39" customFormat="1" x14ac:dyDescent="0.3">
      <c r="J86"/>
      <c r="K86"/>
      <c r="L86"/>
      <c r="M86"/>
      <c r="N86"/>
    </row>
    <row r="87" spans="10:14" s="39" customFormat="1" x14ac:dyDescent="0.3">
      <c r="J87"/>
      <c r="K87"/>
      <c r="L87"/>
      <c r="M87"/>
      <c r="N87"/>
    </row>
  </sheetData>
  <sortState xmlns:xlrd2="http://schemas.microsoft.com/office/spreadsheetml/2017/richdata2" ref="B4:I72">
    <sortCondition descending="1" ref="E4:E7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2018</vt:lpstr>
      <vt:lpstr>Sausis</vt:lpstr>
      <vt:lpstr>Vasaris</vt:lpstr>
      <vt:lpstr>Kovas</vt:lpstr>
      <vt:lpstr>Balandis</vt:lpstr>
      <vt:lpstr>Gegužė</vt:lpstr>
      <vt:lpstr>Birželis</vt:lpstr>
      <vt:lpstr>Liepa</vt:lpstr>
      <vt:lpstr>Rugpjūtis</vt:lpstr>
      <vt:lpstr>Rugsėjis</vt:lpstr>
      <vt:lpstr>Spalis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dcterms:created xsi:type="dcterms:W3CDTF">2018-02-14T10:35:44Z</dcterms:created>
  <dcterms:modified xsi:type="dcterms:W3CDTF">2018-11-15T07:58:54Z</dcterms:modified>
</cp:coreProperties>
</file>