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8\"/>
    </mc:Choice>
  </mc:AlternateContent>
  <xr:revisionPtr revIDLastSave="0" documentId="13_ncr:1_{E62918B3-64F6-4FFF-A7BB-8D678CF4D0C2}" xr6:coauthVersionLast="40" xr6:coauthVersionMax="40" xr10:uidLastSave="{00000000-0000-0000-0000-000000000000}"/>
  <bookViews>
    <workbookView xWindow="-120" yWindow="-120" windowWidth="29040" windowHeight="15840" tabRatio="850" xr2:uid="{00000000-000D-0000-FFFF-FFFF00000000}"/>
  </bookViews>
  <sheets>
    <sheet name="!" sheetId="4" r:id="rId1"/>
    <sheet name="Acme" sheetId="1" r:id="rId2"/>
    <sheet name="TFD" sheetId="3" r:id="rId3"/>
    <sheet name="NCG" sheetId="5" r:id="rId4"/>
    <sheet name="Vabalo filmai" sheetId="13" r:id="rId5"/>
    <sheet name="GPĮ" sheetId="6" r:id="rId6"/>
    <sheet name="Best Film" sheetId="11" r:id="rId7"/>
    <sheet name="UAB Travolta" sheetId="18" r:id="rId8"/>
    <sheet name="A-one Films" sheetId="10" r:id="rId9"/>
    <sheet name="Europos kinas" sheetId="17" r:id="rId10"/>
    <sheet name="Skalvijos kino centras" sheetId="14" r:id="rId11"/>
    <sheet name="Greta Garbo Films" sheetId="20" r:id="rId12"/>
    <sheet name="Estinfilm" sheetId="19" r:id="rId13"/>
    <sheet name="Kino Aljansas" sheetId="12" r:id="rId14"/>
    <sheet name="KC Garsas" sheetId="9" r:id="rId15"/>
    <sheet name="Kiti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2" l="1"/>
  <c r="D8" i="9"/>
  <c r="E9" i="19"/>
  <c r="D9" i="19"/>
  <c r="E14" i="12"/>
  <c r="E8" i="9"/>
  <c r="D78" i="4" l="1"/>
  <c r="C78" i="4"/>
  <c r="D68" i="4"/>
  <c r="C68" i="4"/>
  <c r="C67" i="4"/>
  <c r="D63" i="4"/>
  <c r="C63" i="4"/>
  <c r="D64" i="4"/>
  <c r="C64" i="4"/>
  <c r="D62" i="4"/>
  <c r="C62" i="4"/>
  <c r="D58" i="4"/>
  <c r="C58" i="4"/>
  <c r="D56" i="4"/>
  <c r="C56" i="4"/>
  <c r="D53" i="4"/>
  <c r="C53" i="4"/>
  <c r="D50" i="4"/>
  <c r="C50" i="4"/>
  <c r="D52" i="4"/>
  <c r="C52" i="4"/>
  <c r="D46" i="4"/>
  <c r="C46" i="4"/>
  <c r="D45" i="4"/>
  <c r="C45" i="4"/>
  <c r="D51" i="4"/>
  <c r="C51" i="4"/>
  <c r="D47" i="4"/>
  <c r="C47" i="4"/>
  <c r="D49" i="4"/>
  <c r="C49" i="4"/>
  <c r="D82" i="4"/>
  <c r="C82" i="4"/>
  <c r="D80" i="4"/>
  <c r="C80" i="4"/>
  <c r="D77" i="4"/>
  <c r="C77" i="4"/>
  <c r="D54" i="4"/>
  <c r="C54" i="4"/>
  <c r="D74" i="4"/>
  <c r="C74" i="4"/>
  <c r="D73" i="4"/>
  <c r="C73" i="4"/>
  <c r="D72" i="4"/>
  <c r="C72" i="4"/>
  <c r="D66" i="4"/>
  <c r="C66" i="4"/>
  <c r="D61" i="4"/>
  <c r="C61" i="4"/>
  <c r="D57" i="4"/>
  <c r="C57" i="4"/>
  <c r="D27" i="4"/>
  <c r="C27" i="4"/>
  <c r="E61" i="16"/>
  <c r="D61" i="16"/>
  <c r="D36" i="4"/>
  <c r="C36" i="4"/>
  <c r="E120" i="16"/>
  <c r="D120" i="16"/>
  <c r="D16" i="4"/>
  <c r="C16" i="4"/>
  <c r="E37" i="16"/>
  <c r="D37" i="16"/>
  <c r="D13" i="4"/>
  <c r="C13" i="4"/>
  <c r="E17" i="16"/>
  <c r="D17" i="16"/>
  <c r="E7" i="20"/>
  <c r="D23" i="4" s="1"/>
  <c r="D7" i="20"/>
  <c r="C69" i="4" s="1"/>
  <c r="D28" i="4"/>
  <c r="C28" i="4"/>
  <c r="E68" i="16"/>
  <c r="D68" i="16"/>
  <c r="D34" i="4"/>
  <c r="C34" i="4"/>
  <c r="E114" i="16"/>
  <c r="D114" i="16"/>
  <c r="D10" i="4"/>
  <c r="C10" i="4"/>
  <c r="E5" i="16"/>
  <c r="D5" i="16"/>
  <c r="D26" i="4"/>
  <c r="C26" i="4"/>
  <c r="E55" i="16"/>
  <c r="D55" i="16"/>
  <c r="D32" i="4"/>
  <c r="C32" i="4"/>
  <c r="E97" i="16"/>
  <c r="D97" i="16"/>
  <c r="D21" i="4"/>
  <c r="C21" i="4"/>
  <c r="D70" i="4"/>
  <c r="E49" i="16"/>
  <c r="D49" i="16"/>
  <c r="D24" i="4"/>
  <c r="C24" i="4"/>
  <c r="E77" i="16"/>
  <c r="D77" i="16"/>
  <c r="C70" i="4" l="1"/>
  <c r="D69" i="4"/>
  <c r="C23" i="4"/>
  <c r="I35" i="5"/>
  <c r="D67" i="4" s="1"/>
  <c r="H35" i="5"/>
  <c r="E44" i="16"/>
  <c r="D20" i="4" s="1"/>
  <c r="D44" i="16"/>
  <c r="C20" i="4" s="1"/>
  <c r="E105" i="16"/>
  <c r="D33" i="4" s="1"/>
  <c r="D105" i="16"/>
  <c r="C33" i="4" s="1"/>
  <c r="D29" i="4"/>
  <c r="C29" i="4"/>
  <c r="E24" i="16"/>
  <c r="D14" i="4" s="1"/>
  <c r="D24" i="16"/>
  <c r="C14" i="4" s="1"/>
  <c r="C59" i="4" l="1"/>
  <c r="C65" i="4"/>
  <c r="D59" i="4"/>
  <c r="D65" i="4"/>
  <c r="C79" i="4"/>
  <c r="D79" i="4"/>
  <c r="E12" i="18"/>
  <c r="D12" i="18"/>
  <c r="E30" i="16"/>
  <c r="D30" i="16"/>
  <c r="E27" i="17"/>
  <c r="D27" i="17"/>
  <c r="D17" i="4" l="1"/>
  <c r="D19" i="4"/>
  <c r="C15" i="4"/>
  <c r="C60" i="4"/>
  <c r="D15" i="4"/>
  <c r="D60" i="4"/>
  <c r="C19" i="4"/>
  <c r="C17" i="4"/>
  <c r="E84" i="4"/>
  <c r="E38" i="4"/>
  <c r="D21" i="11"/>
  <c r="E84" i="16"/>
  <c r="D84" i="16"/>
  <c r="C30" i="4" s="1"/>
  <c r="E90" i="16"/>
  <c r="D90" i="16"/>
  <c r="C31" i="4" s="1"/>
  <c r="D35" i="5"/>
  <c r="D11" i="16" l="1"/>
  <c r="C55" i="4" s="1"/>
  <c r="E11" i="16"/>
  <c r="D55" i="4" s="1"/>
  <c r="D31" i="4"/>
  <c r="C76" i="4"/>
  <c r="D76" i="4"/>
  <c r="D36" i="6"/>
  <c r="E36" i="6"/>
  <c r="H64" i="3"/>
  <c r="D64" i="3"/>
  <c r="D11" i="4" l="1"/>
  <c r="C11" i="4"/>
  <c r="G35" i="5"/>
  <c r="F35" i="5"/>
  <c r="D39" i="5" s="1"/>
  <c r="E35" i="5"/>
  <c r="F39" i="5" l="1"/>
  <c r="H93" i="1"/>
  <c r="D93" i="1"/>
  <c r="E64" i="3"/>
  <c r="F64" i="3"/>
  <c r="G64" i="3"/>
  <c r="I64" i="3"/>
  <c r="C75" i="4" l="1"/>
  <c r="D75" i="4"/>
  <c r="E16" i="14"/>
  <c r="D16" i="14"/>
  <c r="D30" i="4" l="1"/>
  <c r="C22" i="4"/>
  <c r="D22" i="4"/>
  <c r="E10" i="13"/>
  <c r="D10" i="13"/>
  <c r="E21" i="11"/>
  <c r="D12" i="4" l="1"/>
  <c r="C12" i="4"/>
  <c r="C48" i="4"/>
  <c r="C8" i="4"/>
  <c r="D48" i="4"/>
  <c r="D8" i="4"/>
  <c r="D71" i="4"/>
  <c r="D25" i="4"/>
  <c r="C71" i="4"/>
  <c r="C25" i="4"/>
  <c r="E30" i="10"/>
  <c r="D30" i="10"/>
  <c r="D81" i="4"/>
  <c r="C81" i="4"/>
  <c r="D9" i="4"/>
  <c r="C7" i="4" l="1"/>
  <c r="D35" i="4"/>
  <c r="F68" i="3"/>
  <c r="D6" i="4" s="1"/>
  <c r="D7" i="4"/>
  <c r="C9" i="4"/>
  <c r="C35" i="4"/>
  <c r="C18" i="4"/>
  <c r="D18" i="4"/>
  <c r="D68" i="3"/>
  <c r="C6" i="4" s="1"/>
  <c r="G93" i="1" l="1"/>
  <c r="F93" i="1"/>
  <c r="I93" i="1"/>
  <c r="E93" i="1"/>
  <c r="F97" i="1" l="1"/>
  <c r="D5" i="4" s="1"/>
  <c r="D97" i="1"/>
  <c r="C5" i="4" s="1"/>
  <c r="C84" i="4" l="1"/>
  <c r="D84" i="4"/>
  <c r="C38" i="4"/>
  <c r="D38" i="4"/>
  <c r="H82" i="4" l="1"/>
  <c r="H79" i="4"/>
  <c r="H72" i="4"/>
  <c r="H66" i="4"/>
  <c r="H60" i="4"/>
  <c r="H54" i="4"/>
  <c r="H48" i="4"/>
  <c r="H70" i="4"/>
  <c r="H78" i="4"/>
  <c r="H71" i="4"/>
  <c r="H65" i="4"/>
  <c r="H59" i="4"/>
  <c r="H53" i="4"/>
  <c r="H46" i="4"/>
  <c r="H77" i="4"/>
  <c r="H64" i="4"/>
  <c r="H45" i="4"/>
  <c r="H75" i="4"/>
  <c r="H63" i="4"/>
  <c r="H57" i="4"/>
  <c r="H51" i="4"/>
  <c r="H80" i="4"/>
  <c r="H73" i="4"/>
  <c r="H61" i="4"/>
  <c r="H55" i="4"/>
  <c r="H52" i="4"/>
  <c r="H74" i="4"/>
  <c r="H68" i="4"/>
  <c r="H62" i="4"/>
  <c r="H56" i="4"/>
  <c r="H50" i="4"/>
  <c r="H67" i="4"/>
  <c r="H49" i="4"/>
  <c r="H58" i="4"/>
  <c r="H69" i="4"/>
  <c r="F79" i="4"/>
  <c r="F72" i="4"/>
  <c r="F66" i="4"/>
  <c r="F60" i="4"/>
  <c r="F54" i="4"/>
  <c r="F48" i="4"/>
  <c r="F77" i="4"/>
  <c r="F71" i="4"/>
  <c r="F65" i="4"/>
  <c r="F59" i="4"/>
  <c r="F53" i="4"/>
  <c r="F46" i="4"/>
  <c r="F78" i="4"/>
  <c r="F70" i="4"/>
  <c r="F64" i="4"/>
  <c r="F58" i="4"/>
  <c r="F52" i="4"/>
  <c r="F45" i="4"/>
  <c r="F75" i="4"/>
  <c r="F63" i="4"/>
  <c r="F57" i="4"/>
  <c r="F51" i="4"/>
  <c r="F74" i="4"/>
  <c r="F68" i="4"/>
  <c r="F62" i="4"/>
  <c r="F56" i="4"/>
  <c r="F50" i="4"/>
  <c r="F80" i="4"/>
  <c r="F73" i="4"/>
  <c r="F67" i="4"/>
  <c r="F61" i="4"/>
  <c r="F55" i="4"/>
  <c r="F49" i="4"/>
  <c r="F69" i="4"/>
  <c r="F82" i="4"/>
  <c r="H26" i="4"/>
  <c r="H23" i="4"/>
  <c r="H28" i="4"/>
  <c r="H34" i="4"/>
  <c r="H36" i="4"/>
  <c r="H16" i="4"/>
  <c r="H13" i="4"/>
  <c r="H27" i="4"/>
  <c r="H24" i="4"/>
  <c r="H21" i="4"/>
  <c r="H32" i="4"/>
  <c r="H10" i="4"/>
  <c r="H29" i="4"/>
  <c r="H33" i="4"/>
  <c r="H14" i="4"/>
  <c r="H20" i="4"/>
  <c r="H15" i="4"/>
  <c r="H19" i="4"/>
  <c r="H31" i="4"/>
  <c r="H22" i="4"/>
  <c r="H30" i="4"/>
  <c r="H12" i="4"/>
  <c r="H8" i="4"/>
  <c r="H25" i="4"/>
  <c r="H6" i="4"/>
  <c r="H18" i="4"/>
  <c r="H7" i="4"/>
  <c r="H35" i="4"/>
  <c r="F21" i="4"/>
  <c r="F13" i="4"/>
  <c r="F34" i="4"/>
  <c r="F10" i="4"/>
  <c r="F27" i="4"/>
  <c r="F32" i="4"/>
  <c r="F24" i="4"/>
  <c r="F26" i="4"/>
  <c r="F28" i="4"/>
  <c r="F23" i="4"/>
  <c r="F16" i="4"/>
  <c r="F36" i="4"/>
  <c r="F33" i="4"/>
  <c r="F20" i="4"/>
  <c r="F29" i="4"/>
  <c r="F30" i="4"/>
  <c r="F19" i="4"/>
  <c r="F31" i="4"/>
  <c r="F22" i="4"/>
  <c r="F25" i="4"/>
  <c r="F35" i="4"/>
  <c r="H5" i="4"/>
  <c r="F14" i="4"/>
  <c r="F15" i="4"/>
  <c r="F8" i="4"/>
  <c r="F12" i="4"/>
  <c r="F7" i="4"/>
  <c r="F6" i="4"/>
  <c r="F18" i="4"/>
  <c r="F5" i="4"/>
  <c r="H76" i="4"/>
  <c r="H81" i="4"/>
  <c r="H47" i="4"/>
  <c r="F76" i="4"/>
  <c r="F81" i="4"/>
  <c r="F47" i="4"/>
  <c r="H17" i="4"/>
  <c r="F17" i="4"/>
  <c r="H11" i="4"/>
  <c r="H9" i="4"/>
  <c r="F11" i="4"/>
  <c r="F9" i="4"/>
  <c r="F84" i="4" l="1"/>
  <c r="H84" i="4"/>
  <c r="H38" i="4"/>
  <c r="F38" i="4"/>
</calcChain>
</file>

<file path=xl/sharedStrings.xml><?xml version="1.0" encoding="utf-8"?>
<sst xmlns="http://schemas.openxmlformats.org/spreadsheetml/2006/main" count="1160" uniqueCount="800">
  <si>
    <t>ACME FILMAI</t>
  </si>
  <si>
    <t>INDEPENDENT</t>
  </si>
  <si>
    <t>WARNER BROS.</t>
    <phoneticPr fontId="0" type="noConversion"/>
  </si>
  <si>
    <t>SONY</t>
  </si>
  <si>
    <t>Žiūrovai</t>
  </si>
  <si>
    <t>Pajamos (Eur)</t>
  </si>
  <si>
    <t>Pajamos</t>
  </si>
  <si>
    <t xml:space="preserve">Viso: </t>
  </si>
  <si>
    <t xml:space="preserve">Kino platinimo kompanijų pasiskirstymas Lietuvos rinkoje </t>
  </si>
  <si>
    <t>Kino platinimo kompanija</t>
  </si>
  <si>
    <t>Bendros pajamos</t>
  </si>
  <si>
    <t xml:space="preserve">Žiūrovų </t>
  </si>
  <si>
    <t xml:space="preserve">Filmų </t>
  </si>
  <si>
    <t>Procentinė išraiška</t>
  </si>
  <si>
    <t>skaičius</t>
  </si>
  <si>
    <t>kiekis</t>
  </si>
  <si>
    <t>ACME filmai</t>
  </si>
  <si>
    <t>%</t>
  </si>
  <si>
    <t>Theatrical Film Distribution</t>
    <phoneticPr fontId="0" type="noConversion"/>
  </si>
  <si>
    <t>Garsų pasaulio įrašai</t>
  </si>
  <si>
    <t>A-One Films</t>
    <phoneticPr fontId="0" type="noConversion"/>
  </si>
  <si>
    <t>Best Film</t>
    <phoneticPr fontId="0" type="noConversion"/>
  </si>
  <si>
    <t>VISO:</t>
  </si>
  <si>
    <t>Kino platinimo kompanijų pasiskirstymas Lietuvos rinkoje</t>
  </si>
  <si>
    <t xml:space="preserve">(pagal atstovaujamus užsienio šalių partnerius) </t>
  </si>
  <si>
    <t>ACME filmai (Independent)</t>
  </si>
  <si>
    <t>Theatrical Film Distribution (20th Century Fox)</t>
  </si>
  <si>
    <t>ACME filmai (Warner Bros.)</t>
    <phoneticPr fontId="0" type="noConversion"/>
  </si>
  <si>
    <t>Garsų pasaulio įrašai (Independent)</t>
    <phoneticPr fontId="0" type="noConversion"/>
  </si>
  <si>
    <t>ACME filmai (Sony)</t>
  </si>
  <si>
    <t>Theatrical Film Distribution (Independent)</t>
  </si>
  <si>
    <t>Best Film (Independent)</t>
    <phoneticPr fontId="0" type="noConversion"/>
  </si>
  <si>
    <t>(Eur)</t>
  </si>
  <si>
    <t>Žiūrovų skaičius</t>
  </si>
  <si>
    <t>THEATRICAL FILM DISTRIBUTION</t>
  </si>
  <si>
    <t>WDSMPI</t>
  </si>
  <si>
    <t>20TH CENTURY FOX</t>
  </si>
  <si>
    <t>UNIVERSAL PICTURES INTERNATIONAL</t>
  </si>
  <si>
    <t>PARAMOUNT PICTURES INTERNATIONAL</t>
  </si>
  <si>
    <t>GARSŲ PASAULIO ĮRAŠAI</t>
  </si>
  <si>
    <t>A-ONE FILMS</t>
    <phoneticPr fontId="0" type="noConversion"/>
  </si>
  <si>
    <t>BEST FILM</t>
  </si>
  <si>
    <t>KINO ALJANSAS</t>
  </si>
  <si>
    <t>Kino Aljansas</t>
  </si>
  <si>
    <t>Pakeliui į mokyklą</t>
  </si>
  <si>
    <t>Sur le Chemin de lʾécole</t>
  </si>
  <si>
    <t>Nono, berniukas Zigzagiukas</t>
  </si>
  <si>
    <t>Nono, het Zigzag Kind</t>
  </si>
  <si>
    <t xml:space="preserve">  INDEPENDENT</t>
  </si>
  <si>
    <t>Theatrical Film Distribution (WDSMPI)</t>
  </si>
  <si>
    <t>Kino Aljansas (Independent)</t>
  </si>
  <si>
    <t>Skalvijos kino centras</t>
  </si>
  <si>
    <t>Skalvijos kino centras (Independent)</t>
  </si>
  <si>
    <t>Dainuok</t>
  </si>
  <si>
    <t>Sing</t>
  </si>
  <si>
    <t xml:space="preserve">Vajana </t>
  </si>
  <si>
    <t>Moana</t>
  </si>
  <si>
    <t>Tamsta Varlius</t>
  </si>
  <si>
    <t>Meester Kikker</t>
  </si>
  <si>
    <t>Keliaujantys paukščiai</t>
  </si>
  <si>
    <t>Les oiseaux de passage</t>
  </si>
  <si>
    <t>Panelė Rūgštynė</t>
  </si>
  <si>
    <t>Jamais Contente</t>
  </si>
  <si>
    <t>Noriu būti savimi (dokumentinių filmų programa)</t>
  </si>
  <si>
    <t>Mes dešimtmečiai (dokumentinių filmų programa)</t>
  </si>
  <si>
    <t>2016.12.17</t>
  </si>
  <si>
    <t>2016.11.19</t>
  </si>
  <si>
    <t>2016.09.24</t>
  </si>
  <si>
    <t>NCG Distribution</t>
  </si>
  <si>
    <t>NCG Distribution (Universal)</t>
  </si>
  <si>
    <t>NCG Distribution (Paramount)</t>
  </si>
  <si>
    <t xml:space="preserve">NCG Distribution </t>
  </si>
  <si>
    <t>Despicable Me 3</t>
  </si>
  <si>
    <t>Balerina</t>
  </si>
  <si>
    <t>Ballerina</t>
  </si>
  <si>
    <t>Mažasis Princas</t>
  </si>
  <si>
    <t>Ką pašnibždėjo pelėda (Trumpukų programa)</t>
  </si>
  <si>
    <t>2017.01.14</t>
  </si>
  <si>
    <t>Deadpool 2</t>
  </si>
  <si>
    <t>Bėgantis labirintu: vaistai nuo mirties</t>
  </si>
  <si>
    <t>Maze Runner: The Death Cure</t>
  </si>
  <si>
    <t xml:space="preserve">Bulius Ferdinandas </t>
  </si>
  <si>
    <t>Ferdinand</t>
  </si>
  <si>
    <t xml:space="preserve">Raudonasis Žvirblis </t>
  </si>
  <si>
    <t>Red Sparrow</t>
  </si>
  <si>
    <t xml:space="preserve">Vandens forma </t>
  </si>
  <si>
    <t>The Shape of Water</t>
  </si>
  <si>
    <t>Trys stendai prie Ebingo, Misūryje</t>
  </si>
  <si>
    <t>Three Billboards Outside Ebbing, Missouri</t>
  </si>
  <si>
    <t>Didysis šou meistras</t>
  </si>
  <si>
    <t>The Greatest Showman</t>
  </si>
  <si>
    <t>Su meile, Saimonas</t>
  </si>
  <si>
    <t>Love, Simon</t>
  </si>
  <si>
    <t>Žmogžudystė rytų eksprese</t>
  </si>
  <si>
    <t>Murder On The Orient Express</t>
  </si>
  <si>
    <t>Keršytojai. Begalybės karas</t>
  </si>
  <si>
    <t>Avengers: Infinity War</t>
  </si>
  <si>
    <t>Koko</t>
  </si>
  <si>
    <t>Coco</t>
  </si>
  <si>
    <t>Juodoji pantera</t>
  </si>
  <si>
    <t>Black Panther</t>
  </si>
  <si>
    <t xml:space="preserve">Solo. Žvaigždžių karų istorija </t>
  </si>
  <si>
    <t>Solo: A Star Wars Story</t>
  </si>
  <si>
    <t xml:space="preserve">Žvaigždžių karai: paskutiniai džedajai </t>
  </si>
  <si>
    <t>Star Wars: Episode VIII - The Last Jedi</t>
  </si>
  <si>
    <t>Ratai 3</t>
  </si>
  <si>
    <t>Cars 3</t>
  </si>
  <si>
    <t>Toras. Pasaulių pabaiga</t>
  </si>
  <si>
    <t>Thor: Ragnarok</t>
  </si>
  <si>
    <t xml:space="preserve">Iš meilės Pablui </t>
  </si>
  <si>
    <t>Loving Pablo</t>
  </si>
  <si>
    <t xml:space="preserve">Vaiduoklių žemė </t>
  </si>
  <si>
    <t>Incident In A Ghost Land</t>
  </si>
  <si>
    <t xml:space="preserve">Pokerio princesė </t>
  </si>
  <si>
    <t>Molly's Game</t>
  </si>
  <si>
    <t>Taksi 5</t>
  </si>
  <si>
    <t>Taxi 5</t>
  </si>
  <si>
    <t xml:space="preserve">Apiplėšimas uragano akyje </t>
  </si>
  <si>
    <t>Hurricane Heist</t>
  </si>
  <si>
    <t xml:space="preserve">Kliedesiai </t>
  </si>
  <si>
    <t>Delirium</t>
  </si>
  <si>
    <t>Stalino mirtis</t>
  </si>
  <si>
    <t>The Death of Stalin</t>
  </si>
  <si>
    <t>Suaugusiųjų žaidimai</t>
  </si>
  <si>
    <t>Flower</t>
  </si>
  <si>
    <t>Aš esu Tonia</t>
  </si>
  <si>
    <t>I, Tonya</t>
  </si>
  <si>
    <t xml:space="preserve">Somalio piratai </t>
  </si>
  <si>
    <t>Pirates of Somalia</t>
  </si>
  <si>
    <t>Blogasis Samarietis</t>
  </si>
  <si>
    <t>Bad Samaritan</t>
  </si>
  <si>
    <t xml:space="preserve">Džo Breivenas </t>
  </si>
  <si>
    <t>Braven</t>
  </si>
  <si>
    <t xml:space="preserve">Gyvenimo kova </t>
  </si>
  <si>
    <t>Journeyman</t>
  </si>
  <si>
    <t>Fotojuostelė</t>
  </si>
  <si>
    <t>Kodachrome</t>
  </si>
  <si>
    <t>Ryžių karoliukai</t>
  </si>
  <si>
    <t>Basmati Blues</t>
  </si>
  <si>
    <t>Operacija "Riešutai" 2</t>
  </si>
  <si>
    <t>Nut Job 2: Nutty by Nature</t>
  </si>
  <si>
    <t>Arčiau debesų</t>
  </si>
  <si>
    <t>Cloudboy</t>
  </si>
  <si>
    <t>Kaimynė šnipė</t>
  </si>
  <si>
    <t>Next Door Spy</t>
  </si>
  <si>
    <t>Sau ir draugui (dokumentinių filmų programa)</t>
  </si>
  <si>
    <t>2017.09.10</t>
  </si>
  <si>
    <t>2017.10.07</t>
  </si>
  <si>
    <t>2017.09.23</t>
  </si>
  <si>
    <t>Penkiasdešimt išlaisvintų atspalvių</t>
  </si>
  <si>
    <t>Fifty Shades Freed</t>
  </si>
  <si>
    <t>Juros periodo pasaulis: Kritusi karalystė</t>
  </si>
  <si>
    <t>Jurassic World: Fallen Kingdom</t>
  </si>
  <si>
    <t>Tiesa arba drąsa</t>
  </si>
  <si>
    <t>Truth or Dare</t>
  </si>
  <si>
    <t>Ugnies žiedas: Sukilimas</t>
  </si>
  <si>
    <t>Pacific Rim: Uprising</t>
  </si>
  <si>
    <t>Seksui ne!</t>
  </si>
  <si>
    <t>Blockers</t>
  </si>
  <si>
    <t>Lady Bird</t>
  </si>
  <si>
    <t>Aukšta klasė 3</t>
  </si>
  <si>
    <t>Pitch Perfect 3</t>
  </si>
  <si>
    <t>Tamsiausia valanda</t>
  </si>
  <si>
    <t>Darkest Hour</t>
  </si>
  <si>
    <t>Nematomas siūlas</t>
  </si>
  <si>
    <t>Phantom Thread</t>
  </si>
  <si>
    <t xml:space="preserve">Bjaurusis aš 3 </t>
  </si>
  <si>
    <t>Tylos zona</t>
  </si>
  <si>
    <t>A Quiet Place</t>
  </si>
  <si>
    <t>Sumažinti žmonės</t>
  </si>
  <si>
    <t>Downsizing</t>
  </si>
  <si>
    <t>Nepažįstamieji: nakties grobis</t>
  </si>
  <si>
    <t>The Strangers: Prey at Night</t>
  </si>
  <si>
    <t>Vaiduoklių byla</t>
  </si>
  <si>
    <t>Ghost Stories</t>
  </si>
  <si>
    <t xml:space="preserve">INDEPENDENT	</t>
  </si>
  <si>
    <t>Kvadratas</t>
  </si>
  <si>
    <t>Rutan</t>
  </si>
  <si>
    <t>Nemeilė</t>
  </si>
  <si>
    <t>Nelyubov</t>
  </si>
  <si>
    <t>Laiminga pabaiga</t>
  </si>
  <si>
    <t>Happy End</t>
  </si>
  <si>
    <t>Telma</t>
  </si>
  <si>
    <t>Thelma</t>
  </si>
  <si>
    <t xml:space="preserve">Tu išnyksti </t>
  </si>
  <si>
    <t>Du forsvinder</t>
  </si>
  <si>
    <t xml:space="preserve">Vasara, 1993 - ieji </t>
  </si>
  <si>
    <t>Estiu 1993</t>
  </si>
  <si>
    <t xml:space="preserve">Gulbinas </t>
  </si>
  <si>
    <t>Svanurinn</t>
  </si>
  <si>
    <t>Magiška dėžutė</t>
  </si>
  <si>
    <t>Den magiske juleæske</t>
  </si>
  <si>
    <t>Kitos merginos</t>
  </si>
  <si>
    <t>Toiset Tytot</t>
  </si>
  <si>
    <t>Nyndorfo karalienė</t>
  </si>
  <si>
    <t>Königin von Niendorf</t>
  </si>
  <si>
    <t>Išsaugotas</t>
  </si>
  <si>
    <t>Keeper </t>
  </si>
  <si>
    <t>Karo žaidimai</t>
  </si>
  <si>
    <t>Krig</t>
  </si>
  <si>
    <t>KC Garsas</t>
  </si>
  <si>
    <t>Gnomai</t>
  </si>
  <si>
    <t>Gnome Alone</t>
  </si>
  <si>
    <t>Trys sekundės</t>
  </si>
  <si>
    <t>Dvizheniye vverkh</t>
  </si>
  <si>
    <t>Aš graži</t>
  </si>
  <si>
    <t>I feel pretty</t>
  </si>
  <si>
    <t>Dvi uodegos</t>
  </si>
  <si>
    <t>Два хвоста</t>
  </si>
  <si>
    <t>Bitė Maja: Medaus žaidynės</t>
  </si>
  <si>
    <t>Maya the Bee: The Honey Games</t>
  </si>
  <si>
    <t>Pagrobta princesė</t>
  </si>
  <si>
    <t>Vykradena pryntsesa: Ruslan i Ludmila</t>
  </si>
  <si>
    <t xml:space="preserve">Naujosios Eglutės </t>
  </si>
  <si>
    <t>Novyje yolki</t>
  </si>
  <si>
    <t>Burbuliai. Dežavu</t>
  </si>
  <si>
    <t>Smeshariki. Dezhavyu</t>
  </si>
  <si>
    <t>Trys didvyriai ir Egipto princesė </t>
  </si>
  <si>
    <t>Три богатыря и принцесса Египта</t>
  </si>
  <si>
    <t xml:space="preserve">Fiksikai </t>
  </si>
  <si>
    <t>Fiksiki</t>
  </si>
  <si>
    <t>Džimas Saga ir mašinistas Lukas</t>
  </si>
  <si>
    <t>Jim Knopf und Lukas der Lokomotivführer</t>
  </si>
  <si>
    <t>Labas, Oksana Sokolova!</t>
  </si>
  <si>
    <t>Ну, здравствуй, Оксана Соколова!</t>
  </si>
  <si>
    <t>Titanas</t>
  </si>
  <si>
    <t>The Titan</t>
  </si>
  <si>
    <t>Sadko</t>
  </si>
  <si>
    <t>Садко</t>
  </si>
  <si>
    <t>Dėl visko kalta meilė</t>
  </si>
  <si>
    <t>Tout le monde debout</t>
  </si>
  <si>
    <t xml:space="preserve">Kaip išgelbėti Kalėdas </t>
  </si>
  <si>
    <t>Santa &amp; Cie</t>
  </si>
  <si>
    <t xml:space="preserve">Mažasis vampyras </t>
  </si>
  <si>
    <t>Little Vampire</t>
  </si>
  <si>
    <t>EUROPOS KINAS</t>
  </si>
  <si>
    <t>Šventa vieta</t>
  </si>
  <si>
    <t>The Place</t>
  </si>
  <si>
    <t>Jūsų Vincentas</t>
  </si>
  <si>
    <t>Loving Vincent</t>
  </si>
  <si>
    <t>Terapija</t>
  </si>
  <si>
    <t>The Work</t>
  </si>
  <si>
    <t>Dabar tai jau padėk man, Dievuli!</t>
  </si>
  <si>
    <t>Ni juge, ni soumise</t>
  </si>
  <si>
    <t>Kandelarija</t>
  </si>
  <si>
    <t>Candelaria</t>
  </si>
  <si>
    <t>Sūnaus globa</t>
  </si>
  <si>
    <t>Jusqu'a la garde</t>
  </si>
  <si>
    <t>Gražuolė ir Sebastianas: draugai visam gyvenimui</t>
  </si>
  <si>
    <t>Belle et Sébastien 3, le dernier chapitre</t>
  </si>
  <si>
    <t>Ką žmonės pasakys</t>
  </si>
  <si>
    <t>Hva vil folk si</t>
  </si>
  <si>
    <t>Maria Callas: savais žodžiais</t>
  </si>
  <si>
    <t>Maria by Callas</t>
  </si>
  <si>
    <t>„Michelin“ žvaigždutės: virtuvės istorijos</t>
  </si>
  <si>
    <t>Michelin Stars: Tales from the Kitchen</t>
  </si>
  <si>
    <t>Silvana</t>
  </si>
  <si>
    <t>Silvana - Väck mig när ni vaknat</t>
  </si>
  <si>
    <t>Tyli naktis</t>
  </si>
  <si>
    <t>Cicha noc</t>
  </si>
  <si>
    <t>Po medžiu</t>
  </si>
  <si>
    <t>Undir trenu</t>
  </si>
  <si>
    <t>Įžeidimas</t>
  </si>
  <si>
    <t>L‘Insulte</t>
  </si>
  <si>
    <t>Ilgesys</t>
  </si>
  <si>
    <t>Ga'agua</t>
  </si>
  <si>
    <t>Lenktynininkė ir gangsteris</t>
  </si>
  <si>
    <t>Le Fidele</t>
  </si>
  <si>
    <t>Lumière!</t>
  </si>
  <si>
    <t>Manasis Godard'as</t>
  </si>
  <si>
    <t>Redoubtable</t>
  </si>
  <si>
    <t>Hana</t>
  </si>
  <si>
    <t>Hannah</t>
  </si>
  <si>
    <t>Ankštumas</t>
  </si>
  <si>
    <t>Теснота</t>
  </si>
  <si>
    <t>Madmuazelė Paradis</t>
  </si>
  <si>
    <t>Mademoiselle Paradis</t>
  </si>
  <si>
    <t>Ava</t>
  </si>
  <si>
    <t>Bobbi Jene</t>
  </si>
  <si>
    <t>Europos kinas</t>
  </si>
  <si>
    <t>Aš lieknėju!</t>
  </si>
  <si>
    <t>Я худею</t>
  </si>
  <si>
    <t>Paveldėtas</t>
  </si>
  <si>
    <t>Hereditary</t>
  </si>
  <si>
    <t>Didžioji kriaušė ir magiška jos kelionė</t>
  </si>
  <si>
    <t>Den utrolige historie om den kæmpestore pære</t>
  </si>
  <si>
    <t>Vinčesterio košmaras</t>
  </si>
  <si>
    <t>Winchester</t>
  </si>
  <si>
    <t>Žemė: viena nuostabi diena</t>
  </si>
  <si>
    <t>Earth: One amazing day</t>
  </si>
  <si>
    <t>Pagonių žiedas</t>
  </si>
  <si>
    <t>The Pagan King</t>
  </si>
  <si>
    <t>Svajonių apps‘as</t>
  </si>
  <si>
    <t>Status update</t>
  </si>
  <si>
    <t>Mano viršūnė</t>
  </si>
  <si>
    <t>To The Top</t>
  </si>
  <si>
    <t>Eva</t>
  </si>
  <si>
    <t>Fantastiška moteris</t>
  </si>
  <si>
    <t>Una mujer fantastica</t>
  </si>
  <si>
    <t xml:space="preserve">Aštuonkojis Dipas </t>
  </si>
  <si>
    <t>Deep</t>
  </si>
  <si>
    <t xml:space="preserve">Šventojo elnio nužudymas </t>
  </si>
  <si>
    <t>The Killing of a Sacred Deer</t>
  </si>
  <si>
    <t>Tavęs niekada čia nebuvo</t>
  </si>
  <si>
    <t>You Were Never Really Here</t>
  </si>
  <si>
    <t>Floridos projektas</t>
  </si>
  <si>
    <t>The Florida Project</t>
  </si>
  <si>
    <t>Manifestas</t>
  </si>
  <si>
    <t>Manifesto</t>
  </si>
  <si>
    <t xml:space="preserve">Dvilypis meilužis </t>
  </si>
  <si>
    <t>Lamant double</t>
  </si>
  <si>
    <t>Nutikimas Nilo Hiltono viešbutyje</t>
  </si>
  <si>
    <t>The Nile Hilton Incident</t>
  </si>
  <si>
    <t xml:space="preserve">50 Pavasarių </t>
  </si>
  <si>
    <t>Aurore</t>
  </si>
  <si>
    <t>Apie kūna ir sielą</t>
  </si>
  <si>
    <t>A teströl és a lélekröl</t>
  </si>
  <si>
    <t>Iš niekur</t>
  </si>
  <si>
    <t>Aus dem Nichts</t>
  </si>
  <si>
    <t>Tarp keturių sienų</t>
  </si>
  <si>
    <t>Insyriated</t>
  </si>
  <si>
    <t xml:space="preserve">Dėl viso pikto </t>
  </si>
  <si>
    <t>Ôtez-moi d'un doute</t>
  </si>
  <si>
    <t>Veidai Kaimai</t>
  </si>
  <si>
    <t>Visages Villages</t>
  </si>
  <si>
    <t>Geras laikas</t>
  </si>
  <si>
    <t>Good time </t>
  </si>
  <si>
    <t>Beatričės bučinys</t>
  </si>
  <si>
    <t>Sage femme</t>
  </si>
  <si>
    <t>Oazė: žaidimas prasideda</t>
  </si>
  <si>
    <t>Ready Player One</t>
  </si>
  <si>
    <t>Kapų plėšikė Lara Kroft</t>
  </si>
  <si>
    <t>Tomb Raider</t>
  </si>
  <si>
    <t>Oušeno 8</t>
  </si>
  <si>
    <t>Ocean's Eight</t>
  </si>
  <si>
    <t>Žaidimų vakaras</t>
  </si>
  <si>
    <t>Game Night</t>
  </si>
  <si>
    <t>Griaunantys viską</t>
  </si>
  <si>
    <t>Rampage</t>
  </si>
  <si>
    <t>Papuolei!</t>
  </si>
  <si>
    <t>Tag</t>
  </si>
  <si>
    <t>Diunkerkas</t>
  </si>
  <si>
    <t>Dunkirk</t>
  </si>
  <si>
    <t>Triušis Piteris</t>
  </si>
  <si>
    <t>Peter Rabbit</t>
  </si>
  <si>
    <t>Džiumandži: Sveiki atvykę į Džiungles</t>
  </si>
  <si>
    <t>Jumanji: Welcome To The Jungle</t>
  </si>
  <si>
    <t>Tūnąs tamsoje: paskutinis raktas</t>
  </si>
  <si>
    <t xml:space="preserve">Insidious: The Last Key </t>
  </si>
  <si>
    <t>Emodži filmas</t>
  </si>
  <si>
    <t>Emoji</t>
  </si>
  <si>
    <t>Dagas iš akmens amžiaus</t>
  </si>
  <si>
    <t>Early Man</t>
  </si>
  <si>
    <t>Kol dar neatėjo audra</t>
  </si>
  <si>
    <t xml:space="preserve">Adrift </t>
  </si>
  <si>
    <t>Lino: nuotykiai katino kailyje</t>
  </si>
  <si>
    <t>Lino</t>
  </si>
  <si>
    <t>Ledas</t>
  </si>
  <si>
    <t>Лёд</t>
  </si>
  <si>
    <t>Teris ir užburta Aušros karalystė</t>
  </si>
  <si>
    <t>Here comes the Grump</t>
  </si>
  <si>
    <t>Slaptas keleivis</t>
  </si>
  <si>
    <t xml:space="preserve">Commuter </t>
  </si>
  <si>
    <t>Visi pasaulio pinigai</t>
  </si>
  <si>
    <t>All the Money in the World</t>
  </si>
  <si>
    <t>Vabaliukų istorijos</t>
  </si>
  <si>
    <t>Tall Tales</t>
  </si>
  <si>
    <t>12 stipriausių</t>
  </si>
  <si>
    <t>Horse Soldiers (12 strong)</t>
  </si>
  <si>
    <t>Sobiboras</t>
  </si>
  <si>
    <t>Sobibor</t>
  </si>
  <si>
    <t>Valstybės paslaptis</t>
  </si>
  <si>
    <t>Papers (Post)</t>
  </si>
  <si>
    <t xml:space="preserve">Naktinė pamaina </t>
  </si>
  <si>
    <t>Ночная смена</t>
  </si>
  <si>
    <t>Vagių irštva</t>
  </si>
  <si>
    <t>Den of Thieves</t>
  </si>
  <si>
    <t>Knygų klubas</t>
  </si>
  <si>
    <t>Book Club</t>
  </si>
  <si>
    <t>Vidurnakčio saulė</t>
  </si>
  <si>
    <t>Midnight Sun</t>
  </si>
  <si>
    <t>Gringo</t>
  </si>
  <si>
    <t>Untitled Nash Edgerton (Gringo)</t>
  </si>
  <si>
    <t>Meškiukas Padingtonas 2</t>
  </si>
  <si>
    <t>Paddington 2</t>
  </si>
  <si>
    <t>Diena kai aš sugrįšiu</t>
  </si>
  <si>
    <t>The Mercy</t>
  </si>
  <si>
    <t>Apie ką galvoja vyrai: pratęsimas</t>
  </si>
  <si>
    <t>О чём говорят мужчины. Продолжение</t>
  </si>
  <si>
    <t>Slaptasis agentas Maksas</t>
  </si>
  <si>
    <t>Show Dogs</t>
  </si>
  <si>
    <t>Juodraštis</t>
  </si>
  <si>
    <t>Черновик </t>
  </si>
  <si>
    <t>Sicario 2: Kartelių karai</t>
  </si>
  <si>
    <t>Sicario: Day Of The Soldado</t>
  </si>
  <si>
    <t>Auklė Tulė</t>
  </si>
  <si>
    <t>Tully</t>
  </si>
  <si>
    <t>Nupirk man laimę </t>
  </si>
  <si>
    <t>Купи меня</t>
  </si>
  <si>
    <t>Anon</t>
  </si>
  <si>
    <t>Gerumo stebuklas</t>
  </si>
  <si>
    <t>Wonder</t>
  </si>
  <si>
    <t>Artemis: Žudikų viešbutis</t>
  </si>
  <si>
    <t>Hotel Artemis</t>
  </si>
  <si>
    <t>Užburtas ratas</t>
  </si>
  <si>
    <t>WASP 2016 (Wonder Wheel)</t>
  </si>
  <si>
    <t>Džiunglių būrys</t>
  </si>
  <si>
    <t>Les as de la Jungle</t>
  </si>
  <si>
    <t>Le Petit Prince</t>
  </si>
  <si>
    <t>Didžioji skruzdėlyčių karalystė</t>
  </si>
  <si>
    <t>Minuscule, Valley of the Lost Ants</t>
  </si>
  <si>
    <t>Emilija iš laisvės alėjos</t>
  </si>
  <si>
    <t>Emilia</t>
  </si>
  <si>
    <t>Mano mažasis ponis. Filmas</t>
  </si>
  <si>
    <t>My Little Pony</t>
  </si>
  <si>
    <t xml:space="preserve"> 2018.04.04</t>
  </si>
  <si>
    <t>100 metų kartu</t>
  </si>
  <si>
    <t>Best4movies</t>
  </si>
  <si>
    <t>Šakalai</t>
  </si>
  <si>
    <t>Jackals</t>
  </si>
  <si>
    <t>Best4Movies</t>
  </si>
  <si>
    <t xml:space="preserve">Bjornas Borgas prieš Makenrojų </t>
  </si>
  <si>
    <t>Borg vs. McEnroe</t>
  </si>
  <si>
    <t>Estinfilm</t>
  </si>
  <si>
    <t>Stebuklas</t>
  </si>
  <si>
    <t>In Script</t>
  </si>
  <si>
    <t>Kino gamyba</t>
  </si>
  <si>
    <t>Pelėdų kalnas</t>
  </si>
  <si>
    <t>Kino Gamyba</t>
  </si>
  <si>
    <t>Sengirė</t>
  </si>
  <si>
    <t>Klasės susitikimas: berniukai sugrįžta!</t>
  </si>
  <si>
    <t>Aš Žvaigždė.</t>
  </si>
  <si>
    <t>Rūta</t>
  </si>
  <si>
    <t>Trys milijonai eurų</t>
  </si>
  <si>
    <t>Vabalo filmai</t>
  </si>
  <si>
    <t>VšĮ Sengirė</t>
  </si>
  <si>
    <t>UAB Travolta</t>
  </si>
  <si>
    <t>Plojus</t>
  </si>
  <si>
    <t>Ploey - You Never Fly Alone </t>
  </si>
  <si>
    <t>Paskutinė s#####</t>
  </si>
  <si>
    <t>Terminal</t>
  </si>
  <si>
    <t>Mielas Diktatoriau</t>
  </si>
  <si>
    <t>Dear Dictator</t>
  </si>
  <si>
    <t>Tylos muzika</t>
  </si>
  <si>
    <t>La musica del silenzio</t>
  </si>
  <si>
    <t>Tremora</t>
  </si>
  <si>
    <t>Močiute, Guten Tag!</t>
  </si>
  <si>
    <t>LIEBE OMA, GUTEN TAG! </t>
  </si>
  <si>
    <t>Charmsas</t>
  </si>
  <si>
    <t>Хармс</t>
  </si>
  <si>
    <t>Studija NOMINUM</t>
  </si>
  <si>
    <t>Nuostabieji Lūzeriai. Kita planeta</t>
  </si>
  <si>
    <t>Olegas ir storas</t>
  </si>
  <si>
    <t>Grąžinti nepriklausomybę</t>
  </si>
  <si>
    <t>Vabalo filmai (Independent)</t>
  </si>
  <si>
    <t>Kino gamyba (Independent)</t>
  </si>
  <si>
    <t>100 metų kartu (Independent)</t>
  </si>
  <si>
    <t>In Script (Independent)</t>
  </si>
  <si>
    <t>Best4movies (Independent)</t>
  </si>
  <si>
    <t>Estinfilm (Independent)</t>
  </si>
  <si>
    <t>KC Garsas (Independent)</t>
  </si>
  <si>
    <t>Olegas ir storas (Independent)</t>
  </si>
  <si>
    <t>A-One Films (Independent)</t>
  </si>
  <si>
    <t>NCG Distribution (Independent)</t>
  </si>
  <si>
    <t>VšĮ Sengirė (Independent)</t>
  </si>
  <si>
    <t>Europos kinas (Independent)</t>
  </si>
  <si>
    <t>Travolta (Independent)</t>
  </si>
  <si>
    <t xml:space="preserve">Bohemijos rapsodija </t>
  </si>
  <si>
    <t>Bohemian Rhapsody</t>
  </si>
  <si>
    <t xml:space="preserve">Grobuonis. Patobulinimas </t>
  </si>
  <si>
    <t>The Predator</t>
  </si>
  <si>
    <t xml:space="preserve">Tamsiausios galios </t>
  </si>
  <si>
    <t>Darkest Minds</t>
  </si>
  <si>
    <t xml:space="preserve">Našlės </t>
  </si>
  <si>
    <t>Widows</t>
  </si>
  <si>
    <t xml:space="preserve">Sunkūs laikai viešbutyje "El Royale" </t>
  </si>
  <si>
    <t>Bad Times At The El Royale</t>
  </si>
  <si>
    <t>Lyčių kova</t>
  </si>
  <si>
    <t>Battle of The Sexes</t>
  </si>
  <si>
    <t xml:space="preserve">Ponas kūdikis </t>
  </si>
  <si>
    <t>The Boss Baby</t>
  </si>
  <si>
    <t>2018.03.15</t>
  </si>
  <si>
    <t xml:space="preserve">Nerealieji 2 </t>
  </si>
  <si>
    <t>Incredibles 2</t>
  </si>
  <si>
    <t xml:space="preserve">Skruzdėliukas ir Vapsva </t>
  </si>
  <si>
    <t>Ant-Man and The Wasp</t>
  </si>
  <si>
    <t xml:space="preserve">Spragtukas ir keturios karalystės </t>
  </si>
  <si>
    <t>The Nutcracker and the Four Realms</t>
  </si>
  <si>
    <t>Merė Popins grįžta</t>
  </si>
  <si>
    <t>Mary Poppins Returns</t>
  </si>
  <si>
    <t>Jonukas</t>
  </si>
  <si>
    <t>Christopher Robin</t>
  </si>
  <si>
    <t>Ralfas griovėjas 2</t>
  </si>
  <si>
    <t>Ralph Breaks the Internet: Wreck-It Ralph 2</t>
  </si>
  <si>
    <t>2018.12.28</t>
  </si>
  <si>
    <t>2019.01.11</t>
  </si>
  <si>
    <t>Drąsusis elniukas Eliotas</t>
  </si>
  <si>
    <t>Elliot The Littlest Reindeer</t>
  </si>
  <si>
    <t>Drugelis</t>
  </si>
  <si>
    <t>Papillon</t>
  </si>
  <si>
    <t xml:space="preserve">Paskutinis krikštatėvis. Džonas Gotti </t>
  </si>
  <si>
    <t>Gotti</t>
  </si>
  <si>
    <t>Pabėgimo planas 2</t>
  </si>
  <si>
    <t>Escape Plan 2: Hades</t>
  </si>
  <si>
    <t xml:space="preserve">Broliai Sistersai </t>
  </si>
  <si>
    <t>Sisters Brothers</t>
  </si>
  <si>
    <t xml:space="preserve">Misija Katmandu: Nelės ir Simono nuotykiai </t>
  </si>
  <si>
    <t>Mission Kathmandu: The Adventures of Nelly &amp; Simon</t>
  </si>
  <si>
    <t>Tykantis šešėliuose</t>
  </si>
  <si>
    <t>He's Out There</t>
  </si>
  <si>
    <t>Tobuli aferistai</t>
  </si>
  <si>
    <t>The Con Is On</t>
  </si>
  <si>
    <t xml:space="preserve">Išdykėlis Patrikas </t>
  </si>
  <si>
    <t>Patrick</t>
  </si>
  <si>
    <t>Tobulos kopijos</t>
  </si>
  <si>
    <t>Replicas</t>
  </si>
  <si>
    <t>Visi nori Nikolės</t>
  </si>
  <si>
    <t>London Fields</t>
  </si>
  <si>
    <t xml:space="preserve">Svetingi namai </t>
  </si>
  <si>
    <t>Welcome Home</t>
  </si>
  <si>
    <t>Bel Canto</t>
  </si>
  <si>
    <t>Pabėgimas į Galvestoną</t>
  </si>
  <si>
    <t xml:space="preserve">Galveston </t>
  </si>
  <si>
    <t>2018.12.14</t>
  </si>
  <si>
    <t>2018.12.07</t>
  </si>
  <si>
    <t>Grinčas</t>
  </si>
  <si>
    <t>The Grinch</t>
  </si>
  <si>
    <t>Super Džonis smogia</t>
  </si>
  <si>
    <t>Johnny English Strikes Again</t>
  </si>
  <si>
    <t xml:space="preserve">Mamma Mia! Štai ir mes </t>
  </si>
  <si>
    <t>Mamma Mia! Here We Go Again</t>
  </si>
  <si>
    <t>Mirtingos mašinos</t>
  </si>
  <si>
    <t>Mortal Engines</t>
  </si>
  <si>
    <t>Dangoraižis</t>
  </si>
  <si>
    <t>Skyscraper</t>
  </si>
  <si>
    <t>Pirmasis žmogus</t>
  </si>
  <si>
    <t>First Man</t>
  </si>
  <si>
    <t xml:space="preserve">Pirmasis išvalymas </t>
  </si>
  <si>
    <t>The first Purge</t>
  </si>
  <si>
    <t>Helovinas</t>
  </si>
  <si>
    <t>Halloween</t>
  </si>
  <si>
    <t>Vakarinė mokykla </t>
  </si>
  <si>
    <t>Night School</t>
  </si>
  <si>
    <t>Slaptas augintinių gyvenimas</t>
  </si>
  <si>
    <t>The Secret Life Of Pets</t>
  </si>
  <si>
    <t>Pakalikai </t>
  </si>
  <si>
    <t>Minions</t>
  </si>
  <si>
    <t xml:space="preserve">Bjaurusis aš </t>
  </si>
  <si>
    <t xml:space="preserve">Despicable Me </t>
  </si>
  <si>
    <t>Bjaurusis aš 2</t>
  </si>
  <si>
    <t>Despicable Me 2</t>
  </si>
  <si>
    <t>Neįmanoma misija: atpildo diena</t>
  </si>
  <si>
    <t>Mission: Impossible - Fallout</t>
  </si>
  <si>
    <t>Kamanė</t>
  </si>
  <si>
    <t>Bumblebee </t>
  </si>
  <si>
    <t>Operacija Overlord</t>
  </si>
  <si>
    <t>Overlord</t>
  </si>
  <si>
    <t>2018.07.20</t>
  </si>
  <si>
    <t>2018.07.13</t>
  </si>
  <si>
    <t>2018.07.27</t>
  </si>
  <si>
    <t>2018.12.21</t>
  </si>
  <si>
    <t>Princas Žavusis</t>
  </si>
  <si>
    <t>Charming</t>
  </si>
  <si>
    <t xml:space="preserve">Eglutės. Finalas </t>
  </si>
  <si>
    <t>Ёлки Последние</t>
  </si>
  <si>
    <t>Du ančiukai ir žąsinas</t>
  </si>
  <si>
    <t>Duck duck goose</t>
  </si>
  <si>
    <t>Baltoji iltis</t>
  </si>
  <si>
    <t>White Fang</t>
  </si>
  <si>
    <t>Luisas ir ateiviai</t>
  </si>
  <si>
    <t>Luis &amp; the Aliens</t>
  </si>
  <si>
    <t>Pasmerktasis</t>
  </si>
  <si>
    <t>Непрощенный</t>
  </si>
  <si>
    <t>Mara</t>
  </si>
  <si>
    <t xml:space="preserve">Šaltasis karas </t>
  </si>
  <si>
    <t>Zimna wojna</t>
  </si>
  <si>
    <t>Mažoji Italija</t>
  </si>
  <si>
    <t>Little Italy</t>
  </si>
  <si>
    <t>Rajone</t>
  </si>
  <si>
    <t>На районе</t>
  </si>
  <si>
    <t>Zoja</t>
  </si>
  <si>
    <t>Zoe</t>
  </si>
  <si>
    <t xml:space="preserve">Nuotrauka atminimui </t>
  </si>
  <si>
    <t>Фото на память</t>
  </si>
  <si>
    <t>Tabaluga</t>
  </si>
  <si>
    <t>Operacija: Hunter Killer</t>
  </si>
  <si>
    <t>Hunter Killer</t>
  </si>
  <si>
    <t xml:space="preserve">Per tave vienos bėdos </t>
  </si>
  <si>
    <t>En liberte!</t>
  </si>
  <si>
    <t>Amžinas gyvenimas</t>
  </si>
  <si>
    <t>Вечная жизнь Александра Христофорова</t>
  </si>
  <si>
    <t>2018.11.30</t>
  </si>
  <si>
    <t>2018.07.06</t>
  </si>
  <si>
    <t>Maisto dievaitės</t>
  </si>
  <si>
    <t>The Goddesses of Food</t>
  </si>
  <si>
    <t>Laimės! Sveikatos!</t>
  </si>
  <si>
    <t xml:space="preserve">Счастья! Здоровья! </t>
  </si>
  <si>
    <t>Gimšė!</t>
  </si>
  <si>
    <t xml:space="preserve">Днюха! </t>
  </si>
  <si>
    <t>Troliai Mumiai ir žiemos pasaka</t>
  </si>
  <si>
    <t>Muumien taikatalvi</t>
  </si>
  <si>
    <t>Izabelė ir jos vyrai </t>
  </si>
  <si>
    <t>Un beau soleil intérieur</t>
  </si>
  <si>
    <t>Jaunikis ant balto žirgo</t>
  </si>
  <si>
    <t>Le Retour du Héros</t>
  </si>
  <si>
    <t xml:space="preserve">Knygynas </t>
  </si>
  <si>
    <t>The Bookshop</t>
  </si>
  <si>
    <t>Apsireiškimas</t>
  </si>
  <si>
    <t>L‘apparition </t>
  </si>
  <si>
    <t>Nesijaudink, jis toli nenueis</t>
  </si>
  <si>
    <t>Don't Worry, He Won't Get Far on Foot</t>
  </si>
  <si>
    <t>Karštos vasaros naktys</t>
  </si>
  <si>
    <t>Hot Summer Nights</t>
  </si>
  <si>
    <t>Fokstrotas</t>
  </si>
  <si>
    <t>Foxtrot</t>
  </si>
  <si>
    <t>Krautuvų valsas</t>
  </si>
  <si>
    <t>In the Aisles</t>
  </si>
  <si>
    <t>Laimingasis  Ladzaras</t>
  </si>
  <si>
    <t>Lazzaro felice</t>
  </si>
  <si>
    <t>Mergina</t>
  </si>
  <si>
    <t>The Girl</t>
  </si>
  <si>
    <t>Kaip pakabinti nežemišką paną</t>
  </si>
  <si>
    <t>How to Talk to Girls at Parties</t>
  </si>
  <si>
    <t>Jupiterio menulis</t>
  </si>
  <si>
    <t>Jupiter moon</t>
  </si>
  <si>
    <t>Dievo kraštas</t>
  </si>
  <si>
    <t>God's Own Country</t>
  </si>
  <si>
    <t xml:space="preserve">Paršas </t>
  </si>
  <si>
    <t>The Pig</t>
  </si>
  <si>
    <t>Belgų karalius</t>
  </si>
  <si>
    <t>King of the Belgians</t>
  </si>
  <si>
    <t>Viktorija</t>
  </si>
  <si>
    <t>Victoria</t>
  </si>
  <si>
    <t>Eizenšteinas Guanachuate</t>
  </si>
  <si>
    <t>Eisenstein in Guanajuato</t>
  </si>
  <si>
    <t>2018.08.17</t>
  </si>
  <si>
    <t>2016.12.30</t>
  </si>
  <si>
    <t>2015.09.04</t>
  </si>
  <si>
    <t>Taip gimė žvaigždė</t>
  </si>
  <si>
    <t>Star ir Born</t>
  </si>
  <si>
    <t>Vienuolė</t>
  </si>
  <si>
    <t>The Nun</t>
  </si>
  <si>
    <t>Mažoji pėda</t>
  </si>
  <si>
    <t>Smallfoot</t>
  </si>
  <si>
    <t>Fantastiniai gyvūnai: Grindelvaldo piktadarystės</t>
  </si>
  <si>
    <t>Fantastic Beasts: Crimes of Grindelwald</t>
  </si>
  <si>
    <t>Megalodonas: Grėsmė iš gelmių</t>
  </si>
  <si>
    <t>Meg</t>
  </si>
  <si>
    <t>Akvamenas</t>
  </si>
  <si>
    <t>Aquaman</t>
  </si>
  <si>
    <t>Pasakiškai turtingi</t>
  </si>
  <si>
    <t>Crazy Rich Asians</t>
  </si>
  <si>
    <t>Lego Betmenas. Filmas</t>
  </si>
  <si>
    <t>The Lego Batman Movie</t>
  </si>
  <si>
    <t>Monstrų viešbutis 3: Atostogos</t>
  </si>
  <si>
    <t>Hotel Transylvania 3</t>
  </si>
  <si>
    <t>Venomas</t>
  </si>
  <si>
    <t>Venom</t>
  </si>
  <si>
    <t>Hanos Greis Egzorcizmas</t>
  </si>
  <si>
    <t>Possession of Hannah Grace</t>
  </si>
  <si>
    <t>Žmogus voras: Į naują visatą</t>
  </si>
  <si>
    <t>Spiderman into the Spiderverse</t>
  </si>
  <si>
    <t>Alfa</t>
  </si>
  <si>
    <t>Solutrean (Alpha)</t>
  </si>
  <si>
    <t>Ekvalaizeris 2</t>
  </si>
  <si>
    <t>Equalizer 2</t>
  </si>
  <si>
    <t>Slendermenas</t>
  </si>
  <si>
    <t>Slender Man</t>
  </si>
  <si>
    <t xml:space="preserve">Robinas Hudas </t>
  </si>
  <si>
    <t>Robin Hood (2018)</t>
  </si>
  <si>
    <t>Paieška</t>
  </si>
  <si>
    <t>Searching</t>
  </si>
  <si>
    <t>Mergina voratinklyje</t>
  </si>
  <si>
    <t>Girl in the Spiders Web</t>
  </si>
  <si>
    <t>Šerlokas Holmsas ir darktaras Vatsonas</t>
  </si>
  <si>
    <t>Holmes&amp;Watson</t>
  </si>
  <si>
    <t>Šiurpuliukai 2: Prakeiktas Helovynas</t>
  </si>
  <si>
    <t>Goosebumps 2: Haunted Halloween</t>
  </si>
  <si>
    <t>Tarp pilkų debesų</t>
  </si>
  <si>
    <t xml:space="preserve">Ashes in the Snow </t>
  </si>
  <si>
    <t>Didysis kačių pabėgimas</t>
  </si>
  <si>
    <t>Cats</t>
  </si>
  <si>
    <t>Nedidelė paslauga</t>
  </si>
  <si>
    <t>A Simple Favor</t>
  </si>
  <si>
    <t>Šnipas, kuris mane išdūrė</t>
  </si>
  <si>
    <t>Spy Who Dumped Me</t>
  </si>
  <si>
    <t>Princesė ir Drakonas</t>
  </si>
  <si>
    <t>Princess in Wonderland (Princess and the Dragon)</t>
  </si>
  <si>
    <t>Sniego karalienė: Veidrodžių šalis</t>
  </si>
  <si>
    <t>Snow Queen 4</t>
  </si>
  <si>
    <t>Antrasis šansas</t>
  </si>
  <si>
    <t>Second Act</t>
  </si>
  <si>
    <t xml:space="preserve">Koletė </t>
  </si>
  <si>
    <t>Colette</t>
  </si>
  <si>
    <t>Namo su laikrodžiais paslaptis</t>
  </si>
  <si>
    <t>House with a Clock in its Walls</t>
  </si>
  <si>
    <t>Vartai į anapus</t>
  </si>
  <si>
    <t>Down a Dark Hall</t>
  </si>
  <si>
    <t>Tikslas – vestuvės!</t>
  </si>
  <si>
    <t>Destination Wedding</t>
  </si>
  <si>
    <t>22-oji Mylia</t>
  </si>
  <si>
    <t>Mile 22</t>
  </si>
  <si>
    <t>Milijardierių klubas</t>
  </si>
  <si>
    <t>Billionaire Boys Club</t>
  </si>
  <si>
    <t>Žaisliukai suagusiems</t>
  </si>
  <si>
    <t>Happytime Murders</t>
  </si>
  <si>
    <t>Siaubo festas</t>
  </si>
  <si>
    <t>Hell Fest</t>
  </si>
  <si>
    <t>Undinė. Mirties ežeras</t>
  </si>
  <si>
    <t>Русалка. Озеро мертвых</t>
  </si>
  <si>
    <t>Vagių karalius</t>
  </si>
  <si>
    <t>King of Thieves</t>
  </si>
  <si>
    <t>Stebiu tave</t>
  </si>
  <si>
    <t>Break My Heart 1000 Times (I Still See You)</t>
  </si>
  <si>
    <t>Teisingumo angelas: Pipirmėtė</t>
  </si>
  <si>
    <t>Peppermint</t>
  </si>
  <si>
    <t>Belvilio policininkas</t>
  </si>
  <si>
    <t>Belleville Cop</t>
  </si>
  <si>
    <t>Neįtikėtina Fakyro kelionė</t>
  </si>
  <si>
    <t>The Extraordinary Journey of the Fakir</t>
  </si>
  <si>
    <t>Brolis</t>
  </si>
  <si>
    <t>Kin</t>
  </si>
  <si>
    <t>Didžiapėdžio vaikis</t>
  </si>
  <si>
    <t xml:space="preserve">The Son of Bigfoot </t>
  </si>
  <si>
    <t xml:space="preserve">Šuns tikslas </t>
  </si>
  <si>
    <t>Dog's Purpose</t>
  </si>
  <si>
    <t xml:space="preserve">Tobulos Kalėdos </t>
  </si>
  <si>
    <t>Love the Coopers</t>
  </si>
  <si>
    <t>2017.10.20</t>
  </si>
  <si>
    <t>2017.02.24</t>
  </si>
  <si>
    <t>2015.12.18</t>
  </si>
  <si>
    <t>2018.06.01</t>
  </si>
  <si>
    <t>Lietuviški svingeriai</t>
  </si>
  <si>
    <t>Tarp mūsų, mergaičių</t>
  </si>
  <si>
    <t>Leo da Vinčis: Misija Mona Liza</t>
  </si>
  <si>
    <t>Leo Da Vinci: Mission Mona Lisa</t>
  </si>
  <si>
    <t xml:space="preserve">Sukeisti Kalėdų seneliai </t>
  </si>
  <si>
    <t>Santa Swap</t>
  </si>
  <si>
    <t>Žaislų parduotuvės paslaptis</t>
  </si>
  <si>
    <t>Tea Pets</t>
  </si>
  <si>
    <t>Ateities pasaulis</t>
  </si>
  <si>
    <t>Future World</t>
  </si>
  <si>
    <t>Didelis blogas lapinas ir kitos istorijos</t>
  </si>
  <si>
    <t>Le grand méchant renard et autres contes...</t>
  </si>
  <si>
    <t>Atsargiai, ragana</t>
  </si>
  <si>
    <t>Zlogonje</t>
  </si>
  <si>
    <t>2018.10.06</t>
  </si>
  <si>
    <t>2018.12.01</t>
  </si>
  <si>
    <t xml:space="preserve">Vilis ir pašėlę ratai </t>
  </si>
  <si>
    <t>Wheely</t>
  </si>
  <si>
    <t>Namas, kurį pastatė Džekas </t>
  </si>
  <si>
    <t>The House that Jack built</t>
  </si>
  <si>
    <t xml:space="preserve">Utioja, liepos 22-oji </t>
  </si>
  <si>
    <t>Utøya 22. juli</t>
  </si>
  <si>
    <t>Astridos Lindgren jaunystė</t>
  </si>
  <si>
    <t>Unga Astrid</t>
  </si>
  <si>
    <t>Komiko teatras</t>
  </si>
  <si>
    <t>Pliusas</t>
  </si>
  <si>
    <t>VLG Film</t>
  </si>
  <si>
    <t xml:space="preserve">Suspirija </t>
  </si>
  <si>
    <t>Suspiria</t>
  </si>
  <si>
    <t>TV Manija</t>
  </si>
  <si>
    <t>Mulai</t>
  </si>
  <si>
    <t>Singing Fish</t>
  </si>
  <si>
    <t>Moterys meluoja geriau. Robertėlis</t>
  </si>
  <si>
    <t>Ketvirta versija</t>
  </si>
  <si>
    <t>Tumo kodeksas</t>
  </si>
  <si>
    <t>Aš priglaudžiau prie žemės širdį</t>
  </si>
  <si>
    <t>Lituanie, mano Laisve</t>
  </si>
  <si>
    <t>Just a moment</t>
  </si>
  <si>
    <t>Kvėpavimas į marmurą</t>
  </si>
  <si>
    <t>Greta Garbo Films</t>
  </si>
  <si>
    <t>Eime su manimi</t>
  </si>
  <si>
    <t>Walk with me</t>
  </si>
  <si>
    <t>Maroko istorijos</t>
  </si>
  <si>
    <t>Razzia</t>
  </si>
  <si>
    <t xml:space="preserve">NICO 1988 </t>
  </si>
  <si>
    <t>Film Jam</t>
  </si>
  <si>
    <t xml:space="preserve">Melagiai </t>
  </si>
  <si>
    <t>Melagiai</t>
  </si>
  <si>
    <t>Širdys</t>
  </si>
  <si>
    <t>Dublis LT</t>
  </si>
  <si>
    <t>Cinemark</t>
  </si>
  <si>
    <t>Ekskursantė</t>
  </si>
  <si>
    <t>Be Tabu ir Ko</t>
  </si>
  <si>
    <t>Leitis</t>
  </si>
  <si>
    <t xml:space="preserve">2018 m.  </t>
  </si>
  <si>
    <t>2018 m</t>
  </si>
  <si>
    <t>Kaltė</t>
  </si>
  <si>
    <t>The Guilty</t>
  </si>
  <si>
    <t>2018.11.23</t>
  </si>
  <si>
    <t>Kariaujanti moteris</t>
  </si>
  <si>
    <t>Woman at War</t>
  </si>
  <si>
    <t>Saulėlydis</t>
  </si>
  <si>
    <t>Sunset</t>
  </si>
  <si>
    <t>Akloji zona</t>
  </si>
  <si>
    <t>Blind Spot</t>
  </si>
  <si>
    <t>2018.03.30</t>
  </si>
  <si>
    <t>Espenas ir kalno karalius</t>
  </si>
  <si>
    <t>Askeladden - I Dovregubbens hall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</si>
</sst>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yyyy\.mm\.dd;@"/>
    <numFmt numFmtId="165" formatCode="#,##0.00\ &quot;Lt&quot;;[Red]\-#,##0.00\ &quot;Lt&quot;"/>
  </numFmts>
  <fonts count="21" x14ac:knownFonts="1">
    <font>
      <sz val="11"/>
      <color theme="1"/>
      <name val="Calibri"/>
      <family val="2"/>
      <charset val="186"/>
      <scheme val="minor"/>
    </font>
    <font>
      <b/>
      <sz val="14"/>
      <name val="Verdana"/>
      <family val="2"/>
    </font>
    <font>
      <b/>
      <sz val="10"/>
      <name val="Verdana"/>
      <family val="2"/>
      <charset val="186"/>
    </font>
    <font>
      <sz val="10"/>
      <name val="Verdana"/>
      <family val="2"/>
      <charset val="186"/>
    </font>
    <font>
      <i/>
      <sz val="10"/>
      <name val="Verdana"/>
      <family val="2"/>
      <charset val="186"/>
    </font>
    <font>
      <b/>
      <sz val="10"/>
      <color theme="1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color indexed="8"/>
      <name val="Verdana"/>
      <family val="2"/>
      <charset val="186"/>
    </font>
    <font>
      <b/>
      <sz val="11"/>
      <color theme="1"/>
      <name val="Verdana"/>
      <family val="2"/>
      <charset val="186"/>
    </font>
    <font>
      <b/>
      <sz val="11"/>
      <name val="Verdana"/>
      <family val="2"/>
      <charset val="186"/>
    </font>
    <font>
      <b/>
      <sz val="12"/>
      <name val="Verdana"/>
      <family val="2"/>
      <charset val="186"/>
    </font>
    <font>
      <b/>
      <sz val="18"/>
      <name val="Verdana"/>
      <family val="2"/>
    </font>
    <font>
      <sz val="12"/>
      <name val="Verdana"/>
      <family val="2"/>
    </font>
    <font>
      <b/>
      <i/>
      <sz val="10"/>
      <name val="Verdana"/>
      <family val="2"/>
      <charset val="186"/>
    </font>
    <font>
      <sz val="10"/>
      <color rgb="FF000000"/>
      <name val="Verdana"/>
      <family val="2"/>
      <charset val="186"/>
    </font>
    <font>
      <sz val="10"/>
      <name val="Verdana"/>
      <family val="2"/>
      <charset val="186"/>
    </font>
    <font>
      <sz val="10"/>
      <color indexed="8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color rgb="FF000000"/>
      <name val="Verdana"/>
      <family val="2"/>
      <charset val="186"/>
    </font>
    <font>
      <sz val="11"/>
      <color rgb="FF006100"/>
      <name val="Calibri"/>
      <family val="2"/>
      <charset val="186"/>
      <scheme val="minor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9" fillId="5" borderId="0" applyNumberFormat="0" applyBorder="0" applyAlignment="0" applyProtection="0"/>
  </cellStyleXfs>
  <cellXfs count="17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4" xfId="0" applyFont="1" applyBorder="1"/>
    <xf numFmtId="49" fontId="3" fillId="0" borderId="4" xfId="0" applyNumberFormat="1" applyFont="1" applyBorder="1" applyAlignment="1">
      <alignment vertical="justify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vertical="center" wrapText="1"/>
    </xf>
    <xf numFmtId="3" fontId="3" fillId="2" borderId="6" xfId="0" applyNumberFormat="1" applyFont="1" applyFill="1" applyBorder="1" applyAlignment="1" applyProtection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/>
    <xf numFmtId="49" fontId="9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3" fillId="0" borderId="0" xfId="0" applyFont="1"/>
    <xf numFmtId="0" fontId="12" fillId="0" borderId="0" xfId="0" applyFont="1"/>
    <xf numFmtId="0" fontId="3" fillId="0" borderId="4" xfId="0" applyFont="1" applyBorder="1" applyAlignment="1">
      <alignment horizontal="left"/>
    </xf>
    <xf numFmtId="0" fontId="13" fillId="0" borderId="4" xfId="0" applyFont="1" applyBorder="1"/>
    <xf numFmtId="0" fontId="13" fillId="0" borderId="4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13" fillId="0" borderId="6" xfId="0" applyFont="1" applyBorder="1"/>
    <xf numFmtId="0" fontId="13" fillId="0" borderId="6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13" fillId="0" borderId="3" xfId="0" applyFont="1" applyBorder="1"/>
    <xf numFmtId="0" fontId="13" fillId="0" borderId="0" xfId="0" applyFont="1" applyBorder="1" applyAlignment="1">
      <alignment horizontal="left"/>
    </xf>
    <xf numFmtId="0" fontId="3" fillId="0" borderId="9" xfId="0" applyFont="1" applyBorder="1"/>
    <xf numFmtId="0" fontId="3" fillId="0" borderId="1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vertical="center"/>
    </xf>
    <xf numFmtId="2" fontId="3" fillId="0" borderId="5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10" fillId="0" borderId="0" xfId="0" applyFont="1" applyBorder="1" applyAlignment="1">
      <alignment horizontal="right"/>
    </xf>
    <xf numFmtId="3" fontId="10" fillId="0" borderId="6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/>
    <xf numFmtId="4" fontId="3" fillId="0" borderId="0" xfId="0" applyNumberFormat="1" applyFont="1" applyBorder="1"/>
    <xf numFmtId="4" fontId="3" fillId="0" borderId="0" xfId="0" applyNumberFormat="1" applyFont="1"/>
    <xf numFmtId="3" fontId="10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3" fillId="0" borderId="4" xfId="0" applyFont="1" applyBorder="1" applyAlignment="1">
      <alignment horizontal="center" vertical="center"/>
    </xf>
    <xf numFmtId="0" fontId="13" fillId="0" borderId="5" xfId="0" applyFont="1" applyBorder="1"/>
    <xf numFmtId="0" fontId="13" fillId="0" borderId="10" xfId="0" applyFont="1" applyBorder="1"/>
    <xf numFmtId="0" fontId="3" fillId="0" borderId="8" xfId="0" applyFont="1" applyBorder="1"/>
    <xf numFmtId="0" fontId="3" fillId="0" borderId="6" xfId="0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left" vertical="center"/>
    </xf>
    <xf numFmtId="3" fontId="3" fillId="0" borderId="0" xfId="0" applyNumberFormat="1" applyFont="1"/>
    <xf numFmtId="3" fontId="7" fillId="2" borderId="6" xfId="0" applyNumberFormat="1" applyFont="1" applyFill="1" applyBorder="1" applyAlignment="1">
      <alignment horizontal="center" vertical="center" wrapText="1"/>
    </xf>
    <xf numFmtId="1" fontId="3" fillId="0" borderId="0" xfId="0" applyNumberFormat="1" applyFont="1"/>
    <xf numFmtId="0" fontId="10" fillId="0" borderId="0" xfId="0" applyFont="1" applyAlignment="1">
      <alignment horizontal="right"/>
    </xf>
    <xf numFmtId="1" fontId="3" fillId="0" borderId="0" xfId="0" applyNumberFormat="1" applyFont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 applyProtection="1">
      <alignment horizontal="center" wrapText="1"/>
    </xf>
    <xf numFmtId="3" fontId="3" fillId="2" borderId="6" xfId="0" applyNumberFormat="1" applyFont="1" applyFill="1" applyBorder="1" applyAlignment="1" applyProtection="1">
      <alignment horizontal="center" wrapText="1"/>
    </xf>
    <xf numFmtId="3" fontId="7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1" fillId="0" borderId="5" xfId="0" applyFont="1" applyBorder="1"/>
    <xf numFmtId="0" fontId="2" fillId="0" borderId="4" xfId="0" applyFont="1" applyBorder="1" applyAlignment="1"/>
    <xf numFmtId="0" fontId="2" fillId="0" borderId="4" xfId="0" applyFont="1" applyBorder="1"/>
    <xf numFmtId="49" fontId="3" fillId="0" borderId="2" xfId="0" applyNumberFormat="1" applyFont="1" applyBorder="1" applyAlignment="1">
      <alignment vertical="justify" wrapText="1"/>
    </xf>
    <xf numFmtId="0" fontId="2" fillId="0" borderId="4" xfId="0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/>
    <xf numFmtId="165" fontId="0" fillId="0" borderId="0" xfId="0" applyNumberFormat="1"/>
    <xf numFmtId="0" fontId="4" fillId="0" borderId="4" xfId="0" applyFont="1" applyBorder="1" applyAlignment="1">
      <alignment horizontal="center" vertical="center"/>
    </xf>
    <xf numFmtId="3" fontId="5" fillId="0" borderId="6" xfId="0" applyNumberFormat="1" applyFont="1" applyBorder="1"/>
    <xf numFmtId="49" fontId="3" fillId="0" borderId="1" xfId="0" applyNumberFormat="1" applyFont="1" applyBorder="1" applyAlignment="1">
      <alignment vertical="justify" wrapText="1"/>
    </xf>
    <xf numFmtId="0" fontId="3" fillId="0" borderId="1" xfId="0" applyFont="1" applyBorder="1"/>
    <xf numFmtId="3" fontId="2" fillId="0" borderId="6" xfId="0" applyNumberFormat="1" applyFont="1" applyBorder="1" applyAlignment="1">
      <alignment horizontal="center" vertical="center"/>
    </xf>
    <xf numFmtId="0" fontId="2" fillId="0" borderId="8" xfId="0" applyFont="1" applyBorder="1"/>
    <xf numFmtId="49" fontId="3" fillId="0" borderId="6" xfId="0" applyNumberFormat="1" applyFont="1" applyBorder="1" applyAlignment="1">
      <alignment vertical="justify" wrapText="1"/>
    </xf>
    <xf numFmtId="0" fontId="6" fillId="4" borderId="1" xfId="0" applyFont="1" applyFill="1" applyBorder="1" applyAlignment="1">
      <alignment vertical="center" wrapText="1"/>
    </xf>
    <xf numFmtId="3" fontId="6" fillId="3" borderId="1" xfId="0" applyNumberFormat="1" applyFont="1" applyFill="1" applyBorder="1" applyAlignment="1">
      <alignment horizontal="center"/>
    </xf>
    <xf numFmtId="3" fontId="3" fillId="3" borderId="6" xfId="0" applyNumberFormat="1" applyFont="1" applyFill="1" applyBorder="1" applyAlignment="1" applyProtection="1">
      <alignment horizontal="center" wrapText="1"/>
    </xf>
    <xf numFmtId="3" fontId="6" fillId="3" borderId="6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3" borderId="6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left" vertical="center"/>
    </xf>
    <xf numFmtId="3" fontId="3" fillId="3" borderId="1" xfId="0" applyNumberFormat="1" applyFont="1" applyFill="1" applyBorder="1" applyAlignment="1">
      <alignment horizontal="center" vertical="center"/>
    </xf>
    <xf numFmtId="8" fontId="3" fillId="0" borderId="0" xfId="0" applyNumberFormat="1" applyFont="1"/>
    <xf numFmtId="6" fontId="3" fillId="0" borderId="0" xfId="0" applyNumberFormat="1" applyFont="1"/>
    <xf numFmtId="49" fontId="3" fillId="0" borderId="15" xfId="0" applyNumberFormat="1" applyFont="1" applyBorder="1" applyAlignment="1">
      <alignment vertical="justify" wrapText="1"/>
    </xf>
    <xf numFmtId="14" fontId="1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4" fontId="6" fillId="0" borderId="6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49" fontId="15" fillId="2" borderId="1" xfId="0" applyNumberFormat="1" applyFont="1" applyFill="1" applyBorder="1" applyAlignment="1">
      <alignment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164" fontId="16" fillId="0" borderId="6" xfId="0" applyNumberFormat="1" applyFont="1" applyBorder="1" applyAlignment="1">
      <alignment horizontal="center" vertical="center" wrapText="1"/>
    </xf>
    <xf numFmtId="49" fontId="15" fillId="2" borderId="6" xfId="0" applyNumberFormat="1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14" fontId="18" fillId="0" borderId="6" xfId="0" applyNumberFormat="1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9" fontId="3" fillId="2" borderId="0" xfId="0" applyNumberFormat="1" applyFont="1" applyFill="1" applyBorder="1" applyAlignment="1">
      <alignment vertical="center" wrapText="1"/>
    </xf>
    <xf numFmtId="3" fontId="7" fillId="2" borderId="6" xfId="0" applyNumberFormat="1" applyFont="1" applyFill="1" applyBorder="1" applyAlignment="1">
      <alignment horizontal="center" vertical="center"/>
    </xf>
    <xf numFmtId="14" fontId="14" fillId="0" borderId="0" xfId="0" applyNumberFormat="1" applyFont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14" fontId="6" fillId="0" borderId="0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49" fontId="3" fillId="2" borderId="6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9" fillId="5" borderId="5" xfId="1" applyBorder="1"/>
    <xf numFmtId="0" fontId="19" fillId="5" borderId="0" xfId="1"/>
    <xf numFmtId="0" fontId="19" fillId="5" borderId="4" xfId="1" applyBorder="1"/>
    <xf numFmtId="3" fontId="5" fillId="0" borderId="6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left" vertical="center"/>
    </xf>
    <xf numFmtId="4" fontId="3" fillId="0" borderId="8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 vertical="justify" wrapText="1"/>
    </xf>
    <xf numFmtId="49" fontId="3" fillId="0" borderId="8" xfId="0" applyNumberFormat="1" applyFont="1" applyBorder="1" applyAlignment="1">
      <alignment horizontal="center" vertical="justify" wrapText="1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7"/>
  <sheetViews>
    <sheetView tabSelected="1" workbookViewId="0">
      <selection activeCell="F24" sqref="F24"/>
    </sheetView>
  </sheetViews>
  <sheetFormatPr defaultColWidth="11.42578125" defaultRowHeight="12.75" x14ac:dyDescent="0.2"/>
  <cols>
    <col min="1" max="1" width="5.140625" style="25" customWidth="1"/>
    <col min="2" max="2" width="56.42578125" style="25" customWidth="1"/>
    <col min="3" max="3" width="19.42578125" style="25" customWidth="1"/>
    <col min="4" max="4" width="16.42578125" style="25" bestFit="1" customWidth="1"/>
    <col min="5" max="5" width="8.28515625" style="25" customWidth="1"/>
    <col min="6" max="6" width="8.85546875" style="25" customWidth="1"/>
    <col min="7" max="7" width="3.7109375" style="25" customWidth="1"/>
    <col min="8" max="8" width="8.42578125" style="25" customWidth="1"/>
    <col min="9" max="9" width="4.28515625" style="25" customWidth="1"/>
    <col min="10" max="10" width="11.42578125" style="25" customWidth="1"/>
    <col min="11" max="11" width="6.140625" style="25" customWidth="1"/>
    <col min="12" max="12" width="17.7109375" style="25" customWidth="1"/>
    <col min="13" max="13" width="13.85546875" style="25" customWidth="1"/>
    <col min="14" max="256" width="11.42578125" style="25"/>
    <col min="257" max="257" width="5.140625" style="25" customWidth="1"/>
    <col min="258" max="258" width="56.42578125" style="25" customWidth="1"/>
    <col min="259" max="259" width="19.42578125" style="25" customWidth="1"/>
    <col min="260" max="260" width="16.42578125" style="25" bestFit="1" customWidth="1"/>
    <col min="261" max="261" width="8.28515625" style="25" customWidth="1"/>
    <col min="262" max="262" width="6.7109375" style="25" customWidth="1"/>
    <col min="263" max="263" width="3.7109375" style="25" customWidth="1"/>
    <col min="264" max="264" width="6.42578125" style="25" customWidth="1"/>
    <col min="265" max="265" width="3.42578125" style="25" customWidth="1"/>
    <col min="266" max="266" width="11.42578125" style="25" customWidth="1"/>
    <col min="267" max="267" width="10.140625" style="25" bestFit="1" customWidth="1"/>
    <col min="268" max="512" width="11.42578125" style="25"/>
    <col min="513" max="513" width="5.140625" style="25" customWidth="1"/>
    <col min="514" max="514" width="56.42578125" style="25" customWidth="1"/>
    <col min="515" max="515" width="19.42578125" style="25" customWidth="1"/>
    <col min="516" max="516" width="16.42578125" style="25" bestFit="1" customWidth="1"/>
    <col min="517" max="517" width="8.28515625" style="25" customWidth="1"/>
    <col min="518" max="518" width="6.7109375" style="25" customWidth="1"/>
    <col min="519" max="519" width="3.7109375" style="25" customWidth="1"/>
    <col min="520" max="520" width="6.42578125" style="25" customWidth="1"/>
    <col min="521" max="521" width="3.42578125" style="25" customWidth="1"/>
    <col min="522" max="522" width="11.42578125" style="25" customWidth="1"/>
    <col min="523" max="523" width="10.140625" style="25" bestFit="1" customWidth="1"/>
    <col min="524" max="768" width="11.42578125" style="25"/>
    <col min="769" max="769" width="5.140625" style="25" customWidth="1"/>
    <col min="770" max="770" width="56.42578125" style="25" customWidth="1"/>
    <col min="771" max="771" width="19.42578125" style="25" customWidth="1"/>
    <col min="772" max="772" width="16.42578125" style="25" bestFit="1" customWidth="1"/>
    <col min="773" max="773" width="8.28515625" style="25" customWidth="1"/>
    <col min="774" max="774" width="6.7109375" style="25" customWidth="1"/>
    <col min="775" max="775" width="3.7109375" style="25" customWidth="1"/>
    <col min="776" max="776" width="6.42578125" style="25" customWidth="1"/>
    <col min="777" max="777" width="3.42578125" style="25" customWidth="1"/>
    <col min="778" max="778" width="11.42578125" style="25" customWidth="1"/>
    <col min="779" max="779" width="10.140625" style="25" bestFit="1" customWidth="1"/>
    <col min="780" max="1024" width="11.42578125" style="25"/>
    <col min="1025" max="1025" width="5.140625" style="25" customWidth="1"/>
    <col min="1026" max="1026" width="56.42578125" style="25" customWidth="1"/>
    <col min="1027" max="1027" width="19.42578125" style="25" customWidth="1"/>
    <col min="1028" max="1028" width="16.42578125" style="25" bestFit="1" customWidth="1"/>
    <col min="1029" max="1029" width="8.28515625" style="25" customWidth="1"/>
    <col min="1030" max="1030" width="6.7109375" style="25" customWidth="1"/>
    <col min="1031" max="1031" width="3.7109375" style="25" customWidth="1"/>
    <col min="1032" max="1032" width="6.42578125" style="25" customWidth="1"/>
    <col min="1033" max="1033" width="3.42578125" style="25" customWidth="1"/>
    <col min="1034" max="1034" width="11.42578125" style="25" customWidth="1"/>
    <col min="1035" max="1035" width="10.140625" style="25" bestFit="1" customWidth="1"/>
    <col min="1036" max="1280" width="11.42578125" style="25"/>
    <col min="1281" max="1281" width="5.140625" style="25" customWidth="1"/>
    <col min="1282" max="1282" width="56.42578125" style="25" customWidth="1"/>
    <col min="1283" max="1283" width="19.42578125" style="25" customWidth="1"/>
    <col min="1284" max="1284" width="16.42578125" style="25" bestFit="1" customWidth="1"/>
    <col min="1285" max="1285" width="8.28515625" style="25" customWidth="1"/>
    <col min="1286" max="1286" width="6.7109375" style="25" customWidth="1"/>
    <col min="1287" max="1287" width="3.7109375" style="25" customWidth="1"/>
    <col min="1288" max="1288" width="6.42578125" style="25" customWidth="1"/>
    <col min="1289" max="1289" width="3.42578125" style="25" customWidth="1"/>
    <col min="1290" max="1290" width="11.42578125" style="25" customWidth="1"/>
    <col min="1291" max="1291" width="10.140625" style="25" bestFit="1" customWidth="1"/>
    <col min="1292" max="1536" width="11.42578125" style="25"/>
    <col min="1537" max="1537" width="5.140625" style="25" customWidth="1"/>
    <col min="1538" max="1538" width="56.42578125" style="25" customWidth="1"/>
    <col min="1539" max="1539" width="19.42578125" style="25" customWidth="1"/>
    <col min="1540" max="1540" width="16.42578125" style="25" bestFit="1" customWidth="1"/>
    <col min="1541" max="1541" width="8.28515625" style="25" customWidth="1"/>
    <col min="1542" max="1542" width="6.7109375" style="25" customWidth="1"/>
    <col min="1543" max="1543" width="3.7109375" style="25" customWidth="1"/>
    <col min="1544" max="1544" width="6.42578125" style="25" customWidth="1"/>
    <col min="1545" max="1545" width="3.42578125" style="25" customWidth="1"/>
    <col min="1546" max="1546" width="11.42578125" style="25" customWidth="1"/>
    <col min="1547" max="1547" width="10.140625" style="25" bestFit="1" customWidth="1"/>
    <col min="1548" max="1792" width="11.42578125" style="25"/>
    <col min="1793" max="1793" width="5.140625" style="25" customWidth="1"/>
    <col min="1794" max="1794" width="56.42578125" style="25" customWidth="1"/>
    <col min="1795" max="1795" width="19.42578125" style="25" customWidth="1"/>
    <col min="1796" max="1796" width="16.42578125" style="25" bestFit="1" customWidth="1"/>
    <col min="1797" max="1797" width="8.28515625" style="25" customWidth="1"/>
    <col min="1798" max="1798" width="6.7109375" style="25" customWidth="1"/>
    <col min="1799" max="1799" width="3.7109375" style="25" customWidth="1"/>
    <col min="1800" max="1800" width="6.42578125" style="25" customWidth="1"/>
    <col min="1801" max="1801" width="3.42578125" style="25" customWidth="1"/>
    <col min="1802" max="1802" width="11.42578125" style="25" customWidth="1"/>
    <col min="1803" max="1803" width="10.140625" style="25" bestFit="1" customWidth="1"/>
    <col min="1804" max="2048" width="11.42578125" style="25"/>
    <col min="2049" max="2049" width="5.140625" style="25" customWidth="1"/>
    <col min="2050" max="2050" width="56.42578125" style="25" customWidth="1"/>
    <col min="2051" max="2051" width="19.42578125" style="25" customWidth="1"/>
    <col min="2052" max="2052" width="16.42578125" style="25" bestFit="1" customWidth="1"/>
    <col min="2053" max="2053" width="8.28515625" style="25" customWidth="1"/>
    <col min="2054" max="2054" width="6.7109375" style="25" customWidth="1"/>
    <col min="2055" max="2055" width="3.7109375" style="25" customWidth="1"/>
    <col min="2056" max="2056" width="6.42578125" style="25" customWidth="1"/>
    <col min="2057" max="2057" width="3.42578125" style="25" customWidth="1"/>
    <col min="2058" max="2058" width="11.42578125" style="25" customWidth="1"/>
    <col min="2059" max="2059" width="10.140625" style="25" bestFit="1" customWidth="1"/>
    <col min="2060" max="2304" width="11.42578125" style="25"/>
    <col min="2305" max="2305" width="5.140625" style="25" customWidth="1"/>
    <col min="2306" max="2306" width="56.42578125" style="25" customWidth="1"/>
    <col min="2307" max="2307" width="19.42578125" style="25" customWidth="1"/>
    <col min="2308" max="2308" width="16.42578125" style="25" bestFit="1" customWidth="1"/>
    <col min="2309" max="2309" width="8.28515625" style="25" customWidth="1"/>
    <col min="2310" max="2310" width="6.7109375" style="25" customWidth="1"/>
    <col min="2311" max="2311" width="3.7109375" style="25" customWidth="1"/>
    <col min="2312" max="2312" width="6.42578125" style="25" customWidth="1"/>
    <col min="2313" max="2313" width="3.42578125" style="25" customWidth="1"/>
    <col min="2314" max="2314" width="11.42578125" style="25" customWidth="1"/>
    <col min="2315" max="2315" width="10.140625" style="25" bestFit="1" customWidth="1"/>
    <col min="2316" max="2560" width="11.42578125" style="25"/>
    <col min="2561" max="2561" width="5.140625" style="25" customWidth="1"/>
    <col min="2562" max="2562" width="56.42578125" style="25" customWidth="1"/>
    <col min="2563" max="2563" width="19.42578125" style="25" customWidth="1"/>
    <col min="2564" max="2564" width="16.42578125" style="25" bestFit="1" customWidth="1"/>
    <col min="2565" max="2565" width="8.28515625" style="25" customWidth="1"/>
    <col min="2566" max="2566" width="6.7109375" style="25" customWidth="1"/>
    <col min="2567" max="2567" width="3.7109375" style="25" customWidth="1"/>
    <col min="2568" max="2568" width="6.42578125" style="25" customWidth="1"/>
    <col min="2569" max="2569" width="3.42578125" style="25" customWidth="1"/>
    <col min="2570" max="2570" width="11.42578125" style="25" customWidth="1"/>
    <col min="2571" max="2571" width="10.140625" style="25" bestFit="1" customWidth="1"/>
    <col min="2572" max="2816" width="11.42578125" style="25"/>
    <col min="2817" max="2817" width="5.140625" style="25" customWidth="1"/>
    <col min="2818" max="2818" width="56.42578125" style="25" customWidth="1"/>
    <col min="2819" max="2819" width="19.42578125" style="25" customWidth="1"/>
    <col min="2820" max="2820" width="16.42578125" style="25" bestFit="1" customWidth="1"/>
    <col min="2821" max="2821" width="8.28515625" style="25" customWidth="1"/>
    <col min="2822" max="2822" width="6.7109375" style="25" customWidth="1"/>
    <col min="2823" max="2823" width="3.7109375" style="25" customWidth="1"/>
    <col min="2824" max="2824" width="6.42578125" style="25" customWidth="1"/>
    <col min="2825" max="2825" width="3.42578125" style="25" customWidth="1"/>
    <col min="2826" max="2826" width="11.42578125" style="25" customWidth="1"/>
    <col min="2827" max="2827" width="10.140625" style="25" bestFit="1" customWidth="1"/>
    <col min="2828" max="3072" width="11.42578125" style="25"/>
    <col min="3073" max="3073" width="5.140625" style="25" customWidth="1"/>
    <col min="3074" max="3074" width="56.42578125" style="25" customWidth="1"/>
    <col min="3075" max="3075" width="19.42578125" style="25" customWidth="1"/>
    <col min="3076" max="3076" width="16.42578125" style="25" bestFit="1" customWidth="1"/>
    <col min="3077" max="3077" width="8.28515625" style="25" customWidth="1"/>
    <col min="3078" max="3078" width="6.7109375" style="25" customWidth="1"/>
    <col min="3079" max="3079" width="3.7109375" style="25" customWidth="1"/>
    <col min="3080" max="3080" width="6.42578125" style="25" customWidth="1"/>
    <col min="3081" max="3081" width="3.42578125" style="25" customWidth="1"/>
    <col min="3082" max="3082" width="11.42578125" style="25" customWidth="1"/>
    <col min="3083" max="3083" width="10.140625" style="25" bestFit="1" customWidth="1"/>
    <col min="3084" max="3328" width="11.42578125" style="25"/>
    <col min="3329" max="3329" width="5.140625" style="25" customWidth="1"/>
    <col min="3330" max="3330" width="56.42578125" style="25" customWidth="1"/>
    <col min="3331" max="3331" width="19.42578125" style="25" customWidth="1"/>
    <col min="3332" max="3332" width="16.42578125" style="25" bestFit="1" customWidth="1"/>
    <col min="3333" max="3333" width="8.28515625" style="25" customWidth="1"/>
    <col min="3334" max="3334" width="6.7109375" style="25" customWidth="1"/>
    <col min="3335" max="3335" width="3.7109375" style="25" customWidth="1"/>
    <col min="3336" max="3336" width="6.42578125" style="25" customWidth="1"/>
    <col min="3337" max="3337" width="3.42578125" style="25" customWidth="1"/>
    <col min="3338" max="3338" width="11.42578125" style="25" customWidth="1"/>
    <col min="3339" max="3339" width="10.140625" style="25" bestFit="1" customWidth="1"/>
    <col min="3340" max="3584" width="11.42578125" style="25"/>
    <col min="3585" max="3585" width="5.140625" style="25" customWidth="1"/>
    <col min="3586" max="3586" width="56.42578125" style="25" customWidth="1"/>
    <col min="3587" max="3587" width="19.42578125" style="25" customWidth="1"/>
    <col min="3588" max="3588" width="16.42578125" style="25" bestFit="1" customWidth="1"/>
    <col min="3589" max="3589" width="8.28515625" style="25" customWidth="1"/>
    <col min="3590" max="3590" width="6.7109375" style="25" customWidth="1"/>
    <col min="3591" max="3591" width="3.7109375" style="25" customWidth="1"/>
    <col min="3592" max="3592" width="6.42578125" style="25" customWidth="1"/>
    <col min="3593" max="3593" width="3.42578125" style="25" customWidth="1"/>
    <col min="3594" max="3594" width="11.42578125" style="25" customWidth="1"/>
    <col min="3595" max="3595" width="10.140625" style="25" bestFit="1" customWidth="1"/>
    <col min="3596" max="3840" width="11.42578125" style="25"/>
    <col min="3841" max="3841" width="5.140625" style="25" customWidth="1"/>
    <col min="3842" max="3842" width="56.42578125" style="25" customWidth="1"/>
    <col min="3843" max="3843" width="19.42578125" style="25" customWidth="1"/>
    <col min="3844" max="3844" width="16.42578125" style="25" bestFit="1" customWidth="1"/>
    <col min="3845" max="3845" width="8.28515625" style="25" customWidth="1"/>
    <col min="3846" max="3846" width="6.7109375" style="25" customWidth="1"/>
    <col min="3847" max="3847" width="3.7109375" style="25" customWidth="1"/>
    <col min="3848" max="3848" width="6.42578125" style="25" customWidth="1"/>
    <col min="3849" max="3849" width="3.42578125" style="25" customWidth="1"/>
    <col min="3850" max="3850" width="11.42578125" style="25" customWidth="1"/>
    <col min="3851" max="3851" width="10.140625" style="25" bestFit="1" customWidth="1"/>
    <col min="3852" max="4096" width="11.42578125" style="25"/>
    <col min="4097" max="4097" width="5.140625" style="25" customWidth="1"/>
    <col min="4098" max="4098" width="56.42578125" style="25" customWidth="1"/>
    <col min="4099" max="4099" width="19.42578125" style="25" customWidth="1"/>
    <col min="4100" max="4100" width="16.42578125" style="25" bestFit="1" customWidth="1"/>
    <col min="4101" max="4101" width="8.28515625" style="25" customWidth="1"/>
    <col min="4102" max="4102" width="6.7109375" style="25" customWidth="1"/>
    <col min="4103" max="4103" width="3.7109375" style="25" customWidth="1"/>
    <col min="4104" max="4104" width="6.42578125" style="25" customWidth="1"/>
    <col min="4105" max="4105" width="3.42578125" style="25" customWidth="1"/>
    <col min="4106" max="4106" width="11.42578125" style="25" customWidth="1"/>
    <col min="4107" max="4107" width="10.140625" style="25" bestFit="1" customWidth="1"/>
    <col min="4108" max="4352" width="11.42578125" style="25"/>
    <col min="4353" max="4353" width="5.140625" style="25" customWidth="1"/>
    <col min="4354" max="4354" width="56.42578125" style="25" customWidth="1"/>
    <col min="4355" max="4355" width="19.42578125" style="25" customWidth="1"/>
    <col min="4356" max="4356" width="16.42578125" style="25" bestFit="1" customWidth="1"/>
    <col min="4357" max="4357" width="8.28515625" style="25" customWidth="1"/>
    <col min="4358" max="4358" width="6.7109375" style="25" customWidth="1"/>
    <col min="4359" max="4359" width="3.7109375" style="25" customWidth="1"/>
    <col min="4360" max="4360" width="6.42578125" style="25" customWidth="1"/>
    <col min="4361" max="4361" width="3.42578125" style="25" customWidth="1"/>
    <col min="4362" max="4362" width="11.42578125" style="25" customWidth="1"/>
    <col min="4363" max="4363" width="10.140625" style="25" bestFit="1" customWidth="1"/>
    <col min="4364" max="4608" width="11.42578125" style="25"/>
    <col min="4609" max="4609" width="5.140625" style="25" customWidth="1"/>
    <col min="4610" max="4610" width="56.42578125" style="25" customWidth="1"/>
    <col min="4611" max="4611" width="19.42578125" style="25" customWidth="1"/>
    <col min="4612" max="4612" width="16.42578125" style="25" bestFit="1" customWidth="1"/>
    <col min="4613" max="4613" width="8.28515625" style="25" customWidth="1"/>
    <col min="4614" max="4614" width="6.7109375" style="25" customWidth="1"/>
    <col min="4615" max="4615" width="3.7109375" style="25" customWidth="1"/>
    <col min="4616" max="4616" width="6.42578125" style="25" customWidth="1"/>
    <col min="4617" max="4617" width="3.42578125" style="25" customWidth="1"/>
    <col min="4618" max="4618" width="11.42578125" style="25" customWidth="1"/>
    <col min="4619" max="4619" width="10.140625" style="25" bestFit="1" customWidth="1"/>
    <col min="4620" max="4864" width="11.42578125" style="25"/>
    <col min="4865" max="4865" width="5.140625" style="25" customWidth="1"/>
    <col min="4866" max="4866" width="56.42578125" style="25" customWidth="1"/>
    <col min="4867" max="4867" width="19.42578125" style="25" customWidth="1"/>
    <col min="4868" max="4868" width="16.42578125" style="25" bestFit="1" customWidth="1"/>
    <col min="4869" max="4869" width="8.28515625" style="25" customWidth="1"/>
    <col min="4870" max="4870" width="6.7109375" style="25" customWidth="1"/>
    <col min="4871" max="4871" width="3.7109375" style="25" customWidth="1"/>
    <col min="4872" max="4872" width="6.42578125" style="25" customWidth="1"/>
    <col min="4873" max="4873" width="3.42578125" style="25" customWidth="1"/>
    <col min="4874" max="4874" width="11.42578125" style="25" customWidth="1"/>
    <col min="4875" max="4875" width="10.140625" style="25" bestFit="1" customWidth="1"/>
    <col min="4876" max="5120" width="11.42578125" style="25"/>
    <col min="5121" max="5121" width="5.140625" style="25" customWidth="1"/>
    <col min="5122" max="5122" width="56.42578125" style="25" customWidth="1"/>
    <col min="5123" max="5123" width="19.42578125" style="25" customWidth="1"/>
    <col min="5124" max="5124" width="16.42578125" style="25" bestFit="1" customWidth="1"/>
    <col min="5125" max="5125" width="8.28515625" style="25" customWidth="1"/>
    <col min="5126" max="5126" width="6.7109375" style="25" customWidth="1"/>
    <col min="5127" max="5127" width="3.7109375" style="25" customWidth="1"/>
    <col min="5128" max="5128" width="6.42578125" style="25" customWidth="1"/>
    <col min="5129" max="5129" width="3.42578125" style="25" customWidth="1"/>
    <col min="5130" max="5130" width="11.42578125" style="25" customWidth="1"/>
    <col min="5131" max="5131" width="10.140625" style="25" bestFit="1" customWidth="1"/>
    <col min="5132" max="5376" width="11.42578125" style="25"/>
    <col min="5377" max="5377" width="5.140625" style="25" customWidth="1"/>
    <col min="5378" max="5378" width="56.42578125" style="25" customWidth="1"/>
    <col min="5379" max="5379" width="19.42578125" style="25" customWidth="1"/>
    <col min="5380" max="5380" width="16.42578125" style="25" bestFit="1" customWidth="1"/>
    <col min="5381" max="5381" width="8.28515625" style="25" customWidth="1"/>
    <col min="5382" max="5382" width="6.7109375" style="25" customWidth="1"/>
    <col min="5383" max="5383" width="3.7109375" style="25" customWidth="1"/>
    <col min="5384" max="5384" width="6.42578125" style="25" customWidth="1"/>
    <col min="5385" max="5385" width="3.42578125" style="25" customWidth="1"/>
    <col min="5386" max="5386" width="11.42578125" style="25" customWidth="1"/>
    <col min="5387" max="5387" width="10.140625" style="25" bestFit="1" customWidth="1"/>
    <col min="5388" max="5632" width="11.42578125" style="25"/>
    <col min="5633" max="5633" width="5.140625" style="25" customWidth="1"/>
    <col min="5634" max="5634" width="56.42578125" style="25" customWidth="1"/>
    <col min="5635" max="5635" width="19.42578125" style="25" customWidth="1"/>
    <col min="5636" max="5636" width="16.42578125" style="25" bestFit="1" customWidth="1"/>
    <col min="5637" max="5637" width="8.28515625" style="25" customWidth="1"/>
    <col min="5638" max="5638" width="6.7109375" style="25" customWidth="1"/>
    <col min="5639" max="5639" width="3.7109375" style="25" customWidth="1"/>
    <col min="5640" max="5640" width="6.42578125" style="25" customWidth="1"/>
    <col min="5641" max="5641" width="3.42578125" style="25" customWidth="1"/>
    <col min="5642" max="5642" width="11.42578125" style="25" customWidth="1"/>
    <col min="5643" max="5643" width="10.140625" style="25" bestFit="1" customWidth="1"/>
    <col min="5644" max="5888" width="11.42578125" style="25"/>
    <col min="5889" max="5889" width="5.140625" style="25" customWidth="1"/>
    <col min="5890" max="5890" width="56.42578125" style="25" customWidth="1"/>
    <col min="5891" max="5891" width="19.42578125" style="25" customWidth="1"/>
    <col min="5892" max="5892" width="16.42578125" style="25" bestFit="1" customWidth="1"/>
    <col min="5893" max="5893" width="8.28515625" style="25" customWidth="1"/>
    <col min="5894" max="5894" width="6.7109375" style="25" customWidth="1"/>
    <col min="5895" max="5895" width="3.7109375" style="25" customWidth="1"/>
    <col min="5896" max="5896" width="6.42578125" style="25" customWidth="1"/>
    <col min="5897" max="5897" width="3.42578125" style="25" customWidth="1"/>
    <col min="5898" max="5898" width="11.42578125" style="25" customWidth="1"/>
    <col min="5899" max="5899" width="10.140625" style="25" bestFit="1" customWidth="1"/>
    <col min="5900" max="6144" width="11.42578125" style="25"/>
    <col min="6145" max="6145" width="5.140625" style="25" customWidth="1"/>
    <col min="6146" max="6146" width="56.42578125" style="25" customWidth="1"/>
    <col min="6147" max="6147" width="19.42578125" style="25" customWidth="1"/>
    <col min="6148" max="6148" width="16.42578125" style="25" bestFit="1" customWidth="1"/>
    <col min="6149" max="6149" width="8.28515625" style="25" customWidth="1"/>
    <col min="6150" max="6150" width="6.7109375" style="25" customWidth="1"/>
    <col min="6151" max="6151" width="3.7109375" style="25" customWidth="1"/>
    <col min="6152" max="6152" width="6.42578125" style="25" customWidth="1"/>
    <col min="6153" max="6153" width="3.42578125" style="25" customWidth="1"/>
    <col min="6154" max="6154" width="11.42578125" style="25" customWidth="1"/>
    <col min="6155" max="6155" width="10.140625" style="25" bestFit="1" customWidth="1"/>
    <col min="6156" max="6400" width="11.42578125" style="25"/>
    <col min="6401" max="6401" width="5.140625" style="25" customWidth="1"/>
    <col min="6402" max="6402" width="56.42578125" style="25" customWidth="1"/>
    <col min="6403" max="6403" width="19.42578125" style="25" customWidth="1"/>
    <col min="6404" max="6404" width="16.42578125" style="25" bestFit="1" customWidth="1"/>
    <col min="6405" max="6405" width="8.28515625" style="25" customWidth="1"/>
    <col min="6406" max="6406" width="6.7109375" style="25" customWidth="1"/>
    <col min="6407" max="6407" width="3.7109375" style="25" customWidth="1"/>
    <col min="6408" max="6408" width="6.42578125" style="25" customWidth="1"/>
    <col min="6409" max="6409" width="3.42578125" style="25" customWidth="1"/>
    <col min="6410" max="6410" width="11.42578125" style="25" customWidth="1"/>
    <col min="6411" max="6411" width="10.140625" style="25" bestFit="1" customWidth="1"/>
    <col min="6412" max="6656" width="11.42578125" style="25"/>
    <col min="6657" max="6657" width="5.140625" style="25" customWidth="1"/>
    <col min="6658" max="6658" width="56.42578125" style="25" customWidth="1"/>
    <col min="6659" max="6659" width="19.42578125" style="25" customWidth="1"/>
    <col min="6660" max="6660" width="16.42578125" style="25" bestFit="1" customWidth="1"/>
    <col min="6661" max="6661" width="8.28515625" style="25" customWidth="1"/>
    <col min="6662" max="6662" width="6.7109375" style="25" customWidth="1"/>
    <col min="6663" max="6663" width="3.7109375" style="25" customWidth="1"/>
    <col min="6664" max="6664" width="6.42578125" style="25" customWidth="1"/>
    <col min="6665" max="6665" width="3.42578125" style="25" customWidth="1"/>
    <col min="6666" max="6666" width="11.42578125" style="25" customWidth="1"/>
    <col min="6667" max="6667" width="10.140625" style="25" bestFit="1" customWidth="1"/>
    <col min="6668" max="6912" width="11.42578125" style="25"/>
    <col min="6913" max="6913" width="5.140625" style="25" customWidth="1"/>
    <col min="6914" max="6914" width="56.42578125" style="25" customWidth="1"/>
    <col min="6915" max="6915" width="19.42578125" style="25" customWidth="1"/>
    <col min="6916" max="6916" width="16.42578125" style="25" bestFit="1" customWidth="1"/>
    <col min="6917" max="6917" width="8.28515625" style="25" customWidth="1"/>
    <col min="6918" max="6918" width="6.7109375" style="25" customWidth="1"/>
    <col min="6919" max="6919" width="3.7109375" style="25" customWidth="1"/>
    <col min="6920" max="6920" width="6.42578125" style="25" customWidth="1"/>
    <col min="6921" max="6921" width="3.42578125" style="25" customWidth="1"/>
    <col min="6922" max="6922" width="11.42578125" style="25" customWidth="1"/>
    <col min="6923" max="6923" width="10.140625" style="25" bestFit="1" customWidth="1"/>
    <col min="6924" max="7168" width="11.42578125" style="25"/>
    <col min="7169" max="7169" width="5.140625" style="25" customWidth="1"/>
    <col min="7170" max="7170" width="56.42578125" style="25" customWidth="1"/>
    <col min="7171" max="7171" width="19.42578125" style="25" customWidth="1"/>
    <col min="7172" max="7172" width="16.42578125" style="25" bestFit="1" customWidth="1"/>
    <col min="7173" max="7173" width="8.28515625" style="25" customWidth="1"/>
    <col min="7174" max="7174" width="6.7109375" style="25" customWidth="1"/>
    <col min="7175" max="7175" width="3.7109375" style="25" customWidth="1"/>
    <col min="7176" max="7176" width="6.42578125" style="25" customWidth="1"/>
    <col min="7177" max="7177" width="3.42578125" style="25" customWidth="1"/>
    <col min="7178" max="7178" width="11.42578125" style="25" customWidth="1"/>
    <col min="7179" max="7179" width="10.140625" style="25" bestFit="1" customWidth="1"/>
    <col min="7180" max="7424" width="11.42578125" style="25"/>
    <col min="7425" max="7425" width="5.140625" style="25" customWidth="1"/>
    <col min="7426" max="7426" width="56.42578125" style="25" customWidth="1"/>
    <col min="7427" max="7427" width="19.42578125" style="25" customWidth="1"/>
    <col min="7428" max="7428" width="16.42578125" style="25" bestFit="1" customWidth="1"/>
    <col min="7429" max="7429" width="8.28515625" style="25" customWidth="1"/>
    <col min="7430" max="7430" width="6.7109375" style="25" customWidth="1"/>
    <col min="7431" max="7431" width="3.7109375" style="25" customWidth="1"/>
    <col min="7432" max="7432" width="6.42578125" style="25" customWidth="1"/>
    <col min="7433" max="7433" width="3.42578125" style="25" customWidth="1"/>
    <col min="7434" max="7434" width="11.42578125" style="25" customWidth="1"/>
    <col min="7435" max="7435" width="10.140625" style="25" bestFit="1" customWidth="1"/>
    <col min="7436" max="7680" width="11.42578125" style="25"/>
    <col min="7681" max="7681" width="5.140625" style="25" customWidth="1"/>
    <col min="7682" max="7682" width="56.42578125" style="25" customWidth="1"/>
    <col min="7683" max="7683" width="19.42578125" style="25" customWidth="1"/>
    <col min="7684" max="7684" width="16.42578125" style="25" bestFit="1" customWidth="1"/>
    <col min="7685" max="7685" width="8.28515625" style="25" customWidth="1"/>
    <col min="7686" max="7686" width="6.7109375" style="25" customWidth="1"/>
    <col min="7687" max="7687" width="3.7109375" style="25" customWidth="1"/>
    <col min="7688" max="7688" width="6.42578125" style="25" customWidth="1"/>
    <col min="7689" max="7689" width="3.42578125" style="25" customWidth="1"/>
    <col min="7690" max="7690" width="11.42578125" style="25" customWidth="1"/>
    <col min="7691" max="7691" width="10.140625" style="25" bestFit="1" customWidth="1"/>
    <col min="7692" max="7936" width="11.42578125" style="25"/>
    <col min="7937" max="7937" width="5.140625" style="25" customWidth="1"/>
    <col min="7938" max="7938" width="56.42578125" style="25" customWidth="1"/>
    <col min="7939" max="7939" width="19.42578125" style="25" customWidth="1"/>
    <col min="7940" max="7940" width="16.42578125" style="25" bestFit="1" customWidth="1"/>
    <col min="7941" max="7941" width="8.28515625" style="25" customWidth="1"/>
    <col min="7942" max="7942" width="6.7109375" style="25" customWidth="1"/>
    <col min="7943" max="7943" width="3.7109375" style="25" customWidth="1"/>
    <col min="7944" max="7944" width="6.42578125" style="25" customWidth="1"/>
    <col min="7945" max="7945" width="3.42578125" style="25" customWidth="1"/>
    <col min="7946" max="7946" width="11.42578125" style="25" customWidth="1"/>
    <col min="7947" max="7947" width="10.140625" style="25" bestFit="1" customWidth="1"/>
    <col min="7948" max="8192" width="11.42578125" style="25"/>
    <col min="8193" max="8193" width="5.140625" style="25" customWidth="1"/>
    <col min="8194" max="8194" width="56.42578125" style="25" customWidth="1"/>
    <col min="8195" max="8195" width="19.42578125" style="25" customWidth="1"/>
    <col min="8196" max="8196" width="16.42578125" style="25" bestFit="1" customWidth="1"/>
    <col min="8197" max="8197" width="8.28515625" style="25" customWidth="1"/>
    <col min="8198" max="8198" width="6.7109375" style="25" customWidth="1"/>
    <col min="8199" max="8199" width="3.7109375" style="25" customWidth="1"/>
    <col min="8200" max="8200" width="6.42578125" style="25" customWidth="1"/>
    <col min="8201" max="8201" width="3.42578125" style="25" customWidth="1"/>
    <col min="8202" max="8202" width="11.42578125" style="25" customWidth="1"/>
    <col min="8203" max="8203" width="10.140625" style="25" bestFit="1" customWidth="1"/>
    <col min="8204" max="8448" width="11.42578125" style="25"/>
    <col min="8449" max="8449" width="5.140625" style="25" customWidth="1"/>
    <col min="8450" max="8450" width="56.42578125" style="25" customWidth="1"/>
    <col min="8451" max="8451" width="19.42578125" style="25" customWidth="1"/>
    <col min="8452" max="8452" width="16.42578125" style="25" bestFit="1" customWidth="1"/>
    <col min="8453" max="8453" width="8.28515625" style="25" customWidth="1"/>
    <col min="8454" max="8454" width="6.7109375" style="25" customWidth="1"/>
    <col min="8455" max="8455" width="3.7109375" style="25" customWidth="1"/>
    <col min="8456" max="8456" width="6.42578125" style="25" customWidth="1"/>
    <col min="8457" max="8457" width="3.42578125" style="25" customWidth="1"/>
    <col min="8458" max="8458" width="11.42578125" style="25" customWidth="1"/>
    <col min="8459" max="8459" width="10.140625" style="25" bestFit="1" customWidth="1"/>
    <col min="8460" max="8704" width="11.42578125" style="25"/>
    <col min="8705" max="8705" width="5.140625" style="25" customWidth="1"/>
    <col min="8706" max="8706" width="56.42578125" style="25" customWidth="1"/>
    <col min="8707" max="8707" width="19.42578125" style="25" customWidth="1"/>
    <col min="8708" max="8708" width="16.42578125" style="25" bestFit="1" customWidth="1"/>
    <col min="8709" max="8709" width="8.28515625" style="25" customWidth="1"/>
    <col min="8710" max="8710" width="6.7109375" style="25" customWidth="1"/>
    <col min="8711" max="8711" width="3.7109375" style="25" customWidth="1"/>
    <col min="8712" max="8712" width="6.42578125" style="25" customWidth="1"/>
    <col min="8713" max="8713" width="3.42578125" style="25" customWidth="1"/>
    <col min="8714" max="8714" width="11.42578125" style="25" customWidth="1"/>
    <col min="8715" max="8715" width="10.140625" style="25" bestFit="1" customWidth="1"/>
    <col min="8716" max="8960" width="11.42578125" style="25"/>
    <col min="8961" max="8961" width="5.140625" style="25" customWidth="1"/>
    <col min="8962" max="8962" width="56.42578125" style="25" customWidth="1"/>
    <col min="8963" max="8963" width="19.42578125" style="25" customWidth="1"/>
    <col min="8964" max="8964" width="16.42578125" style="25" bestFit="1" customWidth="1"/>
    <col min="8965" max="8965" width="8.28515625" style="25" customWidth="1"/>
    <col min="8966" max="8966" width="6.7109375" style="25" customWidth="1"/>
    <col min="8967" max="8967" width="3.7109375" style="25" customWidth="1"/>
    <col min="8968" max="8968" width="6.42578125" style="25" customWidth="1"/>
    <col min="8969" max="8969" width="3.42578125" style="25" customWidth="1"/>
    <col min="8970" max="8970" width="11.42578125" style="25" customWidth="1"/>
    <col min="8971" max="8971" width="10.140625" style="25" bestFit="1" customWidth="1"/>
    <col min="8972" max="9216" width="11.42578125" style="25"/>
    <col min="9217" max="9217" width="5.140625" style="25" customWidth="1"/>
    <col min="9218" max="9218" width="56.42578125" style="25" customWidth="1"/>
    <col min="9219" max="9219" width="19.42578125" style="25" customWidth="1"/>
    <col min="9220" max="9220" width="16.42578125" style="25" bestFit="1" customWidth="1"/>
    <col min="9221" max="9221" width="8.28515625" style="25" customWidth="1"/>
    <col min="9222" max="9222" width="6.7109375" style="25" customWidth="1"/>
    <col min="9223" max="9223" width="3.7109375" style="25" customWidth="1"/>
    <col min="9224" max="9224" width="6.42578125" style="25" customWidth="1"/>
    <col min="9225" max="9225" width="3.42578125" style="25" customWidth="1"/>
    <col min="9226" max="9226" width="11.42578125" style="25" customWidth="1"/>
    <col min="9227" max="9227" width="10.140625" style="25" bestFit="1" customWidth="1"/>
    <col min="9228" max="9472" width="11.42578125" style="25"/>
    <col min="9473" max="9473" width="5.140625" style="25" customWidth="1"/>
    <col min="9474" max="9474" width="56.42578125" style="25" customWidth="1"/>
    <col min="9475" max="9475" width="19.42578125" style="25" customWidth="1"/>
    <col min="9476" max="9476" width="16.42578125" style="25" bestFit="1" customWidth="1"/>
    <col min="9477" max="9477" width="8.28515625" style="25" customWidth="1"/>
    <col min="9478" max="9478" width="6.7109375" style="25" customWidth="1"/>
    <col min="9479" max="9479" width="3.7109375" style="25" customWidth="1"/>
    <col min="9480" max="9480" width="6.42578125" style="25" customWidth="1"/>
    <col min="9481" max="9481" width="3.42578125" style="25" customWidth="1"/>
    <col min="9482" max="9482" width="11.42578125" style="25" customWidth="1"/>
    <col min="9483" max="9483" width="10.140625" style="25" bestFit="1" customWidth="1"/>
    <col min="9484" max="9728" width="11.42578125" style="25"/>
    <col min="9729" max="9729" width="5.140625" style="25" customWidth="1"/>
    <col min="9730" max="9730" width="56.42578125" style="25" customWidth="1"/>
    <col min="9731" max="9731" width="19.42578125" style="25" customWidth="1"/>
    <col min="9732" max="9732" width="16.42578125" style="25" bestFit="1" customWidth="1"/>
    <col min="9733" max="9733" width="8.28515625" style="25" customWidth="1"/>
    <col min="9734" max="9734" width="6.7109375" style="25" customWidth="1"/>
    <col min="9735" max="9735" width="3.7109375" style="25" customWidth="1"/>
    <col min="9736" max="9736" width="6.42578125" style="25" customWidth="1"/>
    <col min="9737" max="9737" width="3.42578125" style="25" customWidth="1"/>
    <col min="9738" max="9738" width="11.42578125" style="25" customWidth="1"/>
    <col min="9739" max="9739" width="10.140625" style="25" bestFit="1" customWidth="1"/>
    <col min="9740" max="9984" width="11.42578125" style="25"/>
    <col min="9985" max="9985" width="5.140625" style="25" customWidth="1"/>
    <col min="9986" max="9986" width="56.42578125" style="25" customWidth="1"/>
    <col min="9987" max="9987" width="19.42578125" style="25" customWidth="1"/>
    <col min="9988" max="9988" width="16.42578125" style="25" bestFit="1" customWidth="1"/>
    <col min="9989" max="9989" width="8.28515625" style="25" customWidth="1"/>
    <col min="9990" max="9990" width="6.7109375" style="25" customWidth="1"/>
    <col min="9991" max="9991" width="3.7109375" style="25" customWidth="1"/>
    <col min="9992" max="9992" width="6.42578125" style="25" customWidth="1"/>
    <col min="9993" max="9993" width="3.42578125" style="25" customWidth="1"/>
    <col min="9994" max="9994" width="11.42578125" style="25" customWidth="1"/>
    <col min="9995" max="9995" width="10.140625" style="25" bestFit="1" customWidth="1"/>
    <col min="9996" max="10240" width="11.42578125" style="25"/>
    <col min="10241" max="10241" width="5.140625" style="25" customWidth="1"/>
    <col min="10242" max="10242" width="56.42578125" style="25" customWidth="1"/>
    <col min="10243" max="10243" width="19.42578125" style="25" customWidth="1"/>
    <col min="10244" max="10244" width="16.42578125" style="25" bestFit="1" customWidth="1"/>
    <col min="10245" max="10245" width="8.28515625" style="25" customWidth="1"/>
    <col min="10246" max="10246" width="6.7109375" style="25" customWidth="1"/>
    <col min="10247" max="10247" width="3.7109375" style="25" customWidth="1"/>
    <col min="10248" max="10248" width="6.42578125" style="25" customWidth="1"/>
    <col min="10249" max="10249" width="3.42578125" style="25" customWidth="1"/>
    <col min="10250" max="10250" width="11.42578125" style="25" customWidth="1"/>
    <col min="10251" max="10251" width="10.140625" style="25" bestFit="1" customWidth="1"/>
    <col min="10252" max="10496" width="11.42578125" style="25"/>
    <col min="10497" max="10497" width="5.140625" style="25" customWidth="1"/>
    <col min="10498" max="10498" width="56.42578125" style="25" customWidth="1"/>
    <col min="10499" max="10499" width="19.42578125" style="25" customWidth="1"/>
    <col min="10500" max="10500" width="16.42578125" style="25" bestFit="1" customWidth="1"/>
    <col min="10501" max="10501" width="8.28515625" style="25" customWidth="1"/>
    <col min="10502" max="10502" width="6.7109375" style="25" customWidth="1"/>
    <col min="10503" max="10503" width="3.7109375" style="25" customWidth="1"/>
    <col min="10504" max="10504" width="6.42578125" style="25" customWidth="1"/>
    <col min="10505" max="10505" width="3.42578125" style="25" customWidth="1"/>
    <col min="10506" max="10506" width="11.42578125" style="25" customWidth="1"/>
    <col min="10507" max="10507" width="10.140625" style="25" bestFit="1" customWidth="1"/>
    <col min="10508" max="10752" width="11.42578125" style="25"/>
    <col min="10753" max="10753" width="5.140625" style="25" customWidth="1"/>
    <col min="10754" max="10754" width="56.42578125" style="25" customWidth="1"/>
    <col min="10755" max="10755" width="19.42578125" style="25" customWidth="1"/>
    <col min="10756" max="10756" width="16.42578125" style="25" bestFit="1" customWidth="1"/>
    <col min="10757" max="10757" width="8.28515625" style="25" customWidth="1"/>
    <col min="10758" max="10758" width="6.7109375" style="25" customWidth="1"/>
    <col min="10759" max="10759" width="3.7109375" style="25" customWidth="1"/>
    <col min="10760" max="10760" width="6.42578125" style="25" customWidth="1"/>
    <col min="10761" max="10761" width="3.42578125" style="25" customWidth="1"/>
    <col min="10762" max="10762" width="11.42578125" style="25" customWidth="1"/>
    <col min="10763" max="10763" width="10.140625" style="25" bestFit="1" customWidth="1"/>
    <col min="10764" max="11008" width="11.42578125" style="25"/>
    <col min="11009" max="11009" width="5.140625" style="25" customWidth="1"/>
    <col min="11010" max="11010" width="56.42578125" style="25" customWidth="1"/>
    <col min="11011" max="11011" width="19.42578125" style="25" customWidth="1"/>
    <col min="11012" max="11012" width="16.42578125" style="25" bestFit="1" customWidth="1"/>
    <col min="11013" max="11013" width="8.28515625" style="25" customWidth="1"/>
    <col min="11014" max="11014" width="6.7109375" style="25" customWidth="1"/>
    <col min="11015" max="11015" width="3.7109375" style="25" customWidth="1"/>
    <col min="11016" max="11016" width="6.42578125" style="25" customWidth="1"/>
    <col min="11017" max="11017" width="3.42578125" style="25" customWidth="1"/>
    <col min="11018" max="11018" width="11.42578125" style="25" customWidth="1"/>
    <col min="11019" max="11019" width="10.140625" style="25" bestFit="1" customWidth="1"/>
    <col min="11020" max="11264" width="11.42578125" style="25"/>
    <col min="11265" max="11265" width="5.140625" style="25" customWidth="1"/>
    <col min="11266" max="11266" width="56.42578125" style="25" customWidth="1"/>
    <col min="11267" max="11267" width="19.42578125" style="25" customWidth="1"/>
    <col min="11268" max="11268" width="16.42578125" style="25" bestFit="1" customWidth="1"/>
    <col min="11269" max="11269" width="8.28515625" style="25" customWidth="1"/>
    <col min="11270" max="11270" width="6.7109375" style="25" customWidth="1"/>
    <col min="11271" max="11271" width="3.7109375" style="25" customWidth="1"/>
    <col min="11272" max="11272" width="6.42578125" style="25" customWidth="1"/>
    <col min="11273" max="11273" width="3.42578125" style="25" customWidth="1"/>
    <col min="11274" max="11274" width="11.42578125" style="25" customWidth="1"/>
    <col min="11275" max="11275" width="10.140625" style="25" bestFit="1" customWidth="1"/>
    <col min="11276" max="11520" width="11.42578125" style="25"/>
    <col min="11521" max="11521" width="5.140625" style="25" customWidth="1"/>
    <col min="11522" max="11522" width="56.42578125" style="25" customWidth="1"/>
    <col min="11523" max="11523" width="19.42578125" style="25" customWidth="1"/>
    <col min="11524" max="11524" width="16.42578125" style="25" bestFit="1" customWidth="1"/>
    <col min="11525" max="11525" width="8.28515625" style="25" customWidth="1"/>
    <col min="11526" max="11526" width="6.7109375" style="25" customWidth="1"/>
    <col min="11527" max="11527" width="3.7109375" style="25" customWidth="1"/>
    <col min="11528" max="11528" width="6.42578125" style="25" customWidth="1"/>
    <col min="11529" max="11529" width="3.42578125" style="25" customWidth="1"/>
    <col min="11530" max="11530" width="11.42578125" style="25" customWidth="1"/>
    <col min="11531" max="11531" width="10.140625" style="25" bestFit="1" customWidth="1"/>
    <col min="11532" max="11776" width="11.42578125" style="25"/>
    <col min="11777" max="11777" width="5.140625" style="25" customWidth="1"/>
    <col min="11778" max="11778" width="56.42578125" style="25" customWidth="1"/>
    <col min="11779" max="11779" width="19.42578125" style="25" customWidth="1"/>
    <col min="11780" max="11780" width="16.42578125" style="25" bestFit="1" customWidth="1"/>
    <col min="11781" max="11781" width="8.28515625" style="25" customWidth="1"/>
    <col min="11782" max="11782" width="6.7109375" style="25" customWidth="1"/>
    <col min="11783" max="11783" width="3.7109375" style="25" customWidth="1"/>
    <col min="11784" max="11784" width="6.42578125" style="25" customWidth="1"/>
    <col min="11785" max="11785" width="3.42578125" style="25" customWidth="1"/>
    <col min="11786" max="11786" width="11.42578125" style="25" customWidth="1"/>
    <col min="11787" max="11787" width="10.140625" style="25" bestFit="1" customWidth="1"/>
    <col min="11788" max="12032" width="11.42578125" style="25"/>
    <col min="12033" max="12033" width="5.140625" style="25" customWidth="1"/>
    <col min="12034" max="12034" width="56.42578125" style="25" customWidth="1"/>
    <col min="12035" max="12035" width="19.42578125" style="25" customWidth="1"/>
    <col min="12036" max="12036" width="16.42578125" style="25" bestFit="1" customWidth="1"/>
    <col min="12037" max="12037" width="8.28515625" style="25" customWidth="1"/>
    <col min="12038" max="12038" width="6.7109375" style="25" customWidth="1"/>
    <col min="12039" max="12039" width="3.7109375" style="25" customWidth="1"/>
    <col min="12040" max="12040" width="6.42578125" style="25" customWidth="1"/>
    <col min="12041" max="12041" width="3.42578125" style="25" customWidth="1"/>
    <col min="12042" max="12042" width="11.42578125" style="25" customWidth="1"/>
    <col min="12043" max="12043" width="10.140625" style="25" bestFit="1" customWidth="1"/>
    <col min="12044" max="12288" width="11.42578125" style="25"/>
    <col min="12289" max="12289" width="5.140625" style="25" customWidth="1"/>
    <col min="12290" max="12290" width="56.42578125" style="25" customWidth="1"/>
    <col min="12291" max="12291" width="19.42578125" style="25" customWidth="1"/>
    <col min="12292" max="12292" width="16.42578125" style="25" bestFit="1" customWidth="1"/>
    <col min="12293" max="12293" width="8.28515625" style="25" customWidth="1"/>
    <col min="12294" max="12294" width="6.7109375" style="25" customWidth="1"/>
    <col min="12295" max="12295" width="3.7109375" style="25" customWidth="1"/>
    <col min="12296" max="12296" width="6.42578125" style="25" customWidth="1"/>
    <col min="12297" max="12297" width="3.42578125" style="25" customWidth="1"/>
    <col min="12298" max="12298" width="11.42578125" style="25" customWidth="1"/>
    <col min="12299" max="12299" width="10.140625" style="25" bestFit="1" customWidth="1"/>
    <col min="12300" max="12544" width="11.42578125" style="25"/>
    <col min="12545" max="12545" width="5.140625" style="25" customWidth="1"/>
    <col min="12546" max="12546" width="56.42578125" style="25" customWidth="1"/>
    <col min="12547" max="12547" width="19.42578125" style="25" customWidth="1"/>
    <col min="12548" max="12548" width="16.42578125" style="25" bestFit="1" customWidth="1"/>
    <col min="12549" max="12549" width="8.28515625" style="25" customWidth="1"/>
    <col min="12550" max="12550" width="6.7109375" style="25" customWidth="1"/>
    <col min="12551" max="12551" width="3.7109375" style="25" customWidth="1"/>
    <col min="12552" max="12552" width="6.42578125" style="25" customWidth="1"/>
    <col min="12553" max="12553" width="3.42578125" style="25" customWidth="1"/>
    <col min="12554" max="12554" width="11.42578125" style="25" customWidth="1"/>
    <col min="12555" max="12555" width="10.140625" style="25" bestFit="1" customWidth="1"/>
    <col min="12556" max="12800" width="11.42578125" style="25"/>
    <col min="12801" max="12801" width="5.140625" style="25" customWidth="1"/>
    <col min="12802" max="12802" width="56.42578125" style="25" customWidth="1"/>
    <col min="12803" max="12803" width="19.42578125" style="25" customWidth="1"/>
    <col min="12804" max="12804" width="16.42578125" style="25" bestFit="1" customWidth="1"/>
    <col min="12805" max="12805" width="8.28515625" style="25" customWidth="1"/>
    <col min="12806" max="12806" width="6.7109375" style="25" customWidth="1"/>
    <col min="12807" max="12807" width="3.7109375" style="25" customWidth="1"/>
    <col min="12808" max="12808" width="6.42578125" style="25" customWidth="1"/>
    <col min="12809" max="12809" width="3.42578125" style="25" customWidth="1"/>
    <col min="12810" max="12810" width="11.42578125" style="25" customWidth="1"/>
    <col min="12811" max="12811" width="10.140625" style="25" bestFit="1" customWidth="1"/>
    <col min="12812" max="13056" width="11.42578125" style="25"/>
    <col min="13057" max="13057" width="5.140625" style="25" customWidth="1"/>
    <col min="13058" max="13058" width="56.42578125" style="25" customWidth="1"/>
    <col min="13059" max="13059" width="19.42578125" style="25" customWidth="1"/>
    <col min="13060" max="13060" width="16.42578125" style="25" bestFit="1" customWidth="1"/>
    <col min="13061" max="13061" width="8.28515625" style="25" customWidth="1"/>
    <col min="13062" max="13062" width="6.7109375" style="25" customWidth="1"/>
    <col min="13063" max="13063" width="3.7109375" style="25" customWidth="1"/>
    <col min="13064" max="13064" width="6.42578125" style="25" customWidth="1"/>
    <col min="13065" max="13065" width="3.42578125" style="25" customWidth="1"/>
    <col min="13066" max="13066" width="11.42578125" style="25" customWidth="1"/>
    <col min="13067" max="13067" width="10.140625" style="25" bestFit="1" customWidth="1"/>
    <col min="13068" max="13312" width="11.42578125" style="25"/>
    <col min="13313" max="13313" width="5.140625" style="25" customWidth="1"/>
    <col min="13314" max="13314" width="56.42578125" style="25" customWidth="1"/>
    <col min="13315" max="13315" width="19.42578125" style="25" customWidth="1"/>
    <col min="13316" max="13316" width="16.42578125" style="25" bestFit="1" customWidth="1"/>
    <col min="13317" max="13317" width="8.28515625" style="25" customWidth="1"/>
    <col min="13318" max="13318" width="6.7109375" style="25" customWidth="1"/>
    <col min="13319" max="13319" width="3.7109375" style="25" customWidth="1"/>
    <col min="13320" max="13320" width="6.42578125" style="25" customWidth="1"/>
    <col min="13321" max="13321" width="3.42578125" style="25" customWidth="1"/>
    <col min="13322" max="13322" width="11.42578125" style="25" customWidth="1"/>
    <col min="13323" max="13323" width="10.140625" style="25" bestFit="1" customWidth="1"/>
    <col min="13324" max="13568" width="11.42578125" style="25"/>
    <col min="13569" max="13569" width="5.140625" style="25" customWidth="1"/>
    <col min="13570" max="13570" width="56.42578125" style="25" customWidth="1"/>
    <col min="13571" max="13571" width="19.42578125" style="25" customWidth="1"/>
    <col min="13572" max="13572" width="16.42578125" style="25" bestFit="1" customWidth="1"/>
    <col min="13573" max="13573" width="8.28515625" style="25" customWidth="1"/>
    <col min="13574" max="13574" width="6.7109375" style="25" customWidth="1"/>
    <col min="13575" max="13575" width="3.7109375" style="25" customWidth="1"/>
    <col min="13576" max="13576" width="6.42578125" style="25" customWidth="1"/>
    <col min="13577" max="13577" width="3.42578125" style="25" customWidth="1"/>
    <col min="13578" max="13578" width="11.42578125" style="25" customWidth="1"/>
    <col min="13579" max="13579" width="10.140625" style="25" bestFit="1" customWidth="1"/>
    <col min="13580" max="13824" width="11.42578125" style="25"/>
    <col min="13825" max="13825" width="5.140625" style="25" customWidth="1"/>
    <col min="13826" max="13826" width="56.42578125" style="25" customWidth="1"/>
    <col min="13827" max="13827" width="19.42578125" style="25" customWidth="1"/>
    <col min="13828" max="13828" width="16.42578125" style="25" bestFit="1" customWidth="1"/>
    <col min="13829" max="13829" width="8.28515625" style="25" customWidth="1"/>
    <col min="13830" max="13830" width="6.7109375" style="25" customWidth="1"/>
    <col min="13831" max="13831" width="3.7109375" style="25" customWidth="1"/>
    <col min="13832" max="13832" width="6.42578125" style="25" customWidth="1"/>
    <col min="13833" max="13833" width="3.42578125" style="25" customWidth="1"/>
    <col min="13834" max="13834" width="11.42578125" style="25" customWidth="1"/>
    <col min="13835" max="13835" width="10.140625" style="25" bestFit="1" customWidth="1"/>
    <col min="13836" max="14080" width="11.42578125" style="25"/>
    <col min="14081" max="14081" width="5.140625" style="25" customWidth="1"/>
    <col min="14082" max="14082" width="56.42578125" style="25" customWidth="1"/>
    <col min="14083" max="14083" width="19.42578125" style="25" customWidth="1"/>
    <col min="14084" max="14084" width="16.42578125" style="25" bestFit="1" customWidth="1"/>
    <col min="14085" max="14085" width="8.28515625" style="25" customWidth="1"/>
    <col min="14086" max="14086" width="6.7109375" style="25" customWidth="1"/>
    <col min="14087" max="14087" width="3.7109375" style="25" customWidth="1"/>
    <col min="14088" max="14088" width="6.42578125" style="25" customWidth="1"/>
    <col min="14089" max="14089" width="3.42578125" style="25" customWidth="1"/>
    <col min="14090" max="14090" width="11.42578125" style="25" customWidth="1"/>
    <col min="14091" max="14091" width="10.140625" style="25" bestFit="1" customWidth="1"/>
    <col min="14092" max="14336" width="11.42578125" style="25"/>
    <col min="14337" max="14337" width="5.140625" style="25" customWidth="1"/>
    <col min="14338" max="14338" width="56.42578125" style="25" customWidth="1"/>
    <col min="14339" max="14339" width="19.42578125" style="25" customWidth="1"/>
    <col min="14340" max="14340" width="16.42578125" style="25" bestFit="1" customWidth="1"/>
    <col min="14341" max="14341" width="8.28515625" style="25" customWidth="1"/>
    <col min="14342" max="14342" width="6.7109375" style="25" customWidth="1"/>
    <col min="14343" max="14343" width="3.7109375" style="25" customWidth="1"/>
    <col min="14344" max="14344" width="6.42578125" style="25" customWidth="1"/>
    <col min="14345" max="14345" width="3.42578125" style="25" customWidth="1"/>
    <col min="14346" max="14346" width="11.42578125" style="25" customWidth="1"/>
    <col min="14347" max="14347" width="10.140625" style="25" bestFit="1" customWidth="1"/>
    <col min="14348" max="14592" width="11.42578125" style="25"/>
    <col min="14593" max="14593" width="5.140625" style="25" customWidth="1"/>
    <col min="14594" max="14594" width="56.42578125" style="25" customWidth="1"/>
    <col min="14595" max="14595" width="19.42578125" style="25" customWidth="1"/>
    <col min="14596" max="14596" width="16.42578125" style="25" bestFit="1" customWidth="1"/>
    <col min="14597" max="14597" width="8.28515625" style="25" customWidth="1"/>
    <col min="14598" max="14598" width="6.7109375" style="25" customWidth="1"/>
    <col min="14599" max="14599" width="3.7109375" style="25" customWidth="1"/>
    <col min="14600" max="14600" width="6.42578125" style="25" customWidth="1"/>
    <col min="14601" max="14601" width="3.42578125" style="25" customWidth="1"/>
    <col min="14602" max="14602" width="11.42578125" style="25" customWidth="1"/>
    <col min="14603" max="14603" width="10.140625" style="25" bestFit="1" customWidth="1"/>
    <col min="14604" max="14848" width="11.42578125" style="25"/>
    <col min="14849" max="14849" width="5.140625" style="25" customWidth="1"/>
    <col min="14850" max="14850" width="56.42578125" style="25" customWidth="1"/>
    <col min="14851" max="14851" width="19.42578125" style="25" customWidth="1"/>
    <col min="14852" max="14852" width="16.42578125" style="25" bestFit="1" customWidth="1"/>
    <col min="14853" max="14853" width="8.28515625" style="25" customWidth="1"/>
    <col min="14854" max="14854" width="6.7109375" style="25" customWidth="1"/>
    <col min="14855" max="14855" width="3.7109375" style="25" customWidth="1"/>
    <col min="14856" max="14856" width="6.42578125" style="25" customWidth="1"/>
    <col min="14857" max="14857" width="3.42578125" style="25" customWidth="1"/>
    <col min="14858" max="14858" width="11.42578125" style="25" customWidth="1"/>
    <col min="14859" max="14859" width="10.140625" style="25" bestFit="1" customWidth="1"/>
    <col min="14860" max="15104" width="11.42578125" style="25"/>
    <col min="15105" max="15105" width="5.140625" style="25" customWidth="1"/>
    <col min="15106" max="15106" width="56.42578125" style="25" customWidth="1"/>
    <col min="15107" max="15107" width="19.42578125" style="25" customWidth="1"/>
    <col min="15108" max="15108" width="16.42578125" style="25" bestFit="1" customWidth="1"/>
    <col min="15109" max="15109" width="8.28515625" style="25" customWidth="1"/>
    <col min="15110" max="15110" width="6.7109375" style="25" customWidth="1"/>
    <col min="15111" max="15111" width="3.7109375" style="25" customWidth="1"/>
    <col min="15112" max="15112" width="6.42578125" style="25" customWidth="1"/>
    <col min="15113" max="15113" width="3.42578125" style="25" customWidth="1"/>
    <col min="15114" max="15114" width="11.42578125" style="25" customWidth="1"/>
    <col min="15115" max="15115" width="10.140625" style="25" bestFit="1" customWidth="1"/>
    <col min="15116" max="15360" width="11.42578125" style="25"/>
    <col min="15361" max="15361" width="5.140625" style="25" customWidth="1"/>
    <col min="15362" max="15362" width="56.42578125" style="25" customWidth="1"/>
    <col min="15363" max="15363" width="19.42578125" style="25" customWidth="1"/>
    <col min="15364" max="15364" width="16.42578125" style="25" bestFit="1" customWidth="1"/>
    <col min="15365" max="15365" width="8.28515625" style="25" customWidth="1"/>
    <col min="15366" max="15366" width="6.7109375" style="25" customWidth="1"/>
    <col min="15367" max="15367" width="3.7109375" style="25" customWidth="1"/>
    <col min="15368" max="15368" width="6.42578125" style="25" customWidth="1"/>
    <col min="15369" max="15369" width="3.42578125" style="25" customWidth="1"/>
    <col min="15370" max="15370" width="11.42578125" style="25" customWidth="1"/>
    <col min="15371" max="15371" width="10.140625" style="25" bestFit="1" customWidth="1"/>
    <col min="15372" max="15616" width="11.42578125" style="25"/>
    <col min="15617" max="15617" width="5.140625" style="25" customWidth="1"/>
    <col min="15618" max="15618" width="56.42578125" style="25" customWidth="1"/>
    <col min="15619" max="15619" width="19.42578125" style="25" customWidth="1"/>
    <col min="15620" max="15620" width="16.42578125" style="25" bestFit="1" customWidth="1"/>
    <col min="15621" max="15621" width="8.28515625" style="25" customWidth="1"/>
    <col min="15622" max="15622" width="6.7109375" style="25" customWidth="1"/>
    <col min="15623" max="15623" width="3.7109375" style="25" customWidth="1"/>
    <col min="15624" max="15624" width="6.42578125" style="25" customWidth="1"/>
    <col min="15625" max="15625" width="3.42578125" style="25" customWidth="1"/>
    <col min="15626" max="15626" width="11.42578125" style="25" customWidth="1"/>
    <col min="15627" max="15627" width="10.140625" style="25" bestFit="1" customWidth="1"/>
    <col min="15628" max="15872" width="11.42578125" style="25"/>
    <col min="15873" max="15873" width="5.140625" style="25" customWidth="1"/>
    <col min="15874" max="15874" width="56.42578125" style="25" customWidth="1"/>
    <col min="15875" max="15875" width="19.42578125" style="25" customWidth="1"/>
    <col min="15876" max="15876" width="16.42578125" style="25" bestFit="1" customWidth="1"/>
    <col min="15877" max="15877" width="8.28515625" style="25" customWidth="1"/>
    <col min="15878" max="15878" width="6.7109375" style="25" customWidth="1"/>
    <col min="15879" max="15879" width="3.7109375" style="25" customWidth="1"/>
    <col min="15880" max="15880" width="6.42578125" style="25" customWidth="1"/>
    <col min="15881" max="15881" width="3.42578125" style="25" customWidth="1"/>
    <col min="15882" max="15882" width="11.42578125" style="25" customWidth="1"/>
    <col min="15883" max="15883" width="10.140625" style="25" bestFit="1" customWidth="1"/>
    <col min="15884" max="16128" width="11.42578125" style="25"/>
    <col min="16129" max="16129" width="5.140625" style="25" customWidth="1"/>
    <col min="16130" max="16130" width="56.42578125" style="25" customWidth="1"/>
    <col min="16131" max="16131" width="19.42578125" style="25" customWidth="1"/>
    <col min="16132" max="16132" width="16.42578125" style="25" bestFit="1" customWidth="1"/>
    <col min="16133" max="16133" width="8.28515625" style="25" customWidth="1"/>
    <col min="16134" max="16134" width="6.7109375" style="25" customWidth="1"/>
    <col min="16135" max="16135" width="3.7109375" style="25" customWidth="1"/>
    <col min="16136" max="16136" width="6.42578125" style="25" customWidth="1"/>
    <col min="16137" max="16137" width="3.42578125" style="25" customWidth="1"/>
    <col min="16138" max="16138" width="11.42578125" style="25" customWidth="1"/>
    <col min="16139" max="16139" width="10.140625" style="25" bestFit="1" customWidth="1"/>
    <col min="16140" max="16384" width="11.42578125" style="25"/>
  </cols>
  <sheetData>
    <row r="1" spans="1:9" ht="16.5" customHeight="1" x14ac:dyDescent="0.3">
      <c r="A1" s="22"/>
      <c r="B1" s="23" t="s">
        <v>786</v>
      </c>
      <c r="C1" s="24"/>
      <c r="D1" s="24"/>
    </row>
    <row r="2" spans="1:9" ht="15" x14ac:dyDescent="0.2">
      <c r="A2" s="22"/>
      <c r="B2" s="23" t="s">
        <v>8</v>
      </c>
      <c r="C2" s="23"/>
      <c r="D2" s="23"/>
      <c r="E2" s="26"/>
      <c r="F2" s="26"/>
    </row>
    <row r="3" spans="1:9" x14ac:dyDescent="0.2">
      <c r="A3" s="27"/>
      <c r="B3" s="28" t="s">
        <v>9</v>
      </c>
      <c r="C3" s="28" t="s">
        <v>10</v>
      </c>
      <c r="D3" s="29" t="s">
        <v>11</v>
      </c>
      <c r="E3" s="29" t="s">
        <v>12</v>
      </c>
      <c r="F3" s="147" t="s">
        <v>13</v>
      </c>
      <c r="G3" s="147"/>
      <c r="H3" s="147"/>
      <c r="I3" s="147"/>
    </row>
    <row r="4" spans="1:9" x14ac:dyDescent="0.2">
      <c r="A4" s="30"/>
      <c r="B4" s="31"/>
      <c r="C4" s="32" t="s">
        <v>32</v>
      </c>
      <c r="D4" s="32" t="s">
        <v>14</v>
      </c>
      <c r="E4" s="32" t="s">
        <v>15</v>
      </c>
      <c r="F4" s="33" t="s">
        <v>6</v>
      </c>
      <c r="G4" s="34"/>
      <c r="H4" s="35" t="s">
        <v>4</v>
      </c>
      <c r="I4" s="36"/>
    </row>
    <row r="5" spans="1:9" ht="21.95" customHeight="1" x14ac:dyDescent="0.2">
      <c r="A5" s="144">
        <v>1</v>
      </c>
      <c r="B5" s="17" t="s">
        <v>16</v>
      </c>
      <c r="C5" s="10">
        <f>Acme!D97</f>
        <v>7782781.6799999997</v>
      </c>
      <c r="D5" s="10">
        <f>Acme!F97</f>
        <v>1467673</v>
      </c>
      <c r="E5" s="38">
        <v>90</v>
      </c>
      <c r="F5" s="39">
        <f>(C5/C38)*100</f>
        <v>34.653754095728459</v>
      </c>
      <c r="G5" s="40" t="s">
        <v>17</v>
      </c>
      <c r="H5" s="41">
        <f>(D5/D38)*100</f>
        <v>34.355142785849083</v>
      </c>
      <c r="I5" s="42" t="s">
        <v>17</v>
      </c>
    </row>
    <row r="6" spans="1:9" ht="21.95" customHeight="1" x14ac:dyDescent="0.2">
      <c r="A6" s="144">
        <v>2</v>
      </c>
      <c r="B6" s="17" t="s">
        <v>18</v>
      </c>
      <c r="C6" s="43">
        <f>TFD!D68</f>
        <v>4462144.4700000007</v>
      </c>
      <c r="D6" s="43">
        <f>TFD!F68</f>
        <v>830793</v>
      </c>
      <c r="E6" s="38">
        <v>60</v>
      </c>
      <c r="F6" s="39">
        <f>(C6/C38)*100</f>
        <v>19.868224956169477</v>
      </c>
      <c r="G6" s="40" t="s">
        <v>17</v>
      </c>
      <c r="H6" s="41">
        <f>(D6/D38)*100</f>
        <v>19.447119447236485</v>
      </c>
      <c r="I6" s="42" t="s">
        <v>17</v>
      </c>
    </row>
    <row r="7" spans="1:9" ht="21.95" customHeight="1" x14ac:dyDescent="0.2">
      <c r="A7" s="144">
        <v>3</v>
      </c>
      <c r="B7" s="17" t="s">
        <v>68</v>
      </c>
      <c r="C7" s="43">
        <f>NCG!D39</f>
        <v>3035149.81</v>
      </c>
      <c r="D7" s="43">
        <f>NCG!F39</f>
        <v>556539</v>
      </c>
      <c r="E7" s="38">
        <v>31</v>
      </c>
      <c r="F7" s="39">
        <f>(C7/C38)*100</f>
        <v>13.514362792640606</v>
      </c>
      <c r="G7" s="40" t="s">
        <v>17</v>
      </c>
      <c r="H7" s="41">
        <f>(D7/D38)*100</f>
        <v>13.027409246401387</v>
      </c>
      <c r="I7" s="42" t="s">
        <v>17</v>
      </c>
    </row>
    <row r="8" spans="1:9" ht="21.95" customHeight="1" x14ac:dyDescent="0.2">
      <c r="A8" s="144">
        <v>4</v>
      </c>
      <c r="B8" s="17" t="s">
        <v>434</v>
      </c>
      <c r="C8" s="10">
        <f>'Vabalo filmai'!D10</f>
        <v>2359960</v>
      </c>
      <c r="D8" s="10">
        <f>'Vabalo filmai'!E10</f>
        <v>422194</v>
      </c>
      <c r="E8" s="38">
        <v>6</v>
      </c>
      <c r="F8" s="39">
        <f>(C8/C38)*100</f>
        <v>10.50800046542682</v>
      </c>
      <c r="G8" s="40" t="s">
        <v>17</v>
      </c>
      <c r="H8" s="41">
        <f>(D8/D38)*100</f>
        <v>9.8826749237253591</v>
      </c>
      <c r="I8" s="42" t="s">
        <v>17</v>
      </c>
    </row>
    <row r="9" spans="1:9" ht="21.95" customHeight="1" x14ac:dyDescent="0.2">
      <c r="A9" s="144">
        <v>5</v>
      </c>
      <c r="B9" s="17" t="s">
        <v>19</v>
      </c>
      <c r="C9" s="43">
        <f>GPĮ!D36</f>
        <v>1123110</v>
      </c>
      <c r="D9" s="43">
        <f>GPĮ!E36</f>
        <v>241809</v>
      </c>
      <c r="E9" s="38">
        <v>33</v>
      </c>
      <c r="F9" s="39">
        <f>(C9/C38)*100</f>
        <v>5.0007798448810643</v>
      </c>
      <c r="G9" s="40" t="s">
        <v>17</v>
      </c>
      <c r="H9" s="41">
        <f>(D9/D38)*100</f>
        <v>5.6602408860171041</v>
      </c>
      <c r="I9" s="42" t="s">
        <v>17</v>
      </c>
    </row>
    <row r="10" spans="1:9" ht="21.95" customHeight="1" x14ac:dyDescent="0.2">
      <c r="A10" s="144">
        <v>6</v>
      </c>
      <c r="B10" s="17" t="s">
        <v>763</v>
      </c>
      <c r="C10" s="43">
        <f>Kiti!D5</f>
        <v>595681.6</v>
      </c>
      <c r="D10" s="43">
        <f>Kiti!E5</f>
        <v>107770</v>
      </c>
      <c r="E10" s="38">
        <v>1</v>
      </c>
      <c r="F10" s="39">
        <f>(C10/C38)*100</f>
        <v>2.6523426371829153</v>
      </c>
      <c r="G10" s="40" t="s">
        <v>17</v>
      </c>
      <c r="H10" s="41">
        <f>(D10/D38)*100</f>
        <v>2.5226693807346425</v>
      </c>
      <c r="I10" s="42" t="s">
        <v>17</v>
      </c>
    </row>
    <row r="11" spans="1:9" ht="21.95" customHeight="1" x14ac:dyDescent="0.2">
      <c r="A11" s="144">
        <v>7</v>
      </c>
      <c r="B11" s="17" t="s">
        <v>428</v>
      </c>
      <c r="C11" s="43">
        <f>Kiti!D11</f>
        <v>446993</v>
      </c>
      <c r="D11" s="43">
        <f>Kiti!E11</f>
        <v>85148</v>
      </c>
      <c r="E11" s="38">
        <v>1</v>
      </c>
      <c r="F11" s="39">
        <f>(C11/C38)*100</f>
        <v>1.9902890947484411</v>
      </c>
      <c r="G11" s="40" t="s">
        <v>17</v>
      </c>
      <c r="H11" s="41">
        <f>(D11/D38)*100</f>
        <v>1.9931358674101638</v>
      </c>
      <c r="I11" s="42" t="s">
        <v>17</v>
      </c>
    </row>
    <row r="12" spans="1:9" ht="21.95" customHeight="1" x14ac:dyDescent="0.2">
      <c r="A12" s="144">
        <v>8</v>
      </c>
      <c r="B12" s="17" t="s">
        <v>21</v>
      </c>
      <c r="C12" s="43">
        <f>'Best Film'!D21</f>
        <v>442249.2300000001</v>
      </c>
      <c r="D12" s="43">
        <f>'Best Film'!E21</f>
        <v>90504</v>
      </c>
      <c r="E12" s="38">
        <v>18</v>
      </c>
      <c r="F12" s="39">
        <f>(C12/C38)*100</f>
        <v>1.9691668988773767</v>
      </c>
      <c r="G12" s="40" t="s">
        <v>17</v>
      </c>
      <c r="H12" s="41">
        <f>(D12/D38)*100</f>
        <v>2.1185085796975796</v>
      </c>
      <c r="I12" s="42" t="s">
        <v>17</v>
      </c>
    </row>
    <row r="13" spans="1:9" ht="21.95" customHeight="1" x14ac:dyDescent="0.2">
      <c r="A13" s="144">
        <v>9</v>
      </c>
      <c r="B13" s="17" t="s">
        <v>777</v>
      </c>
      <c r="C13" s="43">
        <f>Kiti!D17</f>
        <v>413600</v>
      </c>
      <c r="D13" s="43">
        <f>Kiti!E17</f>
        <v>75129</v>
      </c>
      <c r="E13" s="38">
        <v>1</v>
      </c>
      <c r="F13" s="39">
        <f>(C13/C38)*100</f>
        <v>1.8416028205988799</v>
      </c>
      <c r="G13" s="40" t="s">
        <v>17</v>
      </c>
      <c r="H13" s="41">
        <f>(D13/D38)*100</f>
        <v>1.7586121175207663</v>
      </c>
      <c r="I13" s="42" t="s">
        <v>17</v>
      </c>
    </row>
    <row r="14" spans="1:9" ht="21.95" customHeight="1" x14ac:dyDescent="0.2">
      <c r="A14" s="144">
        <v>10</v>
      </c>
      <c r="B14" s="17" t="s">
        <v>452</v>
      </c>
      <c r="C14" s="43">
        <f>Kiti!D24</f>
        <v>380648.57999999996</v>
      </c>
      <c r="D14" s="43">
        <f>Kiti!E24</f>
        <v>75456</v>
      </c>
      <c r="E14" s="38">
        <v>1</v>
      </c>
      <c r="F14" s="39">
        <f>(C14/C38)*100</f>
        <v>1.6948827335226266</v>
      </c>
      <c r="G14" s="40" t="s">
        <v>17</v>
      </c>
      <c r="H14" s="41">
        <f>(D14/D38)*100</f>
        <v>1.7662665008138929</v>
      </c>
      <c r="I14" s="42" t="s">
        <v>17</v>
      </c>
    </row>
    <row r="15" spans="1:9" ht="21.95" customHeight="1" x14ac:dyDescent="0.2">
      <c r="A15" s="144">
        <v>11</v>
      </c>
      <c r="B15" s="17" t="s">
        <v>435</v>
      </c>
      <c r="C15" s="43">
        <f>Kiti!D30</f>
        <v>258162.97000000003</v>
      </c>
      <c r="D15" s="43">
        <f>Kiti!E30</f>
        <v>62441</v>
      </c>
      <c r="E15" s="38">
        <v>1</v>
      </c>
      <c r="F15" s="39">
        <f>(C15/C38)*100</f>
        <v>1.149501097016886</v>
      </c>
      <c r="G15" s="40" t="s">
        <v>17</v>
      </c>
      <c r="H15" s="41">
        <f>(D15/D38)*100</f>
        <v>1.4616126825874718</v>
      </c>
      <c r="I15" s="42" t="s">
        <v>17</v>
      </c>
    </row>
    <row r="16" spans="1:9" ht="21.95" customHeight="1" x14ac:dyDescent="0.2">
      <c r="A16" s="144">
        <v>12</v>
      </c>
      <c r="B16" s="17" t="s">
        <v>781</v>
      </c>
      <c r="C16" s="43">
        <f>Kiti!D37</f>
        <v>241704.66999999998</v>
      </c>
      <c r="D16" s="43">
        <f>Kiti!E37</f>
        <v>47840</v>
      </c>
      <c r="E16" s="38">
        <v>1</v>
      </c>
      <c r="F16" s="39">
        <f>(C16/C38)*100</f>
        <v>1.0762185735588043</v>
      </c>
      <c r="G16" s="40" t="s">
        <v>17</v>
      </c>
      <c r="H16" s="41">
        <f>(D16/D38)*100</f>
        <v>1.1198339349943891</v>
      </c>
      <c r="I16" s="42" t="s">
        <v>17</v>
      </c>
    </row>
    <row r="17" spans="1:9" ht="21.95" customHeight="1" x14ac:dyDescent="0.2">
      <c r="A17" s="144">
        <v>13</v>
      </c>
      <c r="B17" s="17" t="s">
        <v>436</v>
      </c>
      <c r="C17" s="43">
        <f>'UAB Travolta'!D12</f>
        <v>212633.00999999998</v>
      </c>
      <c r="D17" s="43">
        <f>'UAB Travolta'!E12</f>
        <v>46587</v>
      </c>
      <c r="E17" s="45">
        <v>8</v>
      </c>
      <c r="F17" s="39">
        <f>(C17/C38)*100</f>
        <v>0.94677357584243182</v>
      </c>
      <c r="G17" s="40" t="s">
        <v>17</v>
      </c>
      <c r="H17" s="41">
        <f>(D17/D38)*100</f>
        <v>1.0905038363207276</v>
      </c>
      <c r="I17" s="42" t="s">
        <v>17</v>
      </c>
    </row>
    <row r="18" spans="1:9" ht="21.95" customHeight="1" x14ac:dyDescent="0.2">
      <c r="A18" s="144">
        <v>14</v>
      </c>
      <c r="B18" s="17" t="s">
        <v>20</v>
      </c>
      <c r="C18" s="43">
        <f>'A-one Films'!D30</f>
        <v>169557.71</v>
      </c>
      <c r="D18" s="43">
        <f>'A-one Films'!E30</f>
        <v>36877</v>
      </c>
      <c r="E18" s="38">
        <v>27</v>
      </c>
      <c r="F18" s="39">
        <f>(C18/C38)*100</f>
        <v>0.75497571806162211</v>
      </c>
      <c r="G18" s="40" t="s">
        <v>17</v>
      </c>
      <c r="H18" s="41">
        <f>(D18/D38)*100</f>
        <v>0.86321312752483459</v>
      </c>
      <c r="I18" s="42" t="s">
        <v>17</v>
      </c>
    </row>
    <row r="19" spans="1:9" ht="21.95" customHeight="1" x14ac:dyDescent="0.2">
      <c r="A19" s="144">
        <v>15</v>
      </c>
      <c r="B19" s="17" t="s">
        <v>279</v>
      </c>
      <c r="C19" s="43">
        <f>'Europos kinas'!D27</f>
        <v>106508.43</v>
      </c>
      <c r="D19" s="43">
        <f>'Europos kinas'!E27</f>
        <v>22953</v>
      </c>
      <c r="E19" s="38">
        <v>24</v>
      </c>
      <c r="F19" s="39">
        <f>(C19/C38)*100</f>
        <v>0.47424135663819716</v>
      </c>
      <c r="G19" s="40" t="s">
        <v>17</v>
      </c>
      <c r="H19" s="41">
        <f>(D19/D38)*100</f>
        <v>0.53728152821752118</v>
      </c>
      <c r="I19" s="42" t="s">
        <v>17</v>
      </c>
    </row>
    <row r="20" spans="1:9" ht="21.95" customHeight="1" x14ac:dyDescent="0.2">
      <c r="A20" s="144">
        <v>16</v>
      </c>
      <c r="B20" s="17" t="s">
        <v>450</v>
      </c>
      <c r="C20" s="43">
        <f>Kiti!D44</f>
        <v>86659.699999999983</v>
      </c>
      <c r="D20" s="43">
        <f>Kiti!E44</f>
        <v>19044</v>
      </c>
      <c r="E20" s="38">
        <v>1</v>
      </c>
      <c r="F20" s="39">
        <f>(C20/C38)*100</f>
        <v>0.38586254340486636</v>
      </c>
      <c r="G20" s="40" t="s">
        <v>17</v>
      </c>
      <c r="H20" s="41">
        <f>(D20/D38)*100</f>
        <v>0.4457800471996895</v>
      </c>
      <c r="I20" s="42" t="s">
        <v>17</v>
      </c>
    </row>
    <row r="21" spans="1:9" ht="21.95" customHeight="1" x14ac:dyDescent="0.2">
      <c r="A21" s="144">
        <v>17</v>
      </c>
      <c r="B21" s="17" t="s">
        <v>756</v>
      </c>
      <c r="C21" s="43">
        <f>Kiti!D49</f>
        <v>62698.86</v>
      </c>
      <c r="D21" s="43">
        <f>Kiti!E49</f>
        <v>11802</v>
      </c>
      <c r="E21" s="38">
        <v>1</v>
      </c>
      <c r="F21" s="39">
        <f>(C21/C38)*100</f>
        <v>0.27917407501047942</v>
      </c>
      <c r="G21" s="40" t="s">
        <v>17</v>
      </c>
      <c r="H21" s="41">
        <f>(D21/D38)*100</f>
        <v>0.27626003555191847</v>
      </c>
      <c r="I21" s="42" t="s">
        <v>17</v>
      </c>
    </row>
    <row r="22" spans="1:9" ht="21.95" customHeight="1" x14ac:dyDescent="0.2">
      <c r="A22" s="144">
        <v>18</v>
      </c>
      <c r="B22" s="17" t="s">
        <v>51</v>
      </c>
      <c r="C22" s="44">
        <f>'Skalvijos kino centras'!D16</f>
        <v>33571</v>
      </c>
      <c r="D22" s="44">
        <f>'Skalvijos kino centras'!E16</f>
        <v>12148</v>
      </c>
      <c r="E22" s="38">
        <v>13</v>
      </c>
      <c r="F22" s="39">
        <f>(C22/C38)*100</f>
        <v>0.14947884016036025</v>
      </c>
      <c r="G22" s="40" t="s">
        <v>17</v>
      </c>
      <c r="H22" s="41">
        <f>(D22/D38)*100</f>
        <v>0.28435916894464547</v>
      </c>
      <c r="I22" s="42" t="s">
        <v>17</v>
      </c>
    </row>
    <row r="23" spans="1:9" ht="21.95" customHeight="1" x14ac:dyDescent="0.2">
      <c r="A23" s="144">
        <v>19</v>
      </c>
      <c r="B23" s="17" t="s">
        <v>771</v>
      </c>
      <c r="C23" s="44">
        <f>'Greta Garbo Films'!D7</f>
        <v>31188</v>
      </c>
      <c r="D23" s="44">
        <f>'Greta Garbo Films'!E7</f>
        <v>6546</v>
      </c>
      <c r="E23" s="38">
        <v>3</v>
      </c>
      <c r="F23" s="39">
        <f>(C23/C38)*100</f>
        <v>0.13886825137533332</v>
      </c>
      <c r="G23" s="40" t="s">
        <v>17</v>
      </c>
      <c r="H23" s="41">
        <f>(D23/D38)*100</f>
        <v>0.15322811326240116</v>
      </c>
      <c r="I23" s="42" t="s">
        <v>17</v>
      </c>
    </row>
    <row r="24" spans="1:9" ht="21.95" customHeight="1" x14ac:dyDescent="0.2">
      <c r="A24" s="144">
        <v>20</v>
      </c>
      <c r="B24" s="17" t="s">
        <v>423</v>
      </c>
      <c r="C24" s="43">
        <f>Estinfilm!D9</f>
        <v>34532</v>
      </c>
      <c r="D24" s="43">
        <f>Estinfilm!E9</f>
        <v>7338</v>
      </c>
      <c r="E24" s="38">
        <v>5</v>
      </c>
      <c r="F24" s="39">
        <f>(C24/C38)*100</f>
        <v>0.15375780609506895</v>
      </c>
      <c r="G24" s="40" t="s">
        <v>17</v>
      </c>
      <c r="H24" s="41">
        <f>(D24/D38)*100</f>
        <v>0.17176717004575306</v>
      </c>
      <c r="I24" s="42" t="s">
        <v>17</v>
      </c>
    </row>
    <row r="25" spans="1:9" ht="21.95" customHeight="1" x14ac:dyDescent="0.2">
      <c r="A25" s="144">
        <v>21</v>
      </c>
      <c r="B25" s="17" t="s">
        <v>43</v>
      </c>
      <c r="C25" s="43">
        <f>'Kino Aljansas'!D14</f>
        <v>30955.579999999998</v>
      </c>
      <c r="D25" s="43">
        <f>'Kino Aljansas'!E14</f>
        <v>7185</v>
      </c>
      <c r="E25" s="38">
        <v>11</v>
      </c>
      <c r="F25" s="39">
        <f>(C25/C38)*100</f>
        <v>0.13783337389089526</v>
      </c>
      <c r="G25" s="40" t="s">
        <v>17</v>
      </c>
      <c r="H25" s="41">
        <f>(D25/D38)*100</f>
        <v>0.1681857613489692</v>
      </c>
      <c r="I25" s="42" t="s">
        <v>17</v>
      </c>
    </row>
    <row r="26" spans="1:9" ht="21.95" customHeight="1" x14ac:dyDescent="0.2">
      <c r="A26" s="144">
        <v>22</v>
      </c>
      <c r="B26" s="17" t="s">
        <v>761</v>
      </c>
      <c r="C26" s="43">
        <f>Kiti!D55</f>
        <v>27412</v>
      </c>
      <c r="D26" s="43">
        <f>Kiti!E55</f>
        <v>4793</v>
      </c>
      <c r="E26" s="38">
        <v>1</v>
      </c>
      <c r="F26" s="39">
        <f>(C26/C38)*100</f>
        <v>0.12205516566309597</v>
      </c>
      <c r="G26" s="40" t="s">
        <v>17</v>
      </c>
      <c r="H26" s="41">
        <f>(D26/D38)*100</f>
        <v>0.11219406459924972</v>
      </c>
      <c r="I26" s="42" t="s">
        <v>17</v>
      </c>
    </row>
    <row r="27" spans="1:9" ht="21.95" customHeight="1" x14ac:dyDescent="0.2">
      <c r="A27" s="144">
        <v>23</v>
      </c>
      <c r="B27" s="17" t="s">
        <v>784</v>
      </c>
      <c r="C27" s="43">
        <f>Kiti!D61</f>
        <v>22589.599999999999</v>
      </c>
      <c r="D27" s="43">
        <f>Kiti!E61</f>
        <v>6350</v>
      </c>
      <c r="E27" s="38">
        <v>1</v>
      </c>
      <c r="F27" s="39">
        <f>(C27/C38)*100</f>
        <v>0.10058286043568776</v>
      </c>
      <c r="G27" s="40" t="s">
        <v>17</v>
      </c>
      <c r="H27" s="41">
        <f>(D27/D38)*100</f>
        <v>0.14864016486652112</v>
      </c>
      <c r="I27" s="42" t="s">
        <v>17</v>
      </c>
    </row>
    <row r="28" spans="1:9" ht="21.95" customHeight="1" x14ac:dyDescent="0.2">
      <c r="A28" s="144">
        <v>24</v>
      </c>
      <c r="B28" s="17" t="s">
        <v>769</v>
      </c>
      <c r="C28" s="43">
        <f>Kiti!D67</f>
        <v>19610.28</v>
      </c>
      <c r="D28" s="43">
        <f>Kiti!E67</f>
        <v>4858</v>
      </c>
      <c r="E28" s="38">
        <v>1</v>
      </c>
      <c r="F28" s="39">
        <f>(C28/C38)*100</f>
        <v>8.7317086462122342E-2</v>
      </c>
      <c r="G28" s="40" t="s">
        <v>17</v>
      </c>
      <c r="H28" s="41">
        <f>(D28/D38)*100</f>
        <v>0.11371557809788341</v>
      </c>
      <c r="I28" s="42" t="s">
        <v>17</v>
      </c>
    </row>
    <row r="29" spans="1:9" ht="21.95" customHeight="1" x14ac:dyDescent="0.2">
      <c r="A29" s="144">
        <v>25</v>
      </c>
      <c r="B29" s="17" t="s">
        <v>420</v>
      </c>
      <c r="C29" s="43">
        <f>Kiti!D77</f>
        <v>16922.41</v>
      </c>
      <c r="D29" s="43">
        <f>Kiti!E77</f>
        <v>3775</v>
      </c>
      <c r="E29" s="38">
        <v>2</v>
      </c>
      <c r="F29" s="39">
        <f>(C29/C38)*100</f>
        <v>7.5349028015789868E-2</v>
      </c>
      <c r="G29" s="40" t="s">
        <v>17</v>
      </c>
      <c r="H29" s="41">
        <f>(D29/D38)*100</f>
        <v>8.8364822420648387E-2</v>
      </c>
      <c r="I29" s="42" t="s">
        <v>17</v>
      </c>
    </row>
    <row r="30" spans="1:9" ht="21.95" customHeight="1" x14ac:dyDescent="0.2">
      <c r="A30" s="144">
        <v>26</v>
      </c>
      <c r="B30" s="17" t="s">
        <v>416</v>
      </c>
      <c r="C30" s="43">
        <f>Kiti!D84</f>
        <v>14582.18</v>
      </c>
      <c r="D30" s="43">
        <f>Kiti!E84</f>
        <v>3476</v>
      </c>
      <c r="E30" s="38">
        <v>1</v>
      </c>
      <c r="F30" s="39">
        <f>(C30/C38)*100</f>
        <v>6.4928877704256718E-2</v>
      </c>
      <c r="G30" s="40" t="s">
        <v>17</v>
      </c>
      <c r="H30" s="41">
        <f>(D30/D38)*100</f>
        <v>8.1365860326933451E-2</v>
      </c>
      <c r="I30" s="42" t="s">
        <v>17</v>
      </c>
    </row>
    <row r="31" spans="1:9" ht="21.95" customHeight="1" x14ac:dyDescent="0.2">
      <c r="A31" s="144">
        <v>27</v>
      </c>
      <c r="B31" s="17" t="s">
        <v>425</v>
      </c>
      <c r="C31" s="43">
        <f>Kiti!D90</f>
        <v>12164.900000000001</v>
      </c>
      <c r="D31" s="43">
        <f>Kiti!E90</f>
        <v>2997</v>
      </c>
      <c r="E31" s="38">
        <v>1</v>
      </c>
      <c r="F31" s="39">
        <f>(C31/C38*100)</f>
        <v>5.4165653172880364E-2</v>
      </c>
      <c r="G31" s="40" t="s">
        <v>17</v>
      </c>
      <c r="H31" s="41">
        <f>(D31/D38)*100</f>
        <v>7.0153476237002174E-2</v>
      </c>
      <c r="I31" s="42" t="s">
        <v>17</v>
      </c>
    </row>
    <row r="32" spans="1:9" ht="21.95" customHeight="1" x14ac:dyDescent="0.2">
      <c r="A32" s="144">
        <v>28</v>
      </c>
      <c r="B32" s="17" t="s">
        <v>758</v>
      </c>
      <c r="C32" s="43">
        <f>Kiti!D97</f>
        <v>11292</v>
      </c>
      <c r="D32" s="43">
        <f>Kiti!E97</f>
        <v>2267</v>
      </c>
      <c r="E32" s="38">
        <v>1</v>
      </c>
      <c r="F32" s="39">
        <f>(C32/C38)*100</f>
        <v>5.027896288733693E-2</v>
      </c>
      <c r="G32" s="40" t="s">
        <v>17</v>
      </c>
      <c r="H32" s="41">
        <f>(D32/D38)*100</f>
        <v>5.3065709252346993E-2</v>
      </c>
      <c r="I32" s="42" t="s">
        <v>17</v>
      </c>
    </row>
    <row r="33" spans="1:12" ht="21.95" customHeight="1" x14ac:dyDescent="0.2">
      <c r="A33" s="144">
        <v>29</v>
      </c>
      <c r="B33" s="17" t="s">
        <v>445</v>
      </c>
      <c r="C33" s="43">
        <f>Kiti!D105</f>
        <v>8293.619999999999</v>
      </c>
      <c r="D33" s="43">
        <f>Kiti!E105</f>
        <v>2138</v>
      </c>
      <c r="E33" s="38">
        <v>2</v>
      </c>
      <c r="F33" s="39">
        <f>(C33/C38)*100</f>
        <v>3.6928322013963448E-2</v>
      </c>
      <c r="G33" s="40" t="s">
        <v>17</v>
      </c>
      <c r="H33" s="41">
        <f>(D33/D38)*100</f>
        <v>5.0046090155058613E-2</v>
      </c>
      <c r="I33" s="42" t="s">
        <v>17</v>
      </c>
    </row>
    <row r="34" spans="1:12" ht="21.95" customHeight="1" x14ac:dyDescent="0.2">
      <c r="A34" s="144">
        <v>30</v>
      </c>
      <c r="B34" s="17" t="s">
        <v>765</v>
      </c>
      <c r="C34" s="43">
        <f>Kiti!D114</f>
        <v>3985.83</v>
      </c>
      <c r="D34" s="43">
        <f>Kiti!E114</f>
        <v>1108</v>
      </c>
      <c r="E34" s="38">
        <v>3</v>
      </c>
      <c r="F34" s="39">
        <f>(C34/C38)*100</f>
        <v>1.7747378555192539E-2</v>
      </c>
      <c r="G34" s="40" t="s">
        <v>17</v>
      </c>
      <c r="H34" s="41">
        <f>(D34/D38)*100</f>
        <v>2.5935953176709513E-2</v>
      </c>
      <c r="I34" s="42" t="s">
        <v>17</v>
      </c>
    </row>
    <row r="35" spans="1:12" ht="21.95" customHeight="1" x14ac:dyDescent="0.2">
      <c r="A35" s="144">
        <v>31</v>
      </c>
      <c r="B35" s="17" t="s">
        <v>200</v>
      </c>
      <c r="C35" s="43">
        <f>'KC Garsas'!D8</f>
        <v>10086.02</v>
      </c>
      <c r="D35" s="43">
        <f>'KC Garsas'!E8</f>
        <v>6017</v>
      </c>
      <c r="E35" s="38">
        <v>5</v>
      </c>
      <c r="F35" s="39">
        <f>(C35/C38)*100</f>
        <v>4.4909194585630356E-2</v>
      </c>
      <c r="G35" s="40" t="s">
        <v>17</v>
      </c>
      <c r="H35" s="41">
        <f>(D35/D38)*100</f>
        <v>0.14084533417352091</v>
      </c>
      <c r="I35" s="42" t="s">
        <v>17</v>
      </c>
    </row>
    <row r="36" spans="1:12" ht="21.95" customHeight="1" x14ac:dyDescent="0.2">
      <c r="A36" s="144">
        <v>32</v>
      </c>
      <c r="B36" s="17" t="s">
        <v>782</v>
      </c>
      <c r="C36" s="43">
        <f>Kiti!D119</f>
        <v>1268</v>
      </c>
      <c r="D36" s="43">
        <f>Kiti!E119</f>
        <v>507</v>
      </c>
      <c r="E36" s="38">
        <v>1</v>
      </c>
      <c r="F36" s="39">
        <f>(C36/C38)*100</f>
        <v>5.6459196724356377E-3</v>
      </c>
      <c r="G36" s="40" t="s">
        <v>17</v>
      </c>
      <c r="H36" s="41">
        <f>(D36/D38)*100</f>
        <v>1.1867805289342712E-2</v>
      </c>
      <c r="I36" s="42" t="s">
        <v>17</v>
      </c>
    </row>
    <row r="37" spans="1:12" ht="10.5" customHeight="1" x14ac:dyDescent="0.2">
      <c r="A37" s="47"/>
      <c r="B37" s="48"/>
      <c r="C37" s="65"/>
      <c r="D37" s="65"/>
      <c r="E37" s="48"/>
      <c r="F37" s="48"/>
      <c r="G37" s="48"/>
      <c r="H37" s="48"/>
      <c r="I37" s="48"/>
    </row>
    <row r="38" spans="1:12" ht="15" x14ac:dyDescent="0.2">
      <c r="A38" s="47"/>
      <c r="B38" s="49" t="s">
        <v>22</v>
      </c>
      <c r="C38" s="50">
        <f>SUM(C5:C37)</f>
        <v>22458697.140000001</v>
      </c>
      <c r="D38" s="50">
        <f>SUM(D5:D37)</f>
        <v>4272062</v>
      </c>
      <c r="E38" s="51">
        <f>SUM(E5:E37)</f>
        <v>356</v>
      </c>
      <c r="F38" s="52">
        <f>SUM(F5:F37)</f>
        <v>100</v>
      </c>
      <c r="G38" s="52" t="s">
        <v>17</v>
      </c>
      <c r="H38" s="52">
        <f>SUM(H5:H37)</f>
        <v>100</v>
      </c>
      <c r="I38" s="53" t="s">
        <v>17</v>
      </c>
      <c r="K38" s="54"/>
    </row>
    <row r="39" spans="1:12" ht="15" x14ac:dyDescent="0.2">
      <c r="A39" s="47"/>
      <c r="B39" s="49"/>
      <c r="C39" s="55"/>
      <c r="D39" s="55"/>
      <c r="E39" s="51"/>
      <c r="F39" s="52"/>
      <c r="G39" s="52"/>
      <c r="H39" s="52"/>
      <c r="I39" s="53"/>
    </row>
    <row r="40" spans="1:12" ht="15" x14ac:dyDescent="0.2">
      <c r="A40" s="56"/>
      <c r="B40" s="23" t="s">
        <v>787</v>
      </c>
    </row>
    <row r="41" spans="1:12" ht="15" x14ac:dyDescent="0.2">
      <c r="A41" s="56"/>
      <c r="B41" s="23" t="s">
        <v>23</v>
      </c>
      <c r="C41" s="57"/>
      <c r="D41" s="57"/>
    </row>
    <row r="42" spans="1:12" ht="15" x14ac:dyDescent="0.2">
      <c r="A42" s="56"/>
      <c r="B42" s="23" t="s">
        <v>24</v>
      </c>
      <c r="C42" s="23"/>
      <c r="D42" s="23"/>
    </row>
    <row r="43" spans="1:12" ht="15" x14ac:dyDescent="0.25">
      <c r="A43" s="58"/>
      <c r="B43" s="28" t="s">
        <v>9</v>
      </c>
      <c r="C43" s="28" t="s">
        <v>10</v>
      </c>
      <c r="D43" s="29" t="s">
        <v>11</v>
      </c>
      <c r="E43" s="29" t="s">
        <v>12</v>
      </c>
      <c r="F43" s="59" t="s">
        <v>13</v>
      </c>
      <c r="G43" s="60"/>
      <c r="H43" s="60"/>
      <c r="I43" s="61"/>
      <c r="L43"/>
    </row>
    <row r="44" spans="1:12" ht="15" x14ac:dyDescent="0.25">
      <c r="A44" s="62"/>
      <c r="B44" s="31"/>
      <c r="C44" s="32" t="s">
        <v>32</v>
      </c>
      <c r="D44" s="32" t="s">
        <v>14</v>
      </c>
      <c r="E44" s="32" t="s">
        <v>15</v>
      </c>
      <c r="F44" s="33" t="s">
        <v>6</v>
      </c>
      <c r="G44" s="34"/>
      <c r="H44" s="35" t="s">
        <v>4</v>
      </c>
      <c r="I44" s="36"/>
      <c r="L44"/>
    </row>
    <row r="45" spans="1:12" ht="21.95" customHeight="1" x14ac:dyDescent="0.25">
      <c r="A45" s="37">
        <v>1</v>
      </c>
      <c r="B45" s="17" t="s">
        <v>25</v>
      </c>
      <c r="C45" s="43">
        <f>Acme!D93</f>
        <v>3063702.0399999996</v>
      </c>
      <c r="D45" s="43">
        <f>Acme!E93</f>
        <v>598744</v>
      </c>
      <c r="E45" s="38">
        <v>59</v>
      </c>
      <c r="F45" s="41">
        <f>(C45/C84)*100</f>
        <v>13.641494966969397</v>
      </c>
      <c r="G45" s="63" t="s">
        <v>17</v>
      </c>
      <c r="H45" s="39">
        <f>(D45/D84)*100</f>
        <v>14.015339665014226</v>
      </c>
      <c r="I45" s="42" t="s">
        <v>17</v>
      </c>
      <c r="L45"/>
    </row>
    <row r="46" spans="1:12" ht="21.95" customHeight="1" x14ac:dyDescent="0.25">
      <c r="A46" s="37">
        <v>2</v>
      </c>
      <c r="B46" s="17" t="s">
        <v>27</v>
      </c>
      <c r="C46" s="43">
        <f>Acme!F93</f>
        <v>2633917.2500000005</v>
      </c>
      <c r="D46" s="43">
        <f>Acme!G93</f>
        <v>468870</v>
      </c>
      <c r="E46" s="38">
        <v>15</v>
      </c>
      <c r="F46" s="41">
        <f>(C46/C84)*100</f>
        <v>11.727827458472067</v>
      </c>
      <c r="G46" s="63" t="s">
        <v>17</v>
      </c>
      <c r="H46" s="39">
        <f>(D46/D84)*100</f>
        <v>10.975262063144214</v>
      </c>
      <c r="I46" s="42" t="s">
        <v>17</v>
      </c>
      <c r="L46"/>
    </row>
    <row r="47" spans="1:12" ht="21.95" customHeight="1" x14ac:dyDescent="0.25">
      <c r="A47" s="37">
        <v>3</v>
      </c>
      <c r="B47" s="17" t="s">
        <v>69</v>
      </c>
      <c r="C47" s="43">
        <f>NCG!D35</f>
        <v>2589340.12</v>
      </c>
      <c r="D47" s="43">
        <f>NCG!E35</f>
        <v>477938</v>
      </c>
      <c r="E47" s="38">
        <v>24</v>
      </c>
      <c r="F47" s="41">
        <f>(C47/C84)*100</f>
        <v>11.529342525342948</v>
      </c>
      <c r="G47" s="63" t="s">
        <v>17</v>
      </c>
      <c r="H47" s="39">
        <f>(D47/D84)*100</f>
        <v>11.187524900153603</v>
      </c>
      <c r="I47" s="42" t="s">
        <v>17</v>
      </c>
      <c r="L47"/>
    </row>
    <row r="48" spans="1:12" ht="21.95" customHeight="1" x14ac:dyDescent="0.25">
      <c r="A48" s="37">
        <v>4</v>
      </c>
      <c r="B48" s="17" t="s">
        <v>454</v>
      </c>
      <c r="C48" s="43">
        <f>'Vabalo filmai'!D10</f>
        <v>2359960</v>
      </c>
      <c r="D48" s="43">
        <f>'Vabalo filmai'!E10</f>
        <v>422194</v>
      </c>
      <c r="E48" s="38">
        <v>6</v>
      </c>
      <c r="F48" s="41">
        <f>(C48/C84)*100</f>
        <v>10.508000465426822</v>
      </c>
      <c r="G48" s="63" t="s">
        <v>17</v>
      </c>
      <c r="H48" s="39">
        <f>(D48/D84)*100</f>
        <v>9.8826749237253591</v>
      </c>
      <c r="I48" s="42" t="s">
        <v>17</v>
      </c>
      <c r="L48"/>
    </row>
    <row r="49" spans="1:12" ht="21.95" customHeight="1" x14ac:dyDescent="0.25">
      <c r="A49" s="37">
        <v>5</v>
      </c>
      <c r="B49" s="17" t="s">
        <v>26</v>
      </c>
      <c r="C49" s="43">
        <f>TFD!H64</f>
        <v>2253291.85</v>
      </c>
      <c r="D49" s="43">
        <f>TFD!I64</f>
        <v>404717</v>
      </c>
      <c r="E49" s="38">
        <v>16</v>
      </c>
      <c r="F49" s="41">
        <f>(C49/C84)*100</f>
        <v>10.033047936635564</v>
      </c>
      <c r="G49" s="63" t="s">
        <v>17</v>
      </c>
      <c r="H49" s="39">
        <f>(D49/D84)*100</f>
        <v>9.473575055792729</v>
      </c>
      <c r="I49" s="42" t="s">
        <v>17</v>
      </c>
      <c r="L49"/>
    </row>
    <row r="50" spans="1:12" ht="21.95" customHeight="1" x14ac:dyDescent="0.25">
      <c r="A50" s="37">
        <v>6</v>
      </c>
      <c r="B50" s="17" t="s">
        <v>29</v>
      </c>
      <c r="C50" s="43">
        <f>Acme!H93</f>
        <v>2085162.3899999997</v>
      </c>
      <c r="D50" s="43">
        <f>Acme!I93</f>
        <v>400059</v>
      </c>
      <c r="E50" s="38">
        <v>16</v>
      </c>
      <c r="F50" s="41">
        <f>(C50/C84)*100</f>
        <v>9.2844316702869971</v>
      </c>
      <c r="G50" s="63" t="s">
        <v>17</v>
      </c>
      <c r="H50" s="39">
        <f>(D50/D84)*100</f>
        <v>9.3645410576906425</v>
      </c>
      <c r="I50" s="42" t="s">
        <v>17</v>
      </c>
      <c r="L50"/>
    </row>
    <row r="51" spans="1:12" ht="21.95" customHeight="1" x14ac:dyDescent="0.25">
      <c r="A51" s="37">
        <v>7</v>
      </c>
      <c r="B51" s="17" t="s">
        <v>49</v>
      </c>
      <c r="C51" s="43">
        <f>TFD!F64</f>
        <v>1595454.19</v>
      </c>
      <c r="D51" s="43">
        <f>TFD!G64</f>
        <v>305854</v>
      </c>
      <c r="E51" s="38">
        <v>14</v>
      </c>
      <c r="F51" s="41">
        <f>(C51/C84)*100</f>
        <v>7.103948105513302</v>
      </c>
      <c r="G51" s="63" t="s">
        <v>17</v>
      </c>
      <c r="H51" s="39">
        <f>(D51/D84)*100</f>
        <v>7.1593998401708587</v>
      </c>
      <c r="I51" s="42" t="s">
        <v>17</v>
      </c>
      <c r="K51" s="64"/>
      <c r="L51"/>
    </row>
    <row r="52" spans="1:12" ht="21.95" customHeight="1" x14ac:dyDescent="0.25">
      <c r="A52" s="37">
        <v>8</v>
      </c>
      <c r="B52" s="17" t="s">
        <v>28</v>
      </c>
      <c r="C52" s="43">
        <f>GPĮ!D36</f>
        <v>1123110</v>
      </c>
      <c r="D52" s="43">
        <f>GPĮ!E36</f>
        <v>241809</v>
      </c>
      <c r="E52" s="38">
        <v>33</v>
      </c>
      <c r="F52" s="41">
        <f>(C52/C84)*100</f>
        <v>5.0007798448810643</v>
      </c>
      <c r="G52" s="63" t="s">
        <v>17</v>
      </c>
      <c r="H52" s="39">
        <f>(D52/D84)*100</f>
        <v>5.6602408860171041</v>
      </c>
      <c r="I52" s="42" t="s">
        <v>17</v>
      </c>
      <c r="L52"/>
    </row>
    <row r="53" spans="1:12" ht="21.95" customHeight="1" x14ac:dyDescent="0.25">
      <c r="A53" s="37">
        <v>9</v>
      </c>
      <c r="B53" s="17" t="s">
        <v>30</v>
      </c>
      <c r="C53" s="43">
        <f>TFD!D64</f>
        <v>613398.43000000005</v>
      </c>
      <c r="D53" s="43">
        <f>TFD!E64</f>
        <v>120222</v>
      </c>
      <c r="E53" s="38">
        <v>30</v>
      </c>
      <c r="F53" s="41">
        <f>(C53/C84)*100</f>
        <v>2.7312289140206114</v>
      </c>
      <c r="G53" s="145" t="s">
        <v>17</v>
      </c>
      <c r="H53" s="39">
        <f>(D53/D84)*100</f>
        <v>2.8141445512728982</v>
      </c>
      <c r="I53" s="42" t="s">
        <v>17</v>
      </c>
      <c r="L53"/>
    </row>
    <row r="54" spans="1:12" ht="21.95" customHeight="1" x14ac:dyDescent="0.25">
      <c r="A54" s="37">
        <v>10</v>
      </c>
      <c r="B54" s="17" t="s">
        <v>763</v>
      </c>
      <c r="C54" s="43">
        <f>Kiti!D5</f>
        <v>595681.6</v>
      </c>
      <c r="D54" s="43">
        <f>Kiti!E5</f>
        <v>107770</v>
      </c>
      <c r="E54" s="38">
        <v>1</v>
      </c>
      <c r="F54" s="39">
        <f>(C54/C84)*100</f>
        <v>2.6523426371829157</v>
      </c>
      <c r="G54" s="146" t="s">
        <v>17</v>
      </c>
      <c r="H54" s="41">
        <f>(D54/D84)*100</f>
        <v>2.5226693807346425</v>
      </c>
      <c r="I54" s="42" t="s">
        <v>17</v>
      </c>
      <c r="L54"/>
    </row>
    <row r="55" spans="1:12" ht="21.95" customHeight="1" x14ac:dyDescent="0.25">
      <c r="A55" s="37">
        <v>11</v>
      </c>
      <c r="B55" s="17" t="s">
        <v>455</v>
      </c>
      <c r="C55" s="43">
        <f>Kiti!D11</f>
        <v>446993</v>
      </c>
      <c r="D55" s="43">
        <f>Kiti!E11</f>
        <v>85148</v>
      </c>
      <c r="E55" s="38">
        <v>1</v>
      </c>
      <c r="F55" s="41">
        <f>(C55/C84)*100</f>
        <v>1.9902890947484413</v>
      </c>
      <c r="G55" s="145" t="s">
        <v>17</v>
      </c>
      <c r="H55" s="39">
        <f>(D55/D84)*100</f>
        <v>1.9931358674101638</v>
      </c>
      <c r="I55" s="42" t="s">
        <v>17</v>
      </c>
      <c r="L55"/>
    </row>
    <row r="56" spans="1:12" ht="21.95" customHeight="1" x14ac:dyDescent="0.25">
      <c r="A56" s="37">
        <v>12</v>
      </c>
      <c r="B56" s="17" t="s">
        <v>31</v>
      </c>
      <c r="C56" s="43">
        <f>'Best Film'!D21</f>
        <v>442249.2300000001</v>
      </c>
      <c r="D56" s="43">
        <f>'Best Film'!E21</f>
        <v>90504</v>
      </c>
      <c r="E56" s="38">
        <v>18</v>
      </c>
      <c r="F56" s="41">
        <f>(C56/C84)*100</f>
        <v>1.9691668988773769</v>
      </c>
      <c r="G56" s="63" t="s">
        <v>17</v>
      </c>
      <c r="H56" s="39">
        <f>(D56/D84)*100</f>
        <v>2.1185085796975796</v>
      </c>
      <c r="I56" s="42" t="s">
        <v>17</v>
      </c>
      <c r="L56"/>
    </row>
    <row r="57" spans="1:12" ht="21.95" customHeight="1" x14ac:dyDescent="0.25">
      <c r="A57" s="37">
        <v>13</v>
      </c>
      <c r="B57" s="17" t="s">
        <v>777</v>
      </c>
      <c r="C57" s="43">
        <f>Kiti!D17</f>
        <v>413600</v>
      </c>
      <c r="D57" s="43">
        <f>Kiti!E17</f>
        <v>75129</v>
      </c>
      <c r="E57" s="38">
        <v>1</v>
      </c>
      <c r="F57" s="39">
        <f>(C57/C84)*100</f>
        <v>1.8416028205988804</v>
      </c>
      <c r="G57" s="146" t="s">
        <v>17</v>
      </c>
      <c r="H57" s="41">
        <f>(D57/D84)*100</f>
        <v>1.7586121175207663</v>
      </c>
      <c r="I57" s="42" t="s">
        <v>17</v>
      </c>
      <c r="L57"/>
    </row>
    <row r="58" spans="1:12" ht="21.95" customHeight="1" x14ac:dyDescent="0.25">
      <c r="A58" s="37">
        <v>14</v>
      </c>
      <c r="B58" s="17" t="s">
        <v>70</v>
      </c>
      <c r="C58" s="43">
        <f>NCG!F35</f>
        <v>410704.77999999997</v>
      </c>
      <c r="D58" s="43">
        <f>NCG!G35</f>
        <v>71862</v>
      </c>
      <c r="E58" s="38">
        <v>5</v>
      </c>
      <c r="F58" s="41">
        <f>(C58/C84)*100</f>
        <v>1.8287115118023272</v>
      </c>
      <c r="G58" s="63" t="s">
        <v>17</v>
      </c>
      <c r="H58" s="39">
        <f>(D58/D84)*100</f>
        <v>1.6821385082894398</v>
      </c>
      <c r="I58" s="42" t="s">
        <v>17</v>
      </c>
      <c r="L58"/>
    </row>
    <row r="59" spans="1:12" ht="21.95" customHeight="1" x14ac:dyDescent="0.25">
      <c r="A59" s="37">
        <v>15</v>
      </c>
      <c r="B59" s="17" t="s">
        <v>461</v>
      </c>
      <c r="C59" s="43">
        <f>Kiti!D24</f>
        <v>380648.57999999996</v>
      </c>
      <c r="D59" s="43">
        <f>Kiti!E24</f>
        <v>75456</v>
      </c>
      <c r="E59" s="38">
        <v>1</v>
      </c>
      <c r="F59" s="41">
        <f>(C59/C84)*100</f>
        <v>1.6948827335226266</v>
      </c>
      <c r="G59" s="63" t="s">
        <v>17</v>
      </c>
      <c r="H59" s="39">
        <f>(D59/D84)*100</f>
        <v>1.7662665008138929</v>
      </c>
      <c r="I59" s="42" t="s">
        <v>17</v>
      </c>
      <c r="L59"/>
    </row>
    <row r="60" spans="1:12" ht="21.95" customHeight="1" x14ac:dyDescent="0.25">
      <c r="A60" s="37">
        <v>16</v>
      </c>
      <c r="B60" s="17" t="s">
        <v>464</v>
      </c>
      <c r="C60" s="43">
        <f>Kiti!D30</f>
        <v>258162.97000000003</v>
      </c>
      <c r="D60" s="43">
        <f>Kiti!E30</f>
        <v>62441</v>
      </c>
      <c r="E60" s="38">
        <v>1</v>
      </c>
      <c r="F60" s="41">
        <f>(C60/C84)*100</f>
        <v>1.1495010970168864</v>
      </c>
      <c r="G60" s="63" t="s">
        <v>17</v>
      </c>
      <c r="H60" s="39">
        <f>(D60/D84)*100</f>
        <v>1.4616126825874718</v>
      </c>
      <c r="I60" s="42" t="s">
        <v>17</v>
      </c>
      <c r="L60"/>
    </row>
    <row r="61" spans="1:12" ht="21.95" customHeight="1" x14ac:dyDescent="0.25">
      <c r="A61" s="37">
        <v>17</v>
      </c>
      <c r="B61" s="17" t="s">
        <v>781</v>
      </c>
      <c r="C61" s="43">
        <f>Kiti!D37</f>
        <v>241704.66999999998</v>
      </c>
      <c r="D61" s="43">
        <f>Kiti!E37</f>
        <v>47840</v>
      </c>
      <c r="E61" s="38">
        <v>1</v>
      </c>
      <c r="F61" s="39">
        <f>(C61/C84)*100</f>
        <v>1.0762185735588043</v>
      </c>
      <c r="G61" s="40" t="s">
        <v>17</v>
      </c>
      <c r="H61" s="41">
        <f>(D61/D84)*100</f>
        <v>1.1198339349943891</v>
      </c>
      <c r="I61" s="42" t="s">
        <v>17</v>
      </c>
      <c r="L61"/>
    </row>
    <row r="62" spans="1:12" ht="21.95" customHeight="1" x14ac:dyDescent="0.25">
      <c r="A62" s="37">
        <v>18</v>
      </c>
      <c r="B62" s="17" t="s">
        <v>466</v>
      </c>
      <c r="C62" s="43">
        <f>'UAB Travolta'!D12</f>
        <v>212633.00999999998</v>
      </c>
      <c r="D62" s="43">
        <f>'UAB Travolta'!E12</f>
        <v>46587</v>
      </c>
      <c r="E62" s="38">
        <v>8</v>
      </c>
      <c r="F62" s="41">
        <f>(C62/C84)*100</f>
        <v>0.94677357584243194</v>
      </c>
      <c r="G62" s="145" t="s">
        <v>17</v>
      </c>
      <c r="H62" s="39">
        <f>(D62/D84)*100</f>
        <v>1.0905038363207276</v>
      </c>
      <c r="I62" s="42" t="s">
        <v>17</v>
      </c>
      <c r="L62"/>
    </row>
    <row r="63" spans="1:12" ht="21.95" customHeight="1" x14ac:dyDescent="0.25">
      <c r="A63" s="37">
        <v>19</v>
      </c>
      <c r="B63" s="17" t="s">
        <v>462</v>
      </c>
      <c r="C63" s="43">
        <f>'A-one Films'!D30</f>
        <v>169557.71</v>
      </c>
      <c r="D63" s="43">
        <f>'A-one Films'!E30</f>
        <v>36877</v>
      </c>
      <c r="E63" s="38">
        <v>27</v>
      </c>
      <c r="F63" s="41">
        <f>(C63/C84)*100</f>
        <v>0.75497571806162223</v>
      </c>
      <c r="G63" s="145" t="s">
        <v>17</v>
      </c>
      <c r="H63" s="39">
        <f>(D63/D84)*100</f>
        <v>0.86321312752483459</v>
      </c>
      <c r="I63" s="42" t="s">
        <v>17</v>
      </c>
      <c r="L63"/>
    </row>
    <row r="64" spans="1:12" ht="21.95" customHeight="1" x14ac:dyDescent="0.25">
      <c r="A64" s="37">
        <v>20</v>
      </c>
      <c r="B64" s="17" t="s">
        <v>465</v>
      </c>
      <c r="C64" s="43">
        <f>'Europos kinas'!D27</f>
        <v>106508.43</v>
      </c>
      <c r="D64" s="43">
        <f>'Europos kinas'!E27</f>
        <v>22953</v>
      </c>
      <c r="E64" s="38">
        <v>24</v>
      </c>
      <c r="F64" s="41">
        <f>(C64/C84)*100</f>
        <v>0.47424135663819728</v>
      </c>
      <c r="G64" s="145" t="s">
        <v>17</v>
      </c>
      <c r="H64" s="39">
        <f>(D64/D84)*100</f>
        <v>0.53728152821752118</v>
      </c>
      <c r="I64" s="42" t="s">
        <v>17</v>
      </c>
      <c r="L64"/>
    </row>
    <row r="65" spans="1:12" ht="21.95" customHeight="1" x14ac:dyDescent="0.25">
      <c r="A65" s="37">
        <v>21</v>
      </c>
      <c r="B65" s="17" t="s">
        <v>450</v>
      </c>
      <c r="C65" s="43">
        <f>Kiti!D44</f>
        <v>86659.699999999983</v>
      </c>
      <c r="D65" s="43">
        <f>Kiti!E44</f>
        <v>19044</v>
      </c>
      <c r="E65" s="45">
        <v>1</v>
      </c>
      <c r="F65" s="41">
        <f>(C65/C84)*100</f>
        <v>0.38586254340486642</v>
      </c>
      <c r="G65" s="63" t="s">
        <v>17</v>
      </c>
      <c r="H65" s="39">
        <f>(D65/D84)*100</f>
        <v>0.4457800471996895</v>
      </c>
      <c r="I65" s="42" t="s">
        <v>17</v>
      </c>
      <c r="L65"/>
    </row>
    <row r="66" spans="1:12" ht="21.95" customHeight="1" x14ac:dyDescent="0.25">
      <c r="A66" s="37">
        <v>22</v>
      </c>
      <c r="B66" s="17" t="s">
        <v>756</v>
      </c>
      <c r="C66" s="43">
        <f>Kiti!D49</f>
        <v>62698.86</v>
      </c>
      <c r="D66" s="43">
        <f>Kiti!E49</f>
        <v>11802</v>
      </c>
      <c r="E66" s="38">
        <v>1</v>
      </c>
      <c r="F66" s="39">
        <f>(C66/C84)*100</f>
        <v>0.27917407501047947</v>
      </c>
      <c r="G66" s="146" t="s">
        <v>17</v>
      </c>
      <c r="H66" s="41">
        <f>(D66/D84)*100</f>
        <v>0.27626003555191847</v>
      </c>
      <c r="I66" s="42" t="s">
        <v>17</v>
      </c>
      <c r="L66"/>
    </row>
    <row r="67" spans="1:12" ht="21.95" customHeight="1" x14ac:dyDescent="0.25">
      <c r="A67" s="37">
        <v>23</v>
      </c>
      <c r="B67" s="17" t="s">
        <v>463</v>
      </c>
      <c r="C67" s="43">
        <f>NCG!H35</f>
        <v>35104.910000000003</v>
      </c>
      <c r="D67" s="43">
        <f>NCG!I35</f>
        <v>6739</v>
      </c>
      <c r="E67" s="38">
        <v>2</v>
      </c>
      <c r="F67" s="41">
        <f>(C67/C84)*100</f>
        <v>0.15630875549533327</v>
      </c>
      <c r="G67" s="63" t="s">
        <v>17</v>
      </c>
      <c r="H67" s="39">
        <f>(D67/D84)*100</f>
        <v>0.15774583795834424</v>
      </c>
      <c r="I67" s="42" t="s">
        <v>17</v>
      </c>
      <c r="L67"/>
    </row>
    <row r="68" spans="1:12" ht="21.95" customHeight="1" x14ac:dyDescent="0.25">
      <c r="A68" s="37">
        <v>24</v>
      </c>
      <c r="B68" s="17" t="s">
        <v>52</v>
      </c>
      <c r="C68" s="43">
        <f>'Skalvijos kino centras'!D16</f>
        <v>33571</v>
      </c>
      <c r="D68" s="43">
        <f>'Skalvijos kino centras'!E16</f>
        <v>12148</v>
      </c>
      <c r="E68" s="38">
        <v>13</v>
      </c>
      <c r="F68" s="41">
        <f>(C68/C84)*100</f>
        <v>0.14947884016036028</v>
      </c>
      <c r="G68" s="63" t="s">
        <v>17</v>
      </c>
      <c r="H68" s="39">
        <f>(D68/D84)*100</f>
        <v>0.28435916894464547</v>
      </c>
      <c r="I68" s="42" t="s">
        <v>17</v>
      </c>
      <c r="L68"/>
    </row>
    <row r="69" spans="1:12" ht="21.95" customHeight="1" x14ac:dyDescent="0.25">
      <c r="A69" s="37">
        <v>25</v>
      </c>
      <c r="B69" s="17" t="s">
        <v>771</v>
      </c>
      <c r="C69" s="44">
        <f>'Greta Garbo Films'!D7</f>
        <v>31188</v>
      </c>
      <c r="D69" s="44">
        <f>'Greta Garbo Films'!E7</f>
        <v>6546</v>
      </c>
      <c r="E69" s="38">
        <v>3</v>
      </c>
      <c r="F69" s="39">
        <f>(C69/C84)*100</f>
        <v>0.13886825137533335</v>
      </c>
      <c r="G69" s="40" t="s">
        <v>17</v>
      </c>
      <c r="H69" s="41">
        <f>(D69/D84)*100</f>
        <v>0.15322811326240116</v>
      </c>
      <c r="I69" s="42" t="s">
        <v>17</v>
      </c>
      <c r="L69"/>
    </row>
    <row r="70" spans="1:12" ht="21.95" customHeight="1" x14ac:dyDescent="0.25">
      <c r="A70" s="37">
        <v>26</v>
      </c>
      <c r="B70" s="17" t="s">
        <v>459</v>
      </c>
      <c r="C70" s="43">
        <f>Estinfilm!D9</f>
        <v>34532</v>
      </c>
      <c r="D70" s="43">
        <f>Estinfilm!E9</f>
        <v>7338</v>
      </c>
      <c r="E70" s="38">
        <v>4</v>
      </c>
      <c r="F70" s="41">
        <f>(C70/C84)*100</f>
        <v>0.15375780609506901</v>
      </c>
      <c r="G70" s="145" t="s">
        <v>17</v>
      </c>
      <c r="H70" s="39">
        <f>(D70/D84)*100</f>
        <v>0.17176717004575306</v>
      </c>
      <c r="I70" s="42" t="s">
        <v>17</v>
      </c>
      <c r="L70"/>
    </row>
    <row r="71" spans="1:12" ht="21.95" customHeight="1" x14ac:dyDescent="0.25">
      <c r="A71" s="37">
        <v>27</v>
      </c>
      <c r="B71" s="17" t="s">
        <v>50</v>
      </c>
      <c r="C71" s="44">
        <f>'Kino Aljansas'!D14</f>
        <v>30955.579999999998</v>
      </c>
      <c r="D71" s="44">
        <f>'Kino Aljansas'!E14</f>
        <v>7185</v>
      </c>
      <c r="E71" s="38">
        <v>7</v>
      </c>
      <c r="F71" s="41">
        <f>(C71/C84)*100</f>
        <v>0.13783337389089528</v>
      </c>
      <c r="G71" s="63" t="s">
        <v>17</v>
      </c>
      <c r="H71" s="39">
        <f>(D71/D84)*100</f>
        <v>0.1681857613489692</v>
      </c>
      <c r="I71" s="42" t="s">
        <v>17</v>
      </c>
      <c r="L71"/>
    </row>
    <row r="72" spans="1:12" ht="21.95" customHeight="1" x14ac:dyDescent="0.2">
      <c r="A72" s="37">
        <v>28</v>
      </c>
      <c r="B72" s="17" t="s">
        <v>761</v>
      </c>
      <c r="C72" s="43">
        <f>Kiti!D55</f>
        <v>27412</v>
      </c>
      <c r="D72" s="43">
        <f>Kiti!E55</f>
        <v>4793</v>
      </c>
      <c r="E72" s="38">
        <v>1</v>
      </c>
      <c r="F72" s="39">
        <f>(C72/C84)*100</f>
        <v>0.12205516566309599</v>
      </c>
      <c r="G72" s="40" t="s">
        <v>17</v>
      </c>
      <c r="H72" s="41">
        <f>(D72/D84)*100</f>
        <v>0.11219406459924972</v>
      </c>
      <c r="I72" s="42" t="s">
        <v>17</v>
      </c>
    </row>
    <row r="73" spans="1:12" ht="21.95" customHeight="1" x14ac:dyDescent="0.2">
      <c r="A73" s="37">
        <v>29</v>
      </c>
      <c r="B73" s="17" t="s">
        <v>784</v>
      </c>
      <c r="C73" s="43">
        <f>Kiti!D61</f>
        <v>22589.599999999999</v>
      </c>
      <c r="D73" s="43">
        <f>Kiti!E61</f>
        <v>6350</v>
      </c>
      <c r="E73" s="38">
        <v>1</v>
      </c>
      <c r="F73" s="39">
        <f>(C73/C84)*100</f>
        <v>0.10058286043568777</v>
      </c>
      <c r="G73" s="146" t="s">
        <v>17</v>
      </c>
      <c r="H73" s="41">
        <f>(D73/D84)*100</f>
        <v>0.14864016486652112</v>
      </c>
      <c r="I73" s="42" t="s">
        <v>17</v>
      </c>
    </row>
    <row r="74" spans="1:12" ht="21.95" customHeight="1" x14ac:dyDescent="0.2">
      <c r="A74" s="37">
        <v>30</v>
      </c>
      <c r="B74" s="17" t="s">
        <v>769</v>
      </c>
      <c r="C74" s="43">
        <f>Kiti!D68</f>
        <v>19610.28</v>
      </c>
      <c r="D74" s="43">
        <f>Kiti!E68</f>
        <v>4858</v>
      </c>
      <c r="E74" s="38">
        <v>1</v>
      </c>
      <c r="F74" s="39">
        <f>(C74/C84)*100</f>
        <v>8.7317086462122356E-2</v>
      </c>
      <c r="G74" s="146" t="s">
        <v>17</v>
      </c>
      <c r="H74" s="41">
        <f>(D74/D84)*100</f>
        <v>0.11371557809788341</v>
      </c>
      <c r="I74" s="42" t="s">
        <v>17</v>
      </c>
    </row>
    <row r="75" spans="1:12" ht="21.95" customHeight="1" x14ac:dyDescent="0.2">
      <c r="A75" s="37">
        <v>31</v>
      </c>
      <c r="B75" s="17" t="s">
        <v>456</v>
      </c>
      <c r="C75" s="43">
        <f>Kiti!D84</f>
        <v>14582.18</v>
      </c>
      <c r="D75" s="43">
        <f>Kiti!E84</f>
        <v>3476</v>
      </c>
      <c r="E75" s="38">
        <v>1</v>
      </c>
      <c r="F75" s="41">
        <f>(C75/C84)*100</f>
        <v>6.4928877704256732E-2</v>
      </c>
      <c r="G75" s="63" t="s">
        <v>17</v>
      </c>
      <c r="H75" s="39">
        <f>(D75/D84)*100</f>
        <v>8.1365860326933451E-2</v>
      </c>
      <c r="I75" s="42" t="s">
        <v>17</v>
      </c>
    </row>
    <row r="76" spans="1:12" ht="21.95" customHeight="1" x14ac:dyDescent="0.2">
      <c r="A76" s="37">
        <v>32</v>
      </c>
      <c r="B76" s="17" t="s">
        <v>457</v>
      </c>
      <c r="C76" s="43">
        <f>Kiti!D90</f>
        <v>12164.900000000001</v>
      </c>
      <c r="D76" s="43">
        <f>Kiti!E90</f>
        <v>2997</v>
      </c>
      <c r="E76" s="38">
        <v>1</v>
      </c>
      <c r="F76" s="41">
        <f>(C76/C84)*100</f>
        <v>5.4165653172880371E-2</v>
      </c>
      <c r="G76" s="63" t="s">
        <v>17</v>
      </c>
      <c r="H76" s="39">
        <f>(D76/D84)*100</f>
        <v>7.0153476237002174E-2</v>
      </c>
      <c r="I76" s="42" t="s">
        <v>17</v>
      </c>
    </row>
    <row r="77" spans="1:12" ht="21.95" customHeight="1" x14ac:dyDescent="0.2">
      <c r="A77" s="37">
        <v>33</v>
      </c>
      <c r="B77" s="17" t="s">
        <v>758</v>
      </c>
      <c r="C77" s="43">
        <f>Kiti!D97</f>
        <v>11292</v>
      </c>
      <c r="D77" s="43">
        <f>Kiti!E97</f>
        <v>2267</v>
      </c>
      <c r="E77" s="38">
        <v>1</v>
      </c>
      <c r="F77" s="39">
        <f>(C77/C84)*100</f>
        <v>5.027896288733693E-2</v>
      </c>
      <c r="G77" s="146" t="s">
        <v>17</v>
      </c>
      <c r="H77" s="41">
        <f>(D77/D84)*100</f>
        <v>5.3065709252346993E-2</v>
      </c>
      <c r="I77" s="42" t="s">
        <v>17</v>
      </c>
    </row>
    <row r="78" spans="1:12" ht="21.95" customHeight="1" x14ac:dyDescent="0.2">
      <c r="A78" s="37">
        <v>34</v>
      </c>
      <c r="B78" s="17" t="s">
        <v>458</v>
      </c>
      <c r="C78" s="43">
        <f>Kiti!D77</f>
        <v>16922.41</v>
      </c>
      <c r="D78" s="43">
        <f>Kiti!E77</f>
        <v>3775</v>
      </c>
      <c r="E78" s="38">
        <v>2</v>
      </c>
      <c r="F78" s="41">
        <f>(C78/C84)*100</f>
        <v>7.5349028015789882E-2</v>
      </c>
      <c r="G78" s="63" t="s">
        <v>17</v>
      </c>
      <c r="H78" s="39">
        <f>(D78/D84)*100</f>
        <v>8.8364822420648387E-2</v>
      </c>
      <c r="I78" s="42" t="s">
        <v>17</v>
      </c>
    </row>
    <row r="79" spans="1:12" ht="21.95" customHeight="1" x14ac:dyDescent="0.2">
      <c r="A79" s="37">
        <v>35</v>
      </c>
      <c r="B79" s="17" t="s">
        <v>445</v>
      </c>
      <c r="C79" s="43">
        <f>Kiti!D105</f>
        <v>8293.619999999999</v>
      </c>
      <c r="D79" s="43">
        <f>Kiti!E105</f>
        <v>2138</v>
      </c>
      <c r="E79" s="38">
        <v>2</v>
      </c>
      <c r="F79" s="41">
        <f>(C79/C84)*100</f>
        <v>3.6928322013963455E-2</v>
      </c>
      <c r="G79" s="63" t="s">
        <v>17</v>
      </c>
      <c r="H79" s="39">
        <f>(D79/D84)*100</f>
        <v>5.0046090155058613E-2</v>
      </c>
      <c r="I79" s="42" t="s">
        <v>17</v>
      </c>
    </row>
    <row r="80" spans="1:12" ht="21.95" customHeight="1" x14ac:dyDescent="0.2">
      <c r="A80" s="37">
        <v>36</v>
      </c>
      <c r="B80" s="17" t="s">
        <v>765</v>
      </c>
      <c r="C80" s="43">
        <f>Kiti!D114</f>
        <v>3985.83</v>
      </c>
      <c r="D80" s="43">
        <f>Kiti!E114</f>
        <v>1108</v>
      </c>
      <c r="E80" s="38">
        <v>3</v>
      </c>
      <c r="F80" s="39">
        <f>(C80/C84)*100</f>
        <v>1.7747378555192542E-2</v>
      </c>
      <c r="G80" s="40" t="s">
        <v>17</v>
      </c>
      <c r="H80" s="41">
        <f>(D80/D84)*100</f>
        <v>2.5935953176709513E-2</v>
      </c>
      <c r="I80" s="42" t="s">
        <v>17</v>
      </c>
    </row>
    <row r="81" spans="1:9" ht="21.95" customHeight="1" x14ac:dyDescent="0.2">
      <c r="A81" s="37">
        <v>37</v>
      </c>
      <c r="B81" s="17" t="s">
        <v>460</v>
      </c>
      <c r="C81" s="43">
        <f>'KC Garsas'!D8</f>
        <v>10086.02</v>
      </c>
      <c r="D81" s="43">
        <f>'KC Garsas'!E8</f>
        <v>6017</v>
      </c>
      <c r="E81" s="38">
        <v>5</v>
      </c>
      <c r="F81" s="41">
        <f>(C81/C84)*100</f>
        <v>4.4909194585630363E-2</v>
      </c>
      <c r="G81" s="63" t="s">
        <v>17</v>
      </c>
      <c r="H81" s="39">
        <f>(D81/D84)*100</f>
        <v>0.14084533417352091</v>
      </c>
      <c r="I81" s="42" t="s">
        <v>17</v>
      </c>
    </row>
    <row r="82" spans="1:9" ht="21.95" customHeight="1" x14ac:dyDescent="0.2">
      <c r="A82" s="37">
        <v>38</v>
      </c>
      <c r="B82" s="17" t="s">
        <v>782</v>
      </c>
      <c r="C82" s="43">
        <f>Kiti!D120</f>
        <v>1268</v>
      </c>
      <c r="D82" s="43">
        <f>Kiti!E120</f>
        <v>507</v>
      </c>
      <c r="E82" s="38">
        <v>1</v>
      </c>
      <c r="F82" s="39">
        <f>(C82/C84)*100</f>
        <v>5.6459196724356385E-3</v>
      </c>
      <c r="G82" s="40" t="s">
        <v>17</v>
      </c>
      <c r="H82" s="41">
        <f>(D82/D84)*100</f>
        <v>1.1867805289342712E-2</v>
      </c>
      <c r="I82" s="42" t="s">
        <v>17</v>
      </c>
    </row>
    <row r="83" spans="1:9" ht="7.5" customHeight="1" x14ac:dyDescent="0.2">
      <c r="A83" s="22"/>
      <c r="C83" s="65"/>
      <c r="D83" s="65"/>
      <c r="E83" s="66"/>
    </row>
    <row r="84" spans="1:9" ht="15" x14ac:dyDescent="0.2">
      <c r="A84" s="22"/>
      <c r="B84" s="67" t="s">
        <v>22</v>
      </c>
      <c r="C84" s="50">
        <f>SUM(C45:C83)</f>
        <v>22458697.139999997</v>
      </c>
      <c r="D84" s="50">
        <f>SUM(D45:D83)</f>
        <v>4272062</v>
      </c>
      <c r="E84" s="68">
        <f>SUM(E45:E83)</f>
        <v>351</v>
      </c>
      <c r="F84" s="64">
        <f>SUM(F45:F83)</f>
        <v>99.999999999999986</v>
      </c>
      <c r="G84" s="52" t="s">
        <v>17</v>
      </c>
      <c r="H84" s="64">
        <f>SUM(H45:H83)</f>
        <v>100</v>
      </c>
      <c r="I84" s="53" t="s">
        <v>17</v>
      </c>
    </row>
    <row r="85" spans="1:9" ht="15" x14ac:dyDescent="0.2">
      <c r="D85" s="55"/>
      <c r="E85" s="66"/>
      <c r="F85" s="64"/>
      <c r="G85" s="52"/>
      <c r="H85" s="64"/>
      <c r="I85" s="53"/>
    </row>
    <row r="86" spans="1:9" x14ac:dyDescent="0.2">
      <c r="C86" s="54"/>
    </row>
    <row r="87" spans="1:9" x14ac:dyDescent="0.2">
      <c r="C87" s="54"/>
      <c r="D87" s="64"/>
    </row>
  </sheetData>
  <sortState xmlns:xlrd2="http://schemas.microsoft.com/office/spreadsheetml/2017/richdata2" ref="B45:I82">
    <sortCondition descending="1" ref="C45:C82"/>
  </sortState>
  <mergeCells count="1">
    <mergeCell ref="F3:I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F53A5-35A4-41B1-9C08-9D32310C9FEA}">
  <dimension ref="A1:F27"/>
  <sheetViews>
    <sheetView workbookViewId="0">
      <selection activeCell="D2" sqref="D2"/>
    </sheetView>
  </sheetViews>
  <sheetFormatPr defaultRowHeight="15" x14ac:dyDescent="0.25"/>
  <cols>
    <col min="1" max="1" width="3.7109375" customWidth="1"/>
    <col min="2" max="3" width="35" customWidth="1"/>
    <col min="4" max="4" width="14.5703125" customWidth="1"/>
    <col min="5" max="5" width="16.28515625" customWidth="1"/>
    <col min="6" max="6" width="13.28515625" customWidth="1"/>
  </cols>
  <sheetData>
    <row r="1" spans="1:6" x14ac:dyDescent="0.25">
      <c r="A1" s="139"/>
      <c r="B1" s="161" t="s">
        <v>235</v>
      </c>
      <c r="C1" s="168"/>
      <c r="D1" s="158" t="s">
        <v>1</v>
      </c>
      <c r="E1" s="159"/>
    </row>
    <row r="2" spans="1:6" x14ac:dyDescent="0.25">
      <c r="A2" s="79"/>
      <c r="B2" s="80"/>
      <c r="C2" s="80"/>
      <c r="D2" s="5" t="s">
        <v>5</v>
      </c>
      <c r="E2" s="88" t="s">
        <v>4</v>
      </c>
    </row>
    <row r="3" spans="1:6" x14ac:dyDescent="0.25">
      <c r="A3" s="85">
        <v>1</v>
      </c>
      <c r="B3" s="8" t="s">
        <v>236</v>
      </c>
      <c r="C3" s="8" t="s">
        <v>237</v>
      </c>
      <c r="D3" s="18">
        <v>28497.269999999997</v>
      </c>
      <c r="E3" s="18">
        <v>5652</v>
      </c>
      <c r="F3" s="12">
        <v>43189</v>
      </c>
    </row>
    <row r="4" spans="1:6" x14ac:dyDescent="0.25">
      <c r="A4" s="85">
        <v>2</v>
      </c>
      <c r="B4" s="13" t="s">
        <v>238</v>
      </c>
      <c r="C4" s="13" t="s">
        <v>239</v>
      </c>
      <c r="D4" s="18">
        <v>22570.37</v>
      </c>
      <c r="E4" s="18">
        <v>4748</v>
      </c>
      <c r="F4" s="12">
        <v>43189</v>
      </c>
    </row>
    <row r="5" spans="1:6" x14ac:dyDescent="0.25">
      <c r="A5" s="85">
        <v>3</v>
      </c>
      <c r="B5" s="13" t="s">
        <v>240</v>
      </c>
      <c r="C5" s="13" t="s">
        <v>241</v>
      </c>
      <c r="D5" s="18">
        <v>9484.9500000000007</v>
      </c>
      <c r="E5" s="18">
        <v>1944</v>
      </c>
      <c r="F5" s="12">
        <v>43189</v>
      </c>
    </row>
    <row r="6" spans="1:6" x14ac:dyDescent="0.25">
      <c r="A6" s="85">
        <v>4</v>
      </c>
      <c r="B6" s="13" t="s">
        <v>242</v>
      </c>
      <c r="C6" s="13" t="s">
        <v>243</v>
      </c>
      <c r="D6" s="18">
        <v>6565.35</v>
      </c>
      <c r="E6" s="18">
        <v>1417</v>
      </c>
      <c r="F6" s="12">
        <v>43189</v>
      </c>
    </row>
    <row r="7" spans="1:6" x14ac:dyDescent="0.25">
      <c r="A7" s="85">
        <v>5</v>
      </c>
      <c r="B7" s="13" t="s">
        <v>258</v>
      </c>
      <c r="C7" s="13" t="s">
        <v>259</v>
      </c>
      <c r="D7" s="18">
        <v>5826.8899999999994</v>
      </c>
      <c r="E7" s="18">
        <v>1384</v>
      </c>
      <c r="F7" s="12">
        <v>43196</v>
      </c>
    </row>
    <row r="8" spans="1:6" x14ac:dyDescent="0.25">
      <c r="A8" s="85">
        <v>6</v>
      </c>
      <c r="B8" s="13" t="s">
        <v>244</v>
      </c>
      <c r="C8" s="13" t="s">
        <v>245</v>
      </c>
      <c r="D8" s="18">
        <v>4918.4000000000005</v>
      </c>
      <c r="E8" s="18">
        <v>1098</v>
      </c>
      <c r="F8" s="12">
        <v>43189</v>
      </c>
    </row>
    <row r="9" spans="1:6" x14ac:dyDescent="0.25">
      <c r="A9" s="85">
        <v>7</v>
      </c>
      <c r="B9" s="13" t="s">
        <v>246</v>
      </c>
      <c r="C9" s="13" t="s">
        <v>247</v>
      </c>
      <c r="D9" s="18">
        <v>4759.1000000000004</v>
      </c>
      <c r="E9" s="18">
        <v>1036</v>
      </c>
      <c r="F9" s="12">
        <v>43189</v>
      </c>
    </row>
    <row r="10" spans="1:6" ht="25.5" x14ac:dyDescent="0.25">
      <c r="A10" s="85">
        <v>8</v>
      </c>
      <c r="B10" s="13" t="s">
        <v>248</v>
      </c>
      <c r="C10" s="13" t="s">
        <v>249</v>
      </c>
      <c r="D10" s="18">
        <v>4651.5</v>
      </c>
      <c r="E10" s="18">
        <v>979</v>
      </c>
      <c r="F10" s="12">
        <v>43189</v>
      </c>
    </row>
    <row r="11" spans="1:6" x14ac:dyDescent="0.25">
      <c r="A11" s="85">
        <v>9</v>
      </c>
      <c r="B11" s="13" t="s">
        <v>250</v>
      </c>
      <c r="C11" s="13" t="s">
        <v>251</v>
      </c>
      <c r="D11" s="18">
        <v>3980.95</v>
      </c>
      <c r="E11" s="18">
        <v>945</v>
      </c>
      <c r="F11" s="12">
        <v>43196</v>
      </c>
    </row>
    <row r="12" spans="1:6" x14ac:dyDescent="0.25">
      <c r="A12" s="85">
        <v>10</v>
      </c>
      <c r="B12" s="13" t="s">
        <v>252</v>
      </c>
      <c r="C12" s="13" t="s">
        <v>253</v>
      </c>
      <c r="D12" s="18">
        <v>2939.65</v>
      </c>
      <c r="E12" s="18">
        <v>814</v>
      </c>
      <c r="F12" s="12">
        <v>43189</v>
      </c>
    </row>
    <row r="13" spans="1:6" ht="25.5" x14ac:dyDescent="0.25">
      <c r="A13" s="85">
        <v>11</v>
      </c>
      <c r="B13" s="13" t="s">
        <v>254</v>
      </c>
      <c r="C13" s="13" t="s">
        <v>255</v>
      </c>
      <c r="D13" s="18">
        <v>2888.25</v>
      </c>
      <c r="E13" s="18">
        <v>593</v>
      </c>
      <c r="F13" s="12">
        <v>43189</v>
      </c>
    </row>
    <row r="14" spans="1:6" x14ac:dyDescent="0.25">
      <c r="A14" s="85">
        <v>12</v>
      </c>
      <c r="B14" s="13" t="s">
        <v>256</v>
      </c>
      <c r="C14" s="13" t="s">
        <v>257</v>
      </c>
      <c r="D14" s="18">
        <v>2642.5</v>
      </c>
      <c r="E14" s="18">
        <v>579</v>
      </c>
      <c r="F14" s="12">
        <v>43189</v>
      </c>
    </row>
    <row r="15" spans="1:6" x14ac:dyDescent="0.25">
      <c r="A15" s="85">
        <v>13</v>
      </c>
      <c r="B15" s="13" t="s">
        <v>262</v>
      </c>
      <c r="C15" s="13" t="s">
        <v>263</v>
      </c>
      <c r="D15" s="18">
        <v>1733.75</v>
      </c>
      <c r="E15" s="18">
        <v>409</v>
      </c>
      <c r="F15" s="12">
        <v>43189</v>
      </c>
    </row>
    <row r="16" spans="1:6" x14ac:dyDescent="0.25">
      <c r="A16" s="85">
        <v>14</v>
      </c>
      <c r="B16" s="13" t="s">
        <v>260</v>
      </c>
      <c r="C16" s="13" t="s">
        <v>261</v>
      </c>
      <c r="D16" s="18">
        <v>1707.2</v>
      </c>
      <c r="E16" s="18">
        <v>471</v>
      </c>
      <c r="F16" s="12">
        <v>43196</v>
      </c>
    </row>
    <row r="17" spans="1:6" x14ac:dyDescent="0.25">
      <c r="A17" s="85">
        <v>15</v>
      </c>
      <c r="B17" s="13" t="s">
        <v>264</v>
      </c>
      <c r="C17" s="13" t="s">
        <v>265</v>
      </c>
      <c r="D17" s="18">
        <v>1398.3</v>
      </c>
      <c r="E17" s="18">
        <v>338</v>
      </c>
      <c r="F17" s="12">
        <v>43189</v>
      </c>
    </row>
    <row r="18" spans="1:6" x14ac:dyDescent="0.25">
      <c r="A18" s="85">
        <v>16</v>
      </c>
      <c r="B18" s="13" t="s">
        <v>266</v>
      </c>
      <c r="C18" s="13" t="s">
        <v>267</v>
      </c>
      <c r="D18" s="18">
        <v>959.5</v>
      </c>
      <c r="E18" s="18">
        <v>240</v>
      </c>
      <c r="F18" s="12">
        <v>43196</v>
      </c>
    </row>
    <row r="19" spans="1:6" x14ac:dyDescent="0.25">
      <c r="A19" s="85">
        <v>17</v>
      </c>
      <c r="B19" s="13" t="s">
        <v>268</v>
      </c>
      <c r="C19" s="13" t="s">
        <v>268</v>
      </c>
      <c r="D19" s="18">
        <v>301</v>
      </c>
      <c r="E19" s="18">
        <v>89</v>
      </c>
      <c r="F19" s="12">
        <v>43196</v>
      </c>
    </row>
    <row r="20" spans="1:6" x14ac:dyDescent="0.25">
      <c r="A20" s="85">
        <v>18</v>
      </c>
      <c r="B20" s="13" t="s">
        <v>273</v>
      </c>
      <c r="C20" s="13" t="s">
        <v>274</v>
      </c>
      <c r="D20" s="18">
        <v>178.5</v>
      </c>
      <c r="E20" s="18">
        <v>58</v>
      </c>
      <c r="F20" s="12">
        <v>43196</v>
      </c>
    </row>
    <row r="21" spans="1:6" x14ac:dyDescent="0.25">
      <c r="A21" s="85">
        <v>19</v>
      </c>
      <c r="B21" s="13" t="s">
        <v>269</v>
      </c>
      <c r="C21" s="13" t="s">
        <v>270</v>
      </c>
      <c r="D21" s="18">
        <v>164</v>
      </c>
      <c r="E21" s="18">
        <v>51</v>
      </c>
      <c r="F21" s="12">
        <v>43196</v>
      </c>
    </row>
    <row r="22" spans="1:6" x14ac:dyDescent="0.25">
      <c r="A22" s="85">
        <v>20</v>
      </c>
      <c r="B22" s="13" t="s">
        <v>271</v>
      </c>
      <c r="C22" s="13" t="s">
        <v>272</v>
      </c>
      <c r="D22" s="18">
        <v>140</v>
      </c>
      <c r="E22" s="18">
        <v>44</v>
      </c>
      <c r="F22" s="12">
        <v>43196</v>
      </c>
    </row>
    <row r="23" spans="1:6" x14ac:dyDescent="0.25">
      <c r="A23" s="85">
        <v>21</v>
      </c>
      <c r="B23" s="13" t="s">
        <v>275</v>
      </c>
      <c r="C23" s="13" t="s">
        <v>276</v>
      </c>
      <c r="D23" s="18">
        <v>86</v>
      </c>
      <c r="E23" s="18">
        <v>28</v>
      </c>
      <c r="F23" s="12">
        <v>43196</v>
      </c>
    </row>
    <row r="24" spans="1:6" x14ac:dyDescent="0.25">
      <c r="A24" s="85">
        <v>22</v>
      </c>
      <c r="B24" s="13" t="s">
        <v>277</v>
      </c>
      <c r="C24" s="13" t="s">
        <v>277</v>
      </c>
      <c r="D24" s="18">
        <v>53</v>
      </c>
      <c r="E24" s="18">
        <v>17</v>
      </c>
      <c r="F24" s="12">
        <v>43196</v>
      </c>
    </row>
    <row r="25" spans="1:6" x14ac:dyDescent="0.25">
      <c r="A25" s="85">
        <v>23</v>
      </c>
      <c r="B25" s="13" t="s">
        <v>278</v>
      </c>
      <c r="C25" s="13" t="s">
        <v>278</v>
      </c>
      <c r="D25" s="18">
        <v>31</v>
      </c>
      <c r="E25" s="18">
        <v>8</v>
      </c>
      <c r="F25" s="12">
        <v>43196</v>
      </c>
    </row>
    <row r="26" spans="1:6" x14ac:dyDescent="0.25">
      <c r="A26" s="85">
        <v>24</v>
      </c>
      <c r="B26" s="13" t="s">
        <v>593</v>
      </c>
      <c r="C26" s="13" t="s">
        <v>594</v>
      </c>
      <c r="D26" s="18">
        <v>31</v>
      </c>
      <c r="E26" s="18">
        <v>11</v>
      </c>
      <c r="F26" s="12">
        <v>43196</v>
      </c>
    </row>
    <row r="27" spans="1:6" x14ac:dyDescent="0.25">
      <c r="D27" s="89">
        <f>SUM(D3:D26)</f>
        <v>106508.43</v>
      </c>
      <c r="E27" s="89">
        <f>SUM(E3:E26)</f>
        <v>22953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workbookViewId="0">
      <selection activeCell="D2" sqref="D2"/>
    </sheetView>
  </sheetViews>
  <sheetFormatPr defaultRowHeight="15" x14ac:dyDescent="0.25"/>
  <cols>
    <col min="1" max="1" width="3.7109375" customWidth="1"/>
    <col min="2" max="3" width="35" customWidth="1"/>
    <col min="4" max="4" width="14.5703125" customWidth="1"/>
    <col min="5" max="5" width="16.28515625" customWidth="1"/>
    <col min="6" max="6" width="13.28515625" customWidth="1"/>
  </cols>
  <sheetData>
    <row r="1" spans="1:6" ht="18" x14ac:dyDescent="0.25">
      <c r="A1" s="77"/>
      <c r="B1" s="161" t="s">
        <v>51</v>
      </c>
      <c r="C1" s="168"/>
      <c r="D1" s="158" t="s">
        <v>1</v>
      </c>
      <c r="E1" s="159"/>
    </row>
    <row r="2" spans="1:6" x14ac:dyDescent="0.25">
      <c r="A2" s="79"/>
      <c r="B2" s="80"/>
      <c r="C2" s="80"/>
      <c r="D2" s="5" t="s">
        <v>5</v>
      </c>
      <c r="E2" s="5" t="s">
        <v>4</v>
      </c>
    </row>
    <row r="3" spans="1:6" ht="25.5" x14ac:dyDescent="0.25">
      <c r="A3" s="85">
        <v>1</v>
      </c>
      <c r="B3" s="8" t="s">
        <v>742</v>
      </c>
      <c r="C3" s="8" t="s">
        <v>743</v>
      </c>
      <c r="D3" s="9">
        <v>9395</v>
      </c>
      <c r="E3" s="9">
        <v>2929</v>
      </c>
      <c r="F3" s="12" t="s">
        <v>746</v>
      </c>
    </row>
    <row r="4" spans="1:6" x14ac:dyDescent="0.25">
      <c r="A4" s="85">
        <v>2</v>
      </c>
      <c r="B4" s="95" t="s">
        <v>57</v>
      </c>
      <c r="C4" s="101" t="s">
        <v>58</v>
      </c>
      <c r="D4" s="9">
        <v>7899.5</v>
      </c>
      <c r="E4" s="9">
        <v>2777</v>
      </c>
      <c r="F4" s="15">
        <v>42654</v>
      </c>
    </row>
    <row r="5" spans="1:6" x14ac:dyDescent="0.25">
      <c r="A5" s="85">
        <v>3</v>
      </c>
      <c r="B5" s="8" t="s">
        <v>141</v>
      </c>
      <c r="C5" s="8" t="s">
        <v>142</v>
      </c>
      <c r="D5" s="9">
        <v>4273</v>
      </c>
      <c r="E5" s="9">
        <v>1649</v>
      </c>
      <c r="F5" s="15" t="s">
        <v>146</v>
      </c>
    </row>
    <row r="6" spans="1:6" x14ac:dyDescent="0.25">
      <c r="A6" s="85">
        <v>4</v>
      </c>
      <c r="B6" s="8" t="s">
        <v>44</v>
      </c>
      <c r="C6" s="13" t="s">
        <v>45</v>
      </c>
      <c r="D6" s="14">
        <v>2844</v>
      </c>
      <c r="E6" s="14">
        <v>1137</v>
      </c>
      <c r="F6" s="15">
        <v>42030</v>
      </c>
    </row>
    <row r="7" spans="1:6" x14ac:dyDescent="0.25">
      <c r="A7" s="85">
        <v>5</v>
      </c>
      <c r="B7" s="8" t="s">
        <v>61</v>
      </c>
      <c r="C7" s="13" t="s">
        <v>62</v>
      </c>
      <c r="D7" s="16">
        <v>2167</v>
      </c>
      <c r="E7" s="16">
        <v>732</v>
      </c>
      <c r="F7" s="15" t="s">
        <v>65</v>
      </c>
    </row>
    <row r="8" spans="1:6" x14ac:dyDescent="0.25">
      <c r="A8" s="85">
        <v>6</v>
      </c>
      <c r="B8" s="13" t="s">
        <v>143</v>
      </c>
      <c r="C8" s="13" t="s">
        <v>144</v>
      </c>
      <c r="D8" s="16">
        <v>1792.5</v>
      </c>
      <c r="E8" s="16">
        <v>775</v>
      </c>
      <c r="F8" s="15" t="s">
        <v>147</v>
      </c>
    </row>
    <row r="9" spans="1:6" x14ac:dyDescent="0.25">
      <c r="A9" s="85">
        <v>7</v>
      </c>
      <c r="B9" s="13" t="s">
        <v>59</v>
      </c>
      <c r="C9" s="13" t="s">
        <v>60</v>
      </c>
      <c r="D9" s="16">
        <v>1664.5</v>
      </c>
      <c r="E9" s="16">
        <v>758</v>
      </c>
      <c r="F9" s="15">
        <v>42301</v>
      </c>
    </row>
    <row r="10" spans="1:6" x14ac:dyDescent="0.25">
      <c r="A10" s="85">
        <v>8</v>
      </c>
      <c r="B10" s="13" t="s">
        <v>744</v>
      </c>
      <c r="C10" s="13" t="s">
        <v>745</v>
      </c>
      <c r="D10" s="16">
        <v>1015.5</v>
      </c>
      <c r="E10" s="16">
        <v>329</v>
      </c>
      <c r="F10" s="15" t="s">
        <v>747</v>
      </c>
    </row>
    <row r="11" spans="1:6" ht="25.5" x14ac:dyDescent="0.25">
      <c r="A11" s="85">
        <v>9</v>
      </c>
      <c r="B11" s="13" t="s">
        <v>76</v>
      </c>
      <c r="C11" s="13" t="s">
        <v>76</v>
      </c>
      <c r="D11" s="16">
        <v>862</v>
      </c>
      <c r="E11" s="16">
        <v>406</v>
      </c>
      <c r="F11" s="15" t="s">
        <v>77</v>
      </c>
    </row>
    <row r="12" spans="1:6" ht="25.5" x14ac:dyDescent="0.25">
      <c r="A12" s="85">
        <v>10</v>
      </c>
      <c r="B12" s="13" t="s">
        <v>145</v>
      </c>
      <c r="C12" s="13" t="s">
        <v>145</v>
      </c>
      <c r="D12" s="16">
        <v>763</v>
      </c>
      <c r="E12" s="16">
        <v>278</v>
      </c>
      <c r="F12" s="15" t="s">
        <v>148</v>
      </c>
    </row>
    <row r="13" spans="1:6" ht="25.5" x14ac:dyDescent="0.25">
      <c r="A13" s="85">
        <v>11</v>
      </c>
      <c r="B13" s="13" t="s">
        <v>63</v>
      </c>
      <c r="C13" s="13" t="s">
        <v>63</v>
      </c>
      <c r="D13" s="16">
        <v>436</v>
      </c>
      <c r="E13" s="16">
        <v>167</v>
      </c>
      <c r="F13" s="15" t="s">
        <v>66</v>
      </c>
    </row>
    <row r="14" spans="1:6" x14ac:dyDescent="0.25">
      <c r="A14" s="85">
        <v>12</v>
      </c>
      <c r="B14" s="13" t="s">
        <v>46</v>
      </c>
      <c r="C14" s="13" t="s">
        <v>47</v>
      </c>
      <c r="D14" s="16">
        <v>308</v>
      </c>
      <c r="E14" s="16">
        <v>154</v>
      </c>
      <c r="F14" s="15">
        <v>41895</v>
      </c>
    </row>
    <row r="15" spans="1:6" ht="25.5" x14ac:dyDescent="0.25">
      <c r="A15" s="85">
        <v>13</v>
      </c>
      <c r="B15" s="13" t="s">
        <v>64</v>
      </c>
      <c r="C15" s="13" t="s">
        <v>64</v>
      </c>
      <c r="D15" s="16">
        <v>151</v>
      </c>
      <c r="E15" s="16">
        <v>57</v>
      </c>
      <c r="F15" s="15" t="s">
        <v>67</v>
      </c>
    </row>
    <row r="16" spans="1:6" x14ac:dyDescent="0.25">
      <c r="A16" s="85"/>
      <c r="D16" s="20">
        <f>SUM(D3:D15)</f>
        <v>33571</v>
      </c>
      <c r="E16" s="20">
        <f>SUM(E3:E15)</f>
        <v>12148</v>
      </c>
    </row>
  </sheetData>
  <sortState xmlns:xlrd2="http://schemas.microsoft.com/office/spreadsheetml/2017/richdata2" ref="A4:F15">
    <sortCondition descending="1" ref="D4:D15"/>
  </sortState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D1189-A842-4EC4-AFC7-E1C614E77B32}">
  <dimension ref="A1:F7"/>
  <sheetViews>
    <sheetView workbookViewId="0">
      <selection activeCell="D12" sqref="D12"/>
    </sheetView>
  </sheetViews>
  <sheetFormatPr defaultRowHeight="15" x14ac:dyDescent="0.25"/>
  <cols>
    <col min="1" max="1" width="3.7109375" customWidth="1"/>
    <col min="2" max="3" width="35" customWidth="1"/>
    <col min="4" max="4" width="14.5703125" customWidth="1"/>
    <col min="5" max="5" width="16.28515625" customWidth="1"/>
    <col min="6" max="6" width="13.28515625" customWidth="1"/>
  </cols>
  <sheetData>
    <row r="1" spans="1:6" ht="18" x14ac:dyDescent="0.25">
      <c r="A1" s="77"/>
      <c r="B1" s="161" t="s">
        <v>771</v>
      </c>
      <c r="C1" s="168"/>
      <c r="D1" s="158" t="s">
        <v>1</v>
      </c>
      <c r="E1" s="159"/>
    </row>
    <row r="2" spans="1:6" x14ac:dyDescent="0.25">
      <c r="A2" s="79"/>
      <c r="B2" s="80"/>
      <c r="C2" s="80"/>
      <c r="D2" s="5" t="s">
        <v>5</v>
      </c>
      <c r="E2" s="88" t="s">
        <v>4</v>
      </c>
    </row>
    <row r="3" spans="1:6" x14ac:dyDescent="0.25">
      <c r="A3" s="85"/>
      <c r="B3" s="8"/>
      <c r="C3" s="8"/>
      <c r="D3" s="18"/>
      <c r="E3" s="18"/>
      <c r="F3" s="12"/>
    </row>
    <row r="4" spans="1:6" x14ac:dyDescent="0.25">
      <c r="A4" s="85">
        <v>1</v>
      </c>
      <c r="B4" s="13" t="s">
        <v>772</v>
      </c>
      <c r="C4" s="13" t="s">
        <v>773</v>
      </c>
      <c r="D4" s="18">
        <v>16139</v>
      </c>
      <c r="E4" s="18">
        <v>3250</v>
      </c>
      <c r="F4" s="12">
        <v>43335</v>
      </c>
    </row>
    <row r="5" spans="1:6" x14ac:dyDescent="0.25">
      <c r="A5" s="85">
        <v>2</v>
      </c>
      <c r="B5" s="13" t="s">
        <v>774</v>
      </c>
      <c r="C5" s="13" t="s">
        <v>775</v>
      </c>
      <c r="D5" s="18">
        <v>10901</v>
      </c>
      <c r="E5" s="18">
        <v>2395</v>
      </c>
      <c r="F5" s="12">
        <v>43315</v>
      </c>
    </row>
    <row r="6" spans="1:6" x14ac:dyDescent="0.25">
      <c r="A6" s="85">
        <v>3</v>
      </c>
      <c r="B6" s="13" t="s">
        <v>776</v>
      </c>
      <c r="C6" s="13" t="s">
        <v>776</v>
      </c>
      <c r="D6" s="18">
        <v>4148</v>
      </c>
      <c r="E6" s="18">
        <v>901</v>
      </c>
      <c r="F6" s="12">
        <v>43399</v>
      </c>
    </row>
    <row r="7" spans="1:6" x14ac:dyDescent="0.25">
      <c r="D7" s="89">
        <f>SUM(D3:D6)</f>
        <v>31188</v>
      </c>
      <c r="E7" s="89">
        <f>SUM(E3:E6)</f>
        <v>6546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7E0BF-CC9B-4020-A24B-29E266756214}">
  <dimension ref="A1:F9"/>
  <sheetViews>
    <sheetView workbookViewId="0">
      <selection activeCell="G15" sqref="G15"/>
    </sheetView>
  </sheetViews>
  <sheetFormatPr defaultRowHeight="15" x14ac:dyDescent="0.25"/>
  <cols>
    <col min="1" max="1" width="3.7109375" customWidth="1"/>
    <col min="2" max="3" width="35" customWidth="1"/>
    <col min="4" max="4" width="14.5703125" customWidth="1"/>
    <col min="5" max="5" width="16.28515625" customWidth="1"/>
    <col min="6" max="6" width="13.28515625" customWidth="1"/>
  </cols>
  <sheetData>
    <row r="1" spans="1:6" ht="18" x14ac:dyDescent="0.25">
      <c r="A1" s="77"/>
      <c r="B1" s="161" t="s">
        <v>423</v>
      </c>
      <c r="C1" s="168"/>
      <c r="D1" s="158" t="s">
        <v>1</v>
      </c>
      <c r="E1" s="159"/>
    </row>
    <row r="2" spans="1:6" x14ac:dyDescent="0.25">
      <c r="A2" s="79"/>
      <c r="B2" s="80"/>
      <c r="C2" s="80"/>
      <c r="D2" s="5" t="s">
        <v>5</v>
      </c>
      <c r="E2" s="88" t="s">
        <v>4</v>
      </c>
    </row>
    <row r="3" spans="1:6" x14ac:dyDescent="0.25">
      <c r="A3" s="85"/>
      <c r="B3" s="8"/>
      <c r="C3" s="8"/>
      <c r="D3" s="18"/>
      <c r="E3" s="18"/>
      <c r="F3" s="12"/>
    </row>
    <row r="4" spans="1:6" x14ac:dyDescent="0.25">
      <c r="A4" s="85">
        <v>1</v>
      </c>
      <c r="B4" s="13" t="s">
        <v>750</v>
      </c>
      <c r="C4" s="13" t="s">
        <v>751</v>
      </c>
      <c r="D4" s="18">
        <v>19721</v>
      </c>
      <c r="E4" s="18">
        <v>3737</v>
      </c>
      <c r="F4" s="12" t="s">
        <v>591</v>
      </c>
    </row>
    <row r="5" spans="1:6" x14ac:dyDescent="0.25">
      <c r="A5" s="85">
        <v>2</v>
      </c>
      <c r="B5" s="13" t="s">
        <v>752</v>
      </c>
      <c r="C5" s="13" t="s">
        <v>753</v>
      </c>
      <c r="D5" s="18">
        <v>5737</v>
      </c>
      <c r="E5" s="18">
        <v>1163</v>
      </c>
      <c r="F5" s="12" t="s">
        <v>557</v>
      </c>
    </row>
    <row r="6" spans="1:6" x14ac:dyDescent="0.25">
      <c r="A6" s="85">
        <v>3</v>
      </c>
      <c r="B6" s="13" t="s">
        <v>421</v>
      </c>
      <c r="C6" s="13" t="s">
        <v>422</v>
      </c>
      <c r="D6" s="18">
        <v>4265</v>
      </c>
      <c r="E6" s="18">
        <v>1061</v>
      </c>
      <c r="F6" s="12">
        <v>43112</v>
      </c>
    </row>
    <row r="7" spans="1:6" x14ac:dyDescent="0.25">
      <c r="A7" s="85">
        <v>4</v>
      </c>
      <c r="B7" s="13" t="s">
        <v>754</v>
      </c>
      <c r="C7" s="13" t="s">
        <v>755</v>
      </c>
      <c r="D7" s="18">
        <v>3823</v>
      </c>
      <c r="E7" s="18">
        <v>1053</v>
      </c>
      <c r="F7" s="12" t="s">
        <v>523</v>
      </c>
    </row>
    <row r="8" spans="1:6" x14ac:dyDescent="0.25">
      <c r="A8" s="85">
        <v>5</v>
      </c>
      <c r="B8" s="8" t="s">
        <v>798</v>
      </c>
      <c r="C8" s="8" t="s">
        <v>799</v>
      </c>
      <c r="D8" s="18">
        <v>986</v>
      </c>
      <c r="E8" s="18">
        <v>324</v>
      </c>
      <c r="F8" s="12" t="s">
        <v>797</v>
      </c>
    </row>
    <row r="9" spans="1:6" x14ac:dyDescent="0.25">
      <c r="D9" s="89">
        <f>SUM(D3:D8)</f>
        <v>34532</v>
      </c>
      <c r="E9" s="89">
        <f>SUM(E3:E8)</f>
        <v>7338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4"/>
  <sheetViews>
    <sheetView workbookViewId="0">
      <selection activeCell="D15" sqref="D15"/>
    </sheetView>
  </sheetViews>
  <sheetFormatPr defaultRowHeight="15" x14ac:dyDescent="0.25"/>
  <cols>
    <col min="1" max="1" width="3.7109375" customWidth="1"/>
    <col min="2" max="3" width="35" customWidth="1"/>
    <col min="4" max="4" width="14.5703125" customWidth="1"/>
    <col min="5" max="5" width="16.28515625" customWidth="1"/>
    <col min="6" max="6" width="13.28515625" customWidth="1"/>
  </cols>
  <sheetData>
    <row r="1" spans="1:6" ht="18" x14ac:dyDescent="0.25">
      <c r="A1" s="77"/>
      <c r="B1" s="161" t="s">
        <v>42</v>
      </c>
      <c r="C1" s="168"/>
      <c r="D1" s="158" t="s">
        <v>1</v>
      </c>
      <c r="E1" s="159"/>
    </row>
    <row r="2" spans="1:6" x14ac:dyDescent="0.25">
      <c r="A2" s="79"/>
      <c r="B2" s="80"/>
      <c r="C2" s="80"/>
      <c r="D2" s="88" t="s">
        <v>5</v>
      </c>
      <c r="E2" s="88" t="s">
        <v>4</v>
      </c>
    </row>
    <row r="3" spans="1:6" x14ac:dyDescent="0.25">
      <c r="A3" s="85">
        <v>1</v>
      </c>
      <c r="B3" s="8" t="s">
        <v>176</v>
      </c>
      <c r="C3" s="8" t="s">
        <v>177</v>
      </c>
      <c r="D3" s="19">
        <v>13786.5</v>
      </c>
      <c r="E3" s="19">
        <v>3056</v>
      </c>
      <c r="F3" s="12">
        <v>43070</v>
      </c>
    </row>
    <row r="4" spans="1:6" x14ac:dyDescent="0.25">
      <c r="A4" s="85">
        <v>2</v>
      </c>
      <c r="B4" s="8" t="s">
        <v>178</v>
      </c>
      <c r="C4" s="8" t="s">
        <v>179</v>
      </c>
      <c r="D4" s="19">
        <v>6229.9800000000005</v>
      </c>
      <c r="E4" s="19">
        <v>1498</v>
      </c>
      <c r="F4" s="12">
        <v>43126</v>
      </c>
    </row>
    <row r="5" spans="1:6" x14ac:dyDescent="0.25">
      <c r="A5" s="85">
        <v>3</v>
      </c>
      <c r="B5" s="8" t="s">
        <v>180</v>
      </c>
      <c r="C5" s="8" t="s">
        <v>181</v>
      </c>
      <c r="D5" s="19">
        <v>4983.2000000000007</v>
      </c>
      <c r="E5" s="19">
        <v>1083</v>
      </c>
      <c r="F5" s="12">
        <v>43140</v>
      </c>
    </row>
    <row r="6" spans="1:6" x14ac:dyDescent="0.25">
      <c r="A6" s="85">
        <v>4</v>
      </c>
      <c r="B6" s="8" t="s">
        <v>182</v>
      </c>
      <c r="C6" s="8" t="s">
        <v>183</v>
      </c>
      <c r="D6" s="19">
        <v>1374.6000000000001</v>
      </c>
      <c r="E6" s="19">
        <v>329</v>
      </c>
      <c r="F6" s="12">
        <v>43203</v>
      </c>
    </row>
    <row r="7" spans="1:6" x14ac:dyDescent="0.25">
      <c r="A7" s="85">
        <v>5</v>
      </c>
      <c r="B7" s="8" t="s">
        <v>184</v>
      </c>
      <c r="C7" s="8" t="s">
        <v>185</v>
      </c>
      <c r="D7" s="19">
        <v>1182.0999999999999</v>
      </c>
      <c r="E7" s="19">
        <v>316</v>
      </c>
      <c r="F7" s="12">
        <v>43105</v>
      </c>
    </row>
    <row r="8" spans="1:6" x14ac:dyDescent="0.25">
      <c r="A8" s="85">
        <v>6</v>
      </c>
      <c r="B8" s="8" t="s">
        <v>788</v>
      </c>
      <c r="C8" s="8" t="s">
        <v>789</v>
      </c>
      <c r="D8" s="19">
        <v>963.2</v>
      </c>
      <c r="E8" s="19">
        <v>194</v>
      </c>
      <c r="F8" s="12" t="s">
        <v>790</v>
      </c>
    </row>
    <row r="9" spans="1:6" x14ac:dyDescent="0.25">
      <c r="A9" s="85">
        <v>7</v>
      </c>
      <c r="B9" s="8" t="s">
        <v>791</v>
      </c>
      <c r="C9" s="8" t="s">
        <v>792</v>
      </c>
      <c r="D9" s="19">
        <v>793.5</v>
      </c>
      <c r="E9" s="19">
        <v>178</v>
      </c>
      <c r="F9" s="12" t="s">
        <v>790</v>
      </c>
    </row>
    <row r="10" spans="1:6" x14ac:dyDescent="0.25">
      <c r="A10" s="85">
        <v>8</v>
      </c>
      <c r="B10" s="8" t="s">
        <v>186</v>
      </c>
      <c r="C10" s="8" t="s">
        <v>187</v>
      </c>
      <c r="D10" s="19">
        <v>720.5</v>
      </c>
      <c r="E10" s="19">
        <v>219</v>
      </c>
      <c r="F10" s="12">
        <v>43224</v>
      </c>
    </row>
    <row r="11" spans="1:6" x14ac:dyDescent="0.25">
      <c r="A11" s="85">
        <v>9</v>
      </c>
      <c r="B11" s="8" t="s">
        <v>188</v>
      </c>
      <c r="C11" s="8" t="s">
        <v>189</v>
      </c>
      <c r="D11" s="19">
        <v>646</v>
      </c>
      <c r="E11" s="19">
        <v>234</v>
      </c>
      <c r="F11" s="12">
        <v>43105</v>
      </c>
    </row>
    <row r="12" spans="1:6" x14ac:dyDescent="0.25">
      <c r="A12" s="85">
        <v>10</v>
      </c>
      <c r="B12" s="8" t="s">
        <v>793</v>
      </c>
      <c r="C12" s="8" t="s">
        <v>794</v>
      </c>
      <c r="D12" s="19">
        <v>194</v>
      </c>
      <c r="E12" s="19">
        <v>63</v>
      </c>
      <c r="F12" s="12" t="s">
        <v>524</v>
      </c>
    </row>
    <row r="13" spans="1:6" x14ac:dyDescent="0.25">
      <c r="A13" s="85">
        <v>11</v>
      </c>
      <c r="B13" s="8" t="s">
        <v>795</v>
      </c>
      <c r="C13" s="8" t="s">
        <v>796</v>
      </c>
      <c r="D13" s="19">
        <v>82</v>
      </c>
      <c r="E13" s="19">
        <v>15</v>
      </c>
      <c r="F13" s="12" t="s">
        <v>524</v>
      </c>
    </row>
    <row r="14" spans="1:6" x14ac:dyDescent="0.25">
      <c r="D14" s="89">
        <f>SUM(D3:D13)</f>
        <v>30955.579999999998</v>
      </c>
      <c r="E14" s="89">
        <f>SUM(E3:E13)</f>
        <v>7185</v>
      </c>
    </row>
  </sheetData>
  <sortState xmlns:xlrd2="http://schemas.microsoft.com/office/spreadsheetml/2017/richdata2" ref="A3:F11">
    <sortCondition descending="1" ref="D3:D11"/>
  </sortState>
  <mergeCells count="2">
    <mergeCell ref="D1:E1"/>
    <mergeCell ref="B1:C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8"/>
  <sheetViews>
    <sheetView workbookViewId="0">
      <selection activeCell="D9" sqref="D9"/>
    </sheetView>
  </sheetViews>
  <sheetFormatPr defaultRowHeight="15" x14ac:dyDescent="0.25"/>
  <cols>
    <col min="1" max="1" width="3.7109375" customWidth="1"/>
    <col min="2" max="3" width="35" customWidth="1"/>
    <col min="4" max="4" width="14.5703125" customWidth="1"/>
    <col min="5" max="5" width="16.28515625" customWidth="1"/>
    <col min="6" max="6" width="13.28515625" customWidth="1"/>
    <col min="12" max="12" width="18.140625" customWidth="1"/>
  </cols>
  <sheetData>
    <row r="1" spans="1:12" ht="18" x14ac:dyDescent="0.25">
      <c r="A1" s="77"/>
      <c r="B1" s="171" t="s">
        <v>200</v>
      </c>
      <c r="C1" s="172"/>
      <c r="D1" s="158" t="s">
        <v>1</v>
      </c>
      <c r="E1" s="159"/>
    </row>
    <row r="2" spans="1:12" x14ac:dyDescent="0.25">
      <c r="A2" s="79"/>
      <c r="B2" s="173"/>
      <c r="C2" s="174"/>
      <c r="D2" s="5" t="s">
        <v>5</v>
      </c>
      <c r="E2" s="5" t="s">
        <v>4</v>
      </c>
    </row>
    <row r="3" spans="1:12" x14ac:dyDescent="0.25">
      <c r="A3" s="85">
        <v>1</v>
      </c>
      <c r="B3" s="8" t="s">
        <v>198</v>
      </c>
      <c r="C3" s="8" t="s">
        <v>199</v>
      </c>
      <c r="D3" s="19">
        <v>3610.9</v>
      </c>
      <c r="E3" s="19">
        <v>2734</v>
      </c>
      <c r="F3" s="12">
        <v>42475</v>
      </c>
      <c r="L3" s="87"/>
    </row>
    <row r="4" spans="1:12" x14ac:dyDescent="0.25">
      <c r="A4" s="85">
        <v>2</v>
      </c>
      <c r="B4" s="8" t="s">
        <v>190</v>
      </c>
      <c r="C4" s="8" t="s">
        <v>191</v>
      </c>
      <c r="D4" s="19">
        <v>3097</v>
      </c>
      <c r="E4" s="19">
        <v>1509</v>
      </c>
      <c r="F4" s="12">
        <v>43084</v>
      </c>
      <c r="L4" s="87"/>
    </row>
    <row r="5" spans="1:12" x14ac:dyDescent="0.25">
      <c r="A5" s="85">
        <v>3</v>
      </c>
      <c r="B5" s="8" t="s">
        <v>194</v>
      </c>
      <c r="C5" s="8" t="s">
        <v>195</v>
      </c>
      <c r="D5" s="19">
        <v>2122</v>
      </c>
      <c r="E5" s="19">
        <v>1085</v>
      </c>
      <c r="F5" s="12">
        <v>43216</v>
      </c>
      <c r="L5" s="87"/>
    </row>
    <row r="6" spans="1:12" x14ac:dyDescent="0.25">
      <c r="A6" s="85">
        <v>4</v>
      </c>
      <c r="B6" s="8" t="s">
        <v>192</v>
      </c>
      <c r="C6" s="8" t="s">
        <v>193</v>
      </c>
      <c r="D6" s="19">
        <v>634.12</v>
      </c>
      <c r="E6" s="19">
        <v>338</v>
      </c>
      <c r="F6" s="12">
        <v>42636</v>
      </c>
      <c r="L6" s="87"/>
    </row>
    <row r="7" spans="1:12" x14ac:dyDescent="0.25">
      <c r="A7" s="85">
        <v>5</v>
      </c>
      <c r="B7" s="8" t="s">
        <v>196</v>
      </c>
      <c r="C7" s="8" t="s">
        <v>197</v>
      </c>
      <c r="D7" s="19">
        <v>622</v>
      </c>
      <c r="E7" s="19">
        <v>351</v>
      </c>
      <c r="F7" s="12">
        <v>42475</v>
      </c>
      <c r="L7" s="87"/>
    </row>
    <row r="8" spans="1:12" x14ac:dyDescent="0.25">
      <c r="D8" s="20">
        <f>SUM(D3:D7)</f>
        <v>10086.02</v>
      </c>
      <c r="E8" s="20">
        <f t="shared" ref="E8:F8" si="0">SUM(E3:E7)</f>
        <v>6017</v>
      </c>
      <c r="F8" s="20"/>
      <c r="L8" s="87"/>
    </row>
  </sheetData>
  <sortState xmlns:xlrd2="http://schemas.microsoft.com/office/spreadsheetml/2017/richdata2" ref="B5:F7">
    <sortCondition descending="1" ref="D5:D7"/>
  </sortState>
  <mergeCells count="2">
    <mergeCell ref="D1:E1"/>
    <mergeCell ref="B1:C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N129"/>
  <sheetViews>
    <sheetView zoomScaleNormal="100" workbookViewId="0">
      <selection activeCell="L11" sqref="L11"/>
    </sheetView>
  </sheetViews>
  <sheetFormatPr defaultColWidth="11.42578125" defaultRowHeight="15" x14ac:dyDescent="0.25"/>
  <cols>
    <col min="1" max="1" width="5.28515625" customWidth="1"/>
    <col min="2" max="3" width="34.28515625" bestFit="1" customWidth="1"/>
    <col min="4" max="4" width="14.7109375" customWidth="1"/>
    <col min="5" max="5" width="10.7109375" customWidth="1"/>
    <col min="6" max="6" width="14.85546875" customWidth="1"/>
    <col min="7" max="7" width="13.7109375" customWidth="1"/>
    <col min="256" max="256" width="5.28515625" customWidth="1"/>
    <col min="257" max="257" width="30.28515625" bestFit="1" customWidth="1"/>
    <col min="258" max="259" width="10.7109375" customWidth="1"/>
    <col min="260" max="260" width="10.42578125" customWidth="1"/>
    <col min="261" max="261" width="3.42578125" customWidth="1"/>
    <col min="512" max="512" width="5.28515625" customWidth="1"/>
    <col min="513" max="513" width="30.28515625" bestFit="1" customWidth="1"/>
    <col min="514" max="515" width="10.7109375" customWidth="1"/>
    <col min="516" max="516" width="10.42578125" customWidth="1"/>
    <col min="517" max="517" width="3.42578125" customWidth="1"/>
    <col min="768" max="768" width="5.28515625" customWidth="1"/>
    <col min="769" max="769" width="30.28515625" bestFit="1" customWidth="1"/>
    <col min="770" max="771" width="10.7109375" customWidth="1"/>
    <col min="772" max="772" width="10.42578125" customWidth="1"/>
    <col min="773" max="773" width="3.42578125" customWidth="1"/>
    <col min="1024" max="1024" width="5.28515625" customWidth="1"/>
    <col min="1025" max="1025" width="30.28515625" bestFit="1" customWidth="1"/>
    <col min="1026" max="1027" width="10.7109375" customWidth="1"/>
    <col min="1028" max="1028" width="10.42578125" customWidth="1"/>
    <col min="1029" max="1029" width="3.42578125" customWidth="1"/>
    <col min="1280" max="1280" width="5.28515625" customWidth="1"/>
    <col min="1281" max="1281" width="30.28515625" bestFit="1" customWidth="1"/>
    <col min="1282" max="1283" width="10.7109375" customWidth="1"/>
    <col min="1284" max="1284" width="10.42578125" customWidth="1"/>
    <col min="1285" max="1285" width="3.42578125" customWidth="1"/>
    <col min="1536" max="1536" width="5.28515625" customWidth="1"/>
    <col min="1537" max="1537" width="30.28515625" bestFit="1" customWidth="1"/>
    <col min="1538" max="1539" width="10.7109375" customWidth="1"/>
    <col min="1540" max="1540" width="10.42578125" customWidth="1"/>
    <col min="1541" max="1541" width="3.42578125" customWidth="1"/>
    <col min="1792" max="1792" width="5.28515625" customWidth="1"/>
    <col min="1793" max="1793" width="30.28515625" bestFit="1" customWidth="1"/>
    <col min="1794" max="1795" width="10.7109375" customWidth="1"/>
    <col min="1796" max="1796" width="10.42578125" customWidth="1"/>
    <col min="1797" max="1797" width="3.42578125" customWidth="1"/>
    <col min="2048" max="2048" width="5.28515625" customWidth="1"/>
    <col min="2049" max="2049" width="30.28515625" bestFit="1" customWidth="1"/>
    <col min="2050" max="2051" width="10.7109375" customWidth="1"/>
    <col min="2052" max="2052" width="10.42578125" customWidth="1"/>
    <col min="2053" max="2053" width="3.42578125" customWidth="1"/>
    <col min="2304" max="2304" width="5.28515625" customWidth="1"/>
    <col min="2305" max="2305" width="30.28515625" bestFit="1" customWidth="1"/>
    <col min="2306" max="2307" width="10.7109375" customWidth="1"/>
    <col min="2308" max="2308" width="10.42578125" customWidth="1"/>
    <col min="2309" max="2309" width="3.42578125" customWidth="1"/>
    <col min="2560" max="2560" width="5.28515625" customWidth="1"/>
    <col min="2561" max="2561" width="30.28515625" bestFit="1" customWidth="1"/>
    <col min="2562" max="2563" width="10.7109375" customWidth="1"/>
    <col min="2564" max="2564" width="10.42578125" customWidth="1"/>
    <col min="2565" max="2565" width="3.42578125" customWidth="1"/>
    <col min="2816" max="2816" width="5.28515625" customWidth="1"/>
    <col min="2817" max="2817" width="30.28515625" bestFit="1" customWidth="1"/>
    <col min="2818" max="2819" width="10.7109375" customWidth="1"/>
    <col min="2820" max="2820" width="10.42578125" customWidth="1"/>
    <col min="2821" max="2821" width="3.42578125" customWidth="1"/>
    <col min="3072" max="3072" width="5.28515625" customWidth="1"/>
    <col min="3073" max="3073" width="30.28515625" bestFit="1" customWidth="1"/>
    <col min="3074" max="3075" width="10.7109375" customWidth="1"/>
    <col min="3076" max="3076" width="10.42578125" customWidth="1"/>
    <col min="3077" max="3077" width="3.42578125" customWidth="1"/>
    <col min="3328" max="3328" width="5.28515625" customWidth="1"/>
    <col min="3329" max="3329" width="30.28515625" bestFit="1" customWidth="1"/>
    <col min="3330" max="3331" width="10.7109375" customWidth="1"/>
    <col min="3332" max="3332" width="10.42578125" customWidth="1"/>
    <col min="3333" max="3333" width="3.42578125" customWidth="1"/>
    <col min="3584" max="3584" width="5.28515625" customWidth="1"/>
    <col min="3585" max="3585" width="30.28515625" bestFit="1" customWidth="1"/>
    <col min="3586" max="3587" width="10.7109375" customWidth="1"/>
    <col min="3588" max="3588" width="10.42578125" customWidth="1"/>
    <col min="3589" max="3589" width="3.42578125" customWidth="1"/>
    <col min="3840" max="3840" width="5.28515625" customWidth="1"/>
    <col min="3841" max="3841" width="30.28515625" bestFit="1" customWidth="1"/>
    <col min="3842" max="3843" width="10.7109375" customWidth="1"/>
    <col min="3844" max="3844" width="10.42578125" customWidth="1"/>
    <col min="3845" max="3845" width="3.42578125" customWidth="1"/>
    <col min="4096" max="4096" width="5.28515625" customWidth="1"/>
    <col min="4097" max="4097" width="30.28515625" bestFit="1" customWidth="1"/>
    <col min="4098" max="4099" width="10.7109375" customWidth="1"/>
    <col min="4100" max="4100" width="10.42578125" customWidth="1"/>
    <col min="4101" max="4101" width="3.42578125" customWidth="1"/>
    <col min="4352" max="4352" width="5.28515625" customWidth="1"/>
    <col min="4353" max="4353" width="30.28515625" bestFit="1" customWidth="1"/>
    <col min="4354" max="4355" width="10.7109375" customWidth="1"/>
    <col min="4356" max="4356" width="10.42578125" customWidth="1"/>
    <col min="4357" max="4357" width="3.42578125" customWidth="1"/>
    <col min="4608" max="4608" width="5.28515625" customWidth="1"/>
    <col min="4609" max="4609" width="30.28515625" bestFit="1" customWidth="1"/>
    <col min="4610" max="4611" width="10.7109375" customWidth="1"/>
    <col min="4612" max="4612" width="10.42578125" customWidth="1"/>
    <col min="4613" max="4613" width="3.42578125" customWidth="1"/>
    <col min="4864" max="4864" width="5.28515625" customWidth="1"/>
    <col min="4865" max="4865" width="30.28515625" bestFit="1" customWidth="1"/>
    <col min="4866" max="4867" width="10.7109375" customWidth="1"/>
    <col min="4868" max="4868" width="10.42578125" customWidth="1"/>
    <col min="4869" max="4869" width="3.42578125" customWidth="1"/>
    <col min="5120" max="5120" width="5.28515625" customWidth="1"/>
    <col min="5121" max="5121" width="30.28515625" bestFit="1" customWidth="1"/>
    <col min="5122" max="5123" width="10.7109375" customWidth="1"/>
    <col min="5124" max="5124" width="10.42578125" customWidth="1"/>
    <col min="5125" max="5125" width="3.42578125" customWidth="1"/>
    <col min="5376" max="5376" width="5.28515625" customWidth="1"/>
    <col min="5377" max="5377" width="30.28515625" bestFit="1" customWidth="1"/>
    <col min="5378" max="5379" width="10.7109375" customWidth="1"/>
    <col min="5380" max="5380" width="10.42578125" customWidth="1"/>
    <col min="5381" max="5381" width="3.42578125" customWidth="1"/>
    <col min="5632" max="5632" width="5.28515625" customWidth="1"/>
    <col min="5633" max="5633" width="30.28515625" bestFit="1" customWidth="1"/>
    <col min="5634" max="5635" width="10.7109375" customWidth="1"/>
    <col min="5636" max="5636" width="10.42578125" customWidth="1"/>
    <col min="5637" max="5637" width="3.42578125" customWidth="1"/>
    <col min="5888" max="5888" width="5.28515625" customWidth="1"/>
    <col min="5889" max="5889" width="30.28515625" bestFit="1" customWidth="1"/>
    <col min="5890" max="5891" width="10.7109375" customWidth="1"/>
    <col min="5892" max="5892" width="10.42578125" customWidth="1"/>
    <col min="5893" max="5893" width="3.42578125" customWidth="1"/>
    <col min="6144" max="6144" width="5.28515625" customWidth="1"/>
    <col min="6145" max="6145" width="30.28515625" bestFit="1" customWidth="1"/>
    <col min="6146" max="6147" width="10.7109375" customWidth="1"/>
    <col min="6148" max="6148" width="10.42578125" customWidth="1"/>
    <col min="6149" max="6149" width="3.42578125" customWidth="1"/>
    <col min="6400" max="6400" width="5.28515625" customWidth="1"/>
    <col min="6401" max="6401" width="30.28515625" bestFit="1" customWidth="1"/>
    <col min="6402" max="6403" width="10.7109375" customWidth="1"/>
    <col min="6404" max="6404" width="10.42578125" customWidth="1"/>
    <col min="6405" max="6405" width="3.42578125" customWidth="1"/>
    <col min="6656" max="6656" width="5.28515625" customWidth="1"/>
    <col min="6657" max="6657" width="30.28515625" bestFit="1" customWidth="1"/>
    <col min="6658" max="6659" width="10.7109375" customWidth="1"/>
    <col min="6660" max="6660" width="10.42578125" customWidth="1"/>
    <col min="6661" max="6661" width="3.42578125" customWidth="1"/>
    <col min="6912" max="6912" width="5.28515625" customWidth="1"/>
    <col min="6913" max="6913" width="30.28515625" bestFit="1" customWidth="1"/>
    <col min="6914" max="6915" width="10.7109375" customWidth="1"/>
    <col min="6916" max="6916" width="10.42578125" customWidth="1"/>
    <col min="6917" max="6917" width="3.42578125" customWidth="1"/>
    <col min="7168" max="7168" width="5.28515625" customWidth="1"/>
    <col min="7169" max="7169" width="30.28515625" bestFit="1" customWidth="1"/>
    <col min="7170" max="7171" width="10.7109375" customWidth="1"/>
    <col min="7172" max="7172" width="10.42578125" customWidth="1"/>
    <col min="7173" max="7173" width="3.42578125" customWidth="1"/>
    <col min="7424" max="7424" width="5.28515625" customWidth="1"/>
    <col min="7425" max="7425" width="30.28515625" bestFit="1" customWidth="1"/>
    <col min="7426" max="7427" width="10.7109375" customWidth="1"/>
    <col min="7428" max="7428" width="10.42578125" customWidth="1"/>
    <col min="7429" max="7429" width="3.42578125" customWidth="1"/>
    <col min="7680" max="7680" width="5.28515625" customWidth="1"/>
    <col min="7681" max="7681" width="30.28515625" bestFit="1" customWidth="1"/>
    <col min="7682" max="7683" width="10.7109375" customWidth="1"/>
    <col min="7684" max="7684" width="10.42578125" customWidth="1"/>
    <col min="7685" max="7685" width="3.42578125" customWidth="1"/>
    <col min="7936" max="7936" width="5.28515625" customWidth="1"/>
    <col min="7937" max="7937" width="30.28515625" bestFit="1" customWidth="1"/>
    <col min="7938" max="7939" width="10.7109375" customWidth="1"/>
    <col min="7940" max="7940" width="10.42578125" customWidth="1"/>
    <col min="7941" max="7941" width="3.42578125" customWidth="1"/>
    <col min="8192" max="8192" width="5.28515625" customWidth="1"/>
    <col min="8193" max="8193" width="30.28515625" bestFit="1" customWidth="1"/>
    <col min="8194" max="8195" width="10.7109375" customWidth="1"/>
    <col min="8196" max="8196" width="10.42578125" customWidth="1"/>
    <col min="8197" max="8197" width="3.42578125" customWidth="1"/>
    <col min="8448" max="8448" width="5.28515625" customWidth="1"/>
    <col min="8449" max="8449" width="30.28515625" bestFit="1" customWidth="1"/>
    <col min="8450" max="8451" width="10.7109375" customWidth="1"/>
    <col min="8452" max="8452" width="10.42578125" customWidth="1"/>
    <col min="8453" max="8453" width="3.42578125" customWidth="1"/>
    <col min="8704" max="8704" width="5.28515625" customWidth="1"/>
    <col min="8705" max="8705" width="30.28515625" bestFit="1" customWidth="1"/>
    <col min="8706" max="8707" width="10.7109375" customWidth="1"/>
    <col min="8708" max="8708" width="10.42578125" customWidth="1"/>
    <col min="8709" max="8709" width="3.42578125" customWidth="1"/>
    <col min="8960" max="8960" width="5.28515625" customWidth="1"/>
    <col min="8961" max="8961" width="30.28515625" bestFit="1" customWidth="1"/>
    <col min="8962" max="8963" width="10.7109375" customWidth="1"/>
    <col min="8964" max="8964" width="10.42578125" customWidth="1"/>
    <col min="8965" max="8965" width="3.42578125" customWidth="1"/>
    <col min="9216" max="9216" width="5.28515625" customWidth="1"/>
    <col min="9217" max="9217" width="30.28515625" bestFit="1" customWidth="1"/>
    <col min="9218" max="9219" width="10.7109375" customWidth="1"/>
    <col min="9220" max="9220" width="10.42578125" customWidth="1"/>
    <col min="9221" max="9221" width="3.42578125" customWidth="1"/>
    <col min="9472" max="9472" width="5.28515625" customWidth="1"/>
    <col min="9473" max="9473" width="30.28515625" bestFit="1" customWidth="1"/>
    <col min="9474" max="9475" width="10.7109375" customWidth="1"/>
    <col min="9476" max="9476" width="10.42578125" customWidth="1"/>
    <col min="9477" max="9477" width="3.42578125" customWidth="1"/>
    <col min="9728" max="9728" width="5.28515625" customWidth="1"/>
    <col min="9729" max="9729" width="30.28515625" bestFit="1" customWidth="1"/>
    <col min="9730" max="9731" width="10.7109375" customWidth="1"/>
    <col min="9732" max="9732" width="10.42578125" customWidth="1"/>
    <col min="9733" max="9733" width="3.42578125" customWidth="1"/>
    <col min="9984" max="9984" width="5.28515625" customWidth="1"/>
    <col min="9985" max="9985" width="30.28515625" bestFit="1" customWidth="1"/>
    <col min="9986" max="9987" width="10.7109375" customWidth="1"/>
    <col min="9988" max="9988" width="10.42578125" customWidth="1"/>
    <col min="9989" max="9989" width="3.42578125" customWidth="1"/>
    <col min="10240" max="10240" width="5.28515625" customWidth="1"/>
    <col min="10241" max="10241" width="30.28515625" bestFit="1" customWidth="1"/>
    <col min="10242" max="10243" width="10.7109375" customWidth="1"/>
    <col min="10244" max="10244" width="10.42578125" customWidth="1"/>
    <col min="10245" max="10245" width="3.42578125" customWidth="1"/>
    <col min="10496" max="10496" width="5.28515625" customWidth="1"/>
    <col min="10497" max="10497" width="30.28515625" bestFit="1" customWidth="1"/>
    <col min="10498" max="10499" width="10.7109375" customWidth="1"/>
    <col min="10500" max="10500" width="10.42578125" customWidth="1"/>
    <col min="10501" max="10501" width="3.42578125" customWidth="1"/>
    <col min="10752" max="10752" width="5.28515625" customWidth="1"/>
    <col min="10753" max="10753" width="30.28515625" bestFit="1" customWidth="1"/>
    <col min="10754" max="10755" width="10.7109375" customWidth="1"/>
    <col min="10756" max="10756" width="10.42578125" customWidth="1"/>
    <col min="10757" max="10757" width="3.42578125" customWidth="1"/>
    <col min="11008" max="11008" width="5.28515625" customWidth="1"/>
    <col min="11009" max="11009" width="30.28515625" bestFit="1" customWidth="1"/>
    <col min="11010" max="11011" width="10.7109375" customWidth="1"/>
    <col min="11012" max="11012" width="10.42578125" customWidth="1"/>
    <col min="11013" max="11013" width="3.42578125" customWidth="1"/>
    <col min="11264" max="11264" width="5.28515625" customWidth="1"/>
    <col min="11265" max="11265" width="30.28515625" bestFit="1" customWidth="1"/>
    <col min="11266" max="11267" width="10.7109375" customWidth="1"/>
    <col min="11268" max="11268" width="10.42578125" customWidth="1"/>
    <col min="11269" max="11269" width="3.42578125" customWidth="1"/>
    <col min="11520" max="11520" width="5.28515625" customWidth="1"/>
    <col min="11521" max="11521" width="30.28515625" bestFit="1" customWidth="1"/>
    <col min="11522" max="11523" width="10.7109375" customWidth="1"/>
    <col min="11524" max="11524" width="10.42578125" customWidth="1"/>
    <col min="11525" max="11525" width="3.42578125" customWidth="1"/>
    <col min="11776" max="11776" width="5.28515625" customWidth="1"/>
    <col min="11777" max="11777" width="30.28515625" bestFit="1" customWidth="1"/>
    <col min="11778" max="11779" width="10.7109375" customWidth="1"/>
    <col min="11780" max="11780" width="10.42578125" customWidth="1"/>
    <col min="11781" max="11781" width="3.42578125" customWidth="1"/>
    <col min="12032" max="12032" width="5.28515625" customWidth="1"/>
    <col min="12033" max="12033" width="30.28515625" bestFit="1" customWidth="1"/>
    <col min="12034" max="12035" width="10.7109375" customWidth="1"/>
    <col min="12036" max="12036" width="10.42578125" customWidth="1"/>
    <col min="12037" max="12037" width="3.42578125" customWidth="1"/>
    <col min="12288" max="12288" width="5.28515625" customWidth="1"/>
    <col min="12289" max="12289" width="30.28515625" bestFit="1" customWidth="1"/>
    <col min="12290" max="12291" width="10.7109375" customWidth="1"/>
    <col min="12292" max="12292" width="10.42578125" customWidth="1"/>
    <col min="12293" max="12293" width="3.42578125" customWidth="1"/>
    <col min="12544" max="12544" width="5.28515625" customWidth="1"/>
    <col min="12545" max="12545" width="30.28515625" bestFit="1" customWidth="1"/>
    <col min="12546" max="12547" width="10.7109375" customWidth="1"/>
    <col min="12548" max="12548" width="10.42578125" customWidth="1"/>
    <col min="12549" max="12549" width="3.42578125" customWidth="1"/>
    <col min="12800" max="12800" width="5.28515625" customWidth="1"/>
    <col min="12801" max="12801" width="30.28515625" bestFit="1" customWidth="1"/>
    <col min="12802" max="12803" width="10.7109375" customWidth="1"/>
    <col min="12804" max="12804" width="10.42578125" customWidth="1"/>
    <col min="12805" max="12805" width="3.42578125" customWidth="1"/>
    <col min="13056" max="13056" width="5.28515625" customWidth="1"/>
    <col min="13057" max="13057" width="30.28515625" bestFit="1" customWidth="1"/>
    <col min="13058" max="13059" width="10.7109375" customWidth="1"/>
    <col min="13060" max="13060" width="10.42578125" customWidth="1"/>
    <col min="13061" max="13061" width="3.42578125" customWidth="1"/>
    <col min="13312" max="13312" width="5.28515625" customWidth="1"/>
    <col min="13313" max="13313" width="30.28515625" bestFit="1" customWidth="1"/>
    <col min="13314" max="13315" width="10.7109375" customWidth="1"/>
    <col min="13316" max="13316" width="10.42578125" customWidth="1"/>
    <col min="13317" max="13317" width="3.42578125" customWidth="1"/>
    <col min="13568" max="13568" width="5.28515625" customWidth="1"/>
    <col min="13569" max="13569" width="30.28515625" bestFit="1" customWidth="1"/>
    <col min="13570" max="13571" width="10.7109375" customWidth="1"/>
    <col min="13572" max="13572" width="10.42578125" customWidth="1"/>
    <col min="13573" max="13573" width="3.42578125" customWidth="1"/>
    <col min="13824" max="13824" width="5.28515625" customWidth="1"/>
    <col min="13825" max="13825" width="30.28515625" bestFit="1" customWidth="1"/>
    <col min="13826" max="13827" width="10.7109375" customWidth="1"/>
    <col min="13828" max="13828" width="10.42578125" customWidth="1"/>
    <col min="13829" max="13829" width="3.42578125" customWidth="1"/>
    <col min="14080" max="14080" width="5.28515625" customWidth="1"/>
    <col min="14081" max="14081" width="30.28515625" bestFit="1" customWidth="1"/>
    <col min="14082" max="14083" width="10.7109375" customWidth="1"/>
    <col min="14084" max="14084" width="10.42578125" customWidth="1"/>
    <col min="14085" max="14085" width="3.42578125" customWidth="1"/>
    <col min="14336" max="14336" width="5.28515625" customWidth="1"/>
    <col min="14337" max="14337" width="30.28515625" bestFit="1" customWidth="1"/>
    <col min="14338" max="14339" width="10.7109375" customWidth="1"/>
    <col min="14340" max="14340" width="10.42578125" customWidth="1"/>
    <col min="14341" max="14341" width="3.42578125" customWidth="1"/>
    <col min="14592" max="14592" width="5.28515625" customWidth="1"/>
    <col min="14593" max="14593" width="30.28515625" bestFit="1" customWidth="1"/>
    <col min="14594" max="14595" width="10.7109375" customWidth="1"/>
    <col min="14596" max="14596" width="10.42578125" customWidth="1"/>
    <col min="14597" max="14597" width="3.42578125" customWidth="1"/>
    <col min="14848" max="14848" width="5.28515625" customWidth="1"/>
    <col min="14849" max="14849" width="30.28515625" bestFit="1" customWidth="1"/>
    <col min="14850" max="14851" width="10.7109375" customWidth="1"/>
    <col min="14852" max="14852" width="10.42578125" customWidth="1"/>
    <col min="14853" max="14853" width="3.42578125" customWidth="1"/>
    <col min="15104" max="15104" width="5.28515625" customWidth="1"/>
    <col min="15105" max="15105" width="30.28515625" bestFit="1" customWidth="1"/>
    <col min="15106" max="15107" width="10.7109375" customWidth="1"/>
    <col min="15108" max="15108" width="10.42578125" customWidth="1"/>
    <col min="15109" max="15109" width="3.42578125" customWidth="1"/>
    <col min="15360" max="15360" width="5.28515625" customWidth="1"/>
    <col min="15361" max="15361" width="30.28515625" bestFit="1" customWidth="1"/>
    <col min="15362" max="15363" width="10.7109375" customWidth="1"/>
    <col min="15364" max="15364" width="10.42578125" customWidth="1"/>
    <col min="15365" max="15365" width="3.42578125" customWidth="1"/>
    <col min="15616" max="15616" width="5.28515625" customWidth="1"/>
    <col min="15617" max="15617" width="30.28515625" bestFit="1" customWidth="1"/>
    <col min="15618" max="15619" width="10.7109375" customWidth="1"/>
    <col min="15620" max="15620" width="10.42578125" customWidth="1"/>
    <col min="15621" max="15621" width="3.42578125" customWidth="1"/>
    <col min="15872" max="15872" width="5.28515625" customWidth="1"/>
    <col min="15873" max="15873" width="30.28515625" bestFit="1" customWidth="1"/>
    <col min="15874" max="15875" width="10.7109375" customWidth="1"/>
    <col min="15876" max="15876" width="10.42578125" customWidth="1"/>
    <col min="15877" max="15877" width="3.42578125" customWidth="1"/>
    <col min="16128" max="16128" width="5.28515625" customWidth="1"/>
    <col min="16129" max="16129" width="30.28515625" bestFit="1" customWidth="1"/>
    <col min="16130" max="16131" width="10.7109375" customWidth="1"/>
    <col min="16132" max="16132" width="10.42578125" customWidth="1"/>
    <col min="16133" max="16133" width="3.42578125" customWidth="1"/>
  </cols>
  <sheetData>
    <row r="2" spans="1:6" s="25" customFormat="1" ht="18" x14ac:dyDescent="0.25">
      <c r="A2" s="77"/>
      <c r="B2" s="148" t="s">
        <v>763</v>
      </c>
      <c r="C2" s="149"/>
      <c r="D2" s="93" t="s">
        <v>48</v>
      </c>
      <c r="E2" s="1"/>
    </row>
    <row r="3" spans="1:6" s="25" customFormat="1" ht="12.75" x14ac:dyDescent="0.2">
      <c r="A3" s="3"/>
      <c r="B3" s="105"/>
      <c r="C3" s="90"/>
      <c r="D3" s="5" t="s">
        <v>6</v>
      </c>
      <c r="E3" s="5" t="s">
        <v>4</v>
      </c>
    </row>
    <row r="4" spans="1:6" s="25" customFormat="1" ht="26.1" customHeight="1" x14ac:dyDescent="0.2">
      <c r="A4" s="82">
        <v>1</v>
      </c>
      <c r="B4" s="107" t="s">
        <v>764</v>
      </c>
      <c r="C4" s="107" t="s">
        <v>764</v>
      </c>
      <c r="D4" s="69">
        <v>595681.6</v>
      </c>
      <c r="E4" s="69">
        <v>107770</v>
      </c>
      <c r="F4" s="106">
        <v>43315</v>
      </c>
    </row>
    <row r="5" spans="1:6" s="25" customFormat="1" ht="12.75" x14ac:dyDescent="0.2">
      <c r="D5" s="92">
        <f>SUM(D4:D4)</f>
        <v>595681.6</v>
      </c>
      <c r="E5" s="92">
        <f>SUM(E4:E4)</f>
        <v>107770</v>
      </c>
    </row>
    <row r="6" spans="1:6" x14ac:dyDescent="0.25">
      <c r="A6" s="25"/>
      <c r="B6" s="25"/>
      <c r="C6" s="25"/>
      <c r="D6" s="135"/>
      <c r="E6" s="135"/>
      <c r="F6" s="25"/>
    </row>
    <row r="8" spans="1:6" s="25" customFormat="1" ht="18" x14ac:dyDescent="0.25">
      <c r="A8" s="77"/>
      <c r="B8" s="148" t="s">
        <v>426</v>
      </c>
      <c r="C8" s="149"/>
      <c r="D8" s="93" t="s">
        <v>48</v>
      </c>
      <c r="E8" s="1"/>
    </row>
    <row r="9" spans="1:6" s="25" customFormat="1" ht="12.75" x14ac:dyDescent="0.2">
      <c r="A9" s="3"/>
      <c r="B9" s="105"/>
      <c r="C9" s="90"/>
      <c r="D9" s="5" t="s">
        <v>6</v>
      </c>
      <c r="E9" s="5" t="s">
        <v>4</v>
      </c>
    </row>
    <row r="10" spans="1:6" s="25" customFormat="1" ht="26.1" customHeight="1" x14ac:dyDescent="0.2">
      <c r="A10" s="82">
        <v>1</v>
      </c>
      <c r="B10" s="107" t="s">
        <v>427</v>
      </c>
      <c r="C10" s="107" t="s">
        <v>427</v>
      </c>
      <c r="D10" s="69">
        <v>446993</v>
      </c>
      <c r="E10" s="69">
        <v>85148</v>
      </c>
      <c r="F10" s="106">
        <v>43147</v>
      </c>
    </row>
    <row r="11" spans="1:6" s="25" customFormat="1" ht="12.75" x14ac:dyDescent="0.2">
      <c r="D11" s="92">
        <f>SUM(D10:D10)</f>
        <v>446993</v>
      </c>
      <c r="E11" s="92">
        <f>SUM(E10:E10)</f>
        <v>85148</v>
      </c>
    </row>
    <row r="12" spans="1:6" x14ac:dyDescent="0.25">
      <c r="A12" s="25"/>
      <c r="B12" s="25"/>
      <c r="C12" s="25"/>
      <c r="D12" s="135"/>
      <c r="E12" s="135"/>
      <c r="F12" s="25"/>
    </row>
    <row r="14" spans="1:6" ht="18" x14ac:dyDescent="0.25">
      <c r="A14" s="77"/>
      <c r="B14" s="148" t="s">
        <v>777</v>
      </c>
      <c r="C14" s="149"/>
      <c r="D14" s="93" t="s">
        <v>48</v>
      </c>
      <c r="E14" s="1"/>
      <c r="F14" s="25"/>
    </row>
    <row r="15" spans="1:6" x14ac:dyDescent="0.25">
      <c r="A15" s="3"/>
      <c r="B15" s="105"/>
      <c r="C15" s="90"/>
      <c r="D15" s="5" t="s">
        <v>6</v>
      </c>
      <c r="E15" s="5" t="s">
        <v>4</v>
      </c>
      <c r="F15" s="25"/>
    </row>
    <row r="16" spans="1:6" x14ac:dyDescent="0.25">
      <c r="A16" s="82">
        <v>1</v>
      </c>
      <c r="B16" s="107" t="s">
        <v>778</v>
      </c>
      <c r="C16" s="107" t="s">
        <v>779</v>
      </c>
      <c r="D16" s="69">
        <v>413600</v>
      </c>
      <c r="E16" s="69">
        <v>75129</v>
      </c>
      <c r="F16" s="106">
        <v>43413</v>
      </c>
    </row>
    <row r="17" spans="1:6" x14ac:dyDescent="0.25">
      <c r="D17" s="72">
        <f>SUM(D16)</f>
        <v>413600</v>
      </c>
      <c r="E17" s="72">
        <f>SUM(E16)</f>
        <v>75129</v>
      </c>
    </row>
    <row r="21" spans="1:6" ht="18" x14ac:dyDescent="0.25">
      <c r="A21" s="77"/>
      <c r="B21" s="148" t="s">
        <v>452</v>
      </c>
      <c r="C21" s="149"/>
      <c r="D21" s="93" t="s">
        <v>48</v>
      </c>
      <c r="E21" s="1"/>
      <c r="F21" s="25"/>
    </row>
    <row r="22" spans="1:6" x14ac:dyDescent="0.25">
      <c r="A22" s="3"/>
      <c r="B22" s="105"/>
      <c r="C22" s="90"/>
      <c r="D22" s="5" t="s">
        <v>6</v>
      </c>
      <c r="E22" s="5" t="s">
        <v>4</v>
      </c>
      <c r="F22" s="25"/>
    </row>
    <row r="23" spans="1:6" x14ac:dyDescent="0.25">
      <c r="A23" s="82">
        <v>1</v>
      </c>
      <c r="B23" s="107" t="s">
        <v>453</v>
      </c>
      <c r="C23" s="107" t="s">
        <v>453</v>
      </c>
      <c r="D23" s="69">
        <v>380648.57999999996</v>
      </c>
      <c r="E23" s="69">
        <v>75456</v>
      </c>
      <c r="F23" s="106">
        <v>43119</v>
      </c>
    </row>
    <row r="24" spans="1:6" x14ac:dyDescent="0.25">
      <c r="D24" s="72">
        <f>SUM(D23)</f>
        <v>380648.57999999996</v>
      </c>
      <c r="E24" s="72">
        <f>SUM(E23)</f>
        <v>75456</v>
      </c>
    </row>
    <row r="27" spans="1:6" ht="18" x14ac:dyDescent="0.25">
      <c r="A27" s="77"/>
      <c r="B27" s="148" t="s">
        <v>435</v>
      </c>
      <c r="C27" s="149"/>
      <c r="D27" s="93" t="s">
        <v>48</v>
      </c>
      <c r="E27" s="1"/>
      <c r="F27" s="25"/>
    </row>
    <row r="28" spans="1:6" x14ac:dyDescent="0.25">
      <c r="A28" s="3"/>
      <c r="B28" s="105"/>
      <c r="C28" s="90"/>
      <c r="D28" s="5" t="s">
        <v>6</v>
      </c>
      <c r="E28" s="5" t="s">
        <v>4</v>
      </c>
      <c r="F28" s="25"/>
    </row>
    <row r="29" spans="1:6" x14ac:dyDescent="0.25">
      <c r="A29" s="82">
        <v>1</v>
      </c>
      <c r="B29" s="107" t="s">
        <v>429</v>
      </c>
      <c r="C29" s="107" t="s">
        <v>429</v>
      </c>
      <c r="D29" s="69">
        <v>258162.97000000003</v>
      </c>
      <c r="E29" s="69">
        <v>62441</v>
      </c>
      <c r="F29" s="106">
        <v>43189</v>
      </c>
    </row>
    <row r="30" spans="1:6" x14ac:dyDescent="0.25">
      <c r="A30" s="25"/>
      <c r="B30" s="25"/>
      <c r="C30" s="25"/>
      <c r="D30" s="136">
        <f>SUM(D29:D29)</f>
        <v>258162.97000000003</v>
      </c>
      <c r="E30" s="136">
        <f>SUM(E29:E29)</f>
        <v>62441</v>
      </c>
      <c r="F30" s="25"/>
    </row>
    <row r="31" spans="1:6" x14ac:dyDescent="0.25">
      <c r="A31" s="25"/>
      <c r="B31" s="25"/>
      <c r="C31" s="25"/>
      <c r="D31" s="135"/>
      <c r="E31" s="135"/>
      <c r="F31" s="25"/>
    </row>
    <row r="32" spans="1:6" x14ac:dyDescent="0.25">
      <c r="A32" s="25"/>
      <c r="B32" s="25"/>
      <c r="C32" s="25"/>
      <c r="D32" s="135"/>
      <c r="E32" s="135"/>
      <c r="F32" s="25"/>
    </row>
    <row r="34" spans="1:6" ht="18" x14ac:dyDescent="0.25">
      <c r="A34" s="77"/>
      <c r="B34" s="148" t="s">
        <v>781</v>
      </c>
      <c r="C34" s="149"/>
      <c r="D34" s="93" t="s">
        <v>48</v>
      </c>
      <c r="E34" s="1"/>
      <c r="F34" s="25"/>
    </row>
    <row r="35" spans="1:6" x14ac:dyDescent="0.25">
      <c r="A35" s="3"/>
      <c r="B35" s="105"/>
      <c r="C35" s="90"/>
      <c r="D35" s="5" t="s">
        <v>6</v>
      </c>
      <c r="E35" s="5" t="s">
        <v>4</v>
      </c>
      <c r="F35" s="25"/>
    </row>
    <row r="36" spans="1:6" x14ac:dyDescent="0.25">
      <c r="A36" s="82">
        <v>1</v>
      </c>
      <c r="B36" s="107" t="s">
        <v>780</v>
      </c>
      <c r="C36" s="107" t="s">
        <v>780</v>
      </c>
      <c r="D36" s="69">
        <v>241704.66999999998</v>
      </c>
      <c r="E36" s="69">
        <v>47840</v>
      </c>
      <c r="F36" s="106">
        <v>43427</v>
      </c>
    </row>
    <row r="37" spans="1:6" x14ac:dyDescent="0.25">
      <c r="A37" s="25"/>
      <c r="B37" s="25"/>
      <c r="C37" s="25"/>
      <c r="D37" s="136">
        <f>SUM(D36:D36)</f>
        <v>241704.66999999998</v>
      </c>
      <c r="E37" s="136">
        <f>SUM(E36:E36)</f>
        <v>47840</v>
      </c>
      <c r="F37" s="25"/>
    </row>
    <row r="38" spans="1:6" x14ac:dyDescent="0.25">
      <c r="A38" s="25"/>
      <c r="B38" s="25"/>
      <c r="C38" s="25"/>
      <c r="D38" s="135"/>
      <c r="E38" s="135"/>
      <c r="F38" s="25"/>
    </row>
    <row r="39" spans="1:6" x14ac:dyDescent="0.25">
      <c r="A39" s="25"/>
      <c r="B39" s="25"/>
      <c r="C39" s="25"/>
      <c r="D39" s="135"/>
      <c r="E39" s="135"/>
      <c r="F39" s="25"/>
    </row>
    <row r="40" spans="1:6" ht="18" x14ac:dyDescent="0.25">
      <c r="D40" s="2" t="s">
        <v>48</v>
      </c>
      <c r="E40" s="1"/>
    </row>
    <row r="41" spans="1:6" ht="18" x14ac:dyDescent="0.25">
      <c r="A41" s="77"/>
      <c r="B41" s="148" t="s">
        <v>450</v>
      </c>
      <c r="C41" s="149"/>
      <c r="D41" s="5" t="s">
        <v>6</v>
      </c>
      <c r="E41" s="5" t="s">
        <v>4</v>
      </c>
      <c r="F41" s="25"/>
    </row>
    <row r="42" spans="1:6" x14ac:dyDescent="0.25">
      <c r="A42" s="3"/>
      <c r="B42" s="105"/>
      <c r="C42" s="90"/>
      <c r="D42" s="69"/>
      <c r="E42" s="69"/>
      <c r="F42" s="25"/>
    </row>
    <row r="43" spans="1:6" x14ac:dyDescent="0.25">
      <c r="A43" s="82">
        <v>1</v>
      </c>
      <c r="B43" s="107" t="s">
        <v>451</v>
      </c>
      <c r="C43" s="107" t="s">
        <v>451</v>
      </c>
      <c r="D43" s="46">
        <v>86659.699999999983</v>
      </c>
      <c r="E43" s="46">
        <v>19044</v>
      </c>
      <c r="F43" s="106">
        <v>43140</v>
      </c>
    </row>
    <row r="44" spans="1:6" x14ac:dyDescent="0.25">
      <c r="A44" s="123"/>
      <c r="B44" s="124"/>
      <c r="C44" s="124"/>
      <c r="D44" s="136">
        <f>SUM(D43)</f>
        <v>86659.699999999983</v>
      </c>
      <c r="E44" s="136">
        <f>SUM(E43)</f>
        <v>19044</v>
      </c>
      <c r="F44" s="127"/>
    </row>
    <row r="45" spans="1:6" x14ac:dyDescent="0.25">
      <c r="A45" s="123"/>
      <c r="B45" s="124"/>
      <c r="C45" s="124"/>
      <c r="D45" s="135"/>
      <c r="E45" s="135"/>
      <c r="F45" s="127"/>
    </row>
    <row r="46" spans="1:6" s="25" customFormat="1" ht="18" x14ac:dyDescent="0.25">
      <c r="A46" s="1"/>
      <c r="B46" s="175" t="s">
        <v>756</v>
      </c>
      <c r="C46" s="175"/>
      <c r="D46" s="2" t="s">
        <v>48</v>
      </c>
      <c r="E46" s="1"/>
    </row>
    <row r="47" spans="1:6" s="25" customFormat="1" ht="12.75" x14ac:dyDescent="0.2">
      <c r="A47" s="3"/>
      <c r="B47" s="4"/>
      <c r="C47" s="4"/>
      <c r="D47" s="88" t="s">
        <v>6</v>
      </c>
      <c r="E47" s="88" t="s">
        <v>4</v>
      </c>
    </row>
    <row r="48" spans="1:6" s="25" customFormat="1" ht="12.75" x14ac:dyDescent="0.2">
      <c r="A48" s="45">
        <v>1</v>
      </c>
      <c r="B48" s="95" t="s">
        <v>757</v>
      </c>
      <c r="C48" s="8" t="s">
        <v>757</v>
      </c>
      <c r="D48" s="9">
        <v>62698.86</v>
      </c>
      <c r="E48" s="9">
        <v>11802</v>
      </c>
      <c r="F48" s="143">
        <v>43350</v>
      </c>
    </row>
    <row r="49" spans="1:6" s="25" customFormat="1" ht="12.75" x14ac:dyDescent="0.2">
      <c r="A49" s="51"/>
      <c r="B49" s="128"/>
      <c r="C49" s="125"/>
      <c r="D49" s="92">
        <f>SUM(D48:D48)</f>
        <v>62698.86</v>
      </c>
      <c r="E49" s="92">
        <f>SUM(E48:E48)</f>
        <v>11802</v>
      </c>
      <c r="F49" s="129"/>
    </row>
    <row r="50" spans="1:6" s="25" customFormat="1" x14ac:dyDescent="0.25">
      <c r="D50"/>
      <c r="E50"/>
    </row>
    <row r="51" spans="1:6" x14ac:dyDescent="0.25">
      <c r="A51" s="25"/>
      <c r="B51" s="25"/>
      <c r="C51" s="48"/>
      <c r="D51" s="135"/>
      <c r="E51" s="135"/>
      <c r="F51" s="48"/>
    </row>
    <row r="52" spans="1:6" s="25" customFormat="1" ht="18" x14ac:dyDescent="0.25">
      <c r="A52" s="1"/>
      <c r="B52" s="175" t="s">
        <v>761</v>
      </c>
      <c r="C52" s="175"/>
      <c r="D52" s="2" t="s">
        <v>48</v>
      </c>
      <c r="E52" s="1"/>
    </row>
    <row r="53" spans="1:6" s="25" customFormat="1" ht="12.75" x14ac:dyDescent="0.2">
      <c r="A53" s="3"/>
      <c r="B53" s="4"/>
      <c r="C53" s="4"/>
      <c r="D53" s="88" t="s">
        <v>6</v>
      </c>
      <c r="E53" s="88" t="s">
        <v>4</v>
      </c>
    </row>
    <row r="54" spans="1:6" s="25" customFormat="1" ht="12.75" x14ac:dyDescent="0.2">
      <c r="A54" s="45">
        <v>1</v>
      </c>
      <c r="B54" s="95" t="s">
        <v>762</v>
      </c>
      <c r="C54" s="8" t="s">
        <v>762</v>
      </c>
      <c r="D54" s="9">
        <v>27412</v>
      </c>
      <c r="E54" s="9">
        <v>4793</v>
      </c>
      <c r="F54" s="108">
        <v>43434</v>
      </c>
    </row>
    <row r="55" spans="1:6" s="25" customFormat="1" ht="12.75" x14ac:dyDescent="0.2">
      <c r="A55" s="51"/>
      <c r="B55" s="128"/>
      <c r="C55" s="125"/>
      <c r="D55" s="92">
        <f>SUM(D54:D54)</f>
        <v>27412</v>
      </c>
      <c r="E55" s="92">
        <f>SUM(E54:E54)</f>
        <v>4793</v>
      </c>
      <c r="F55" s="129"/>
    </row>
    <row r="56" spans="1:6" s="25" customFormat="1" x14ac:dyDescent="0.25">
      <c r="D56"/>
      <c r="E56"/>
    </row>
    <row r="57" spans="1:6" x14ac:dyDescent="0.25">
      <c r="A57" s="25"/>
      <c r="B57" s="25"/>
      <c r="C57" s="48"/>
      <c r="D57" s="135"/>
      <c r="E57" s="135"/>
      <c r="F57" s="48"/>
    </row>
    <row r="58" spans="1:6" s="25" customFormat="1" ht="18" x14ac:dyDescent="0.25">
      <c r="A58" s="1"/>
      <c r="B58" s="175" t="s">
        <v>784</v>
      </c>
      <c r="C58" s="175"/>
      <c r="D58" s="2" t="s">
        <v>48</v>
      </c>
      <c r="E58" s="1"/>
    </row>
    <row r="59" spans="1:6" s="25" customFormat="1" ht="12.75" x14ac:dyDescent="0.2">
      <c r="A59" s="3"/>
      <c r="B59" s="4"/>
      <c r="C59" s="4"/>
      <c r="D59" s="88" t="s">
        <v>6</v>
      </c>
      <c r="E59" s="88" t="s">
        <v>4</v>
      </c>
    </row>
    <row r="60" spans="1:6" s="25" customFormat="1" ht="12.75" x14ac:dyDescent="0.2">
      <c r="A60" s="45">
        <v>1</v>
      </c>
      <c r="B60" s="95" t="s">
        <v>785</v>
      </c>
      <c r="C60" s="8" t="s">
        <v>785</v>
      </c>
      <c r="D60" s="9">
        <v>22589.599999999999</v>
      </c>
      <c r="E60" s="9">
        <v>6350</v>
      </c>
      <c r="F60" s="108" t="s">
        <v>592</v>
      </c>
    </row>
    <row r="61" spans="1:6" s="25" customFormat="1" ht="12.75" x14ac:dyDescent="0.2">
      <c r="A61" s="51"/>
      <c r="B61" s="128"/>
      <c r="C61" s="125"/>
      <c r="D61" s="92">
        <f>SUM(D60:D60)</f>
        <v>22589.599999999999</v>
      </c>
      <c r="E61" s="92">
        <f>SUM(E60:E60)</f>
        <v>6350</v>
      </c>
      <c r="F61" s="129"/>
    </row>
    <row r="62" spans="1:6" s="25" customFormat="1" x14ac:dyDescent="0.25">
      <c r="D62"/>
      <c r="E62"/>
    </row>
    <row r="63" spans="1:6" ht="16.5" customHeight="1" x14ac:dyDescent="0.25"/>
    <row r="64" spans="1:6" x14ac:dyDescent="0.25">
      <c r="A64" s="25"/>
      <c r="B64" s="25"/>
      <c r="C64" s="48"/>
      <c r="D64" s="135"/>
      <c r="E64" s="135"/>
      <c r="F64" s="48"/>
    </row>
    <row r="65" spans="1:14" s="25" customFormat="1" ht="18" x14ac:dyDescent="0.25">
      <c r="A65" s="1"/>
      <c r="B65" s="175" t="s">
        <v>769</v>
      </c>
      <c r="C65" s="175"/>
      <c r="D65" s="2" t="s">
        <v>48</v>
      </c>
      <c r="E65" s="1"/>
    </row>
    <row r="66" spans="1:14" s="25" customFormat="1" ht="12.75" x14ac:dyDescent="0.2">
      <c r="A66" s="3"/>
      <c r="B66" s="4"/>
      <c r="C66" s="4"/>
      <c r="D66" s="88" t="s">
        <v>6</v>
      </c>
      <c r="E66" s="88" t="s">
        <v>4</v>
      </c>
    </row>
    <row r="67" spans="1:14" s="25" customFormat="1" ht="12.75" x14ac:dyDescent="0.2">
      <c r="A67" s="45">
        <v>1</v>
      </c>
      <c r="B67" s="95" t="s">
        <v>770</v>
      </c>
      <c r="C67" s="8" t="s">
        <v>770</v>
      </c>
      <c r="D67" s="9">
        <v>19610.28</v>
      </c>
      <c r="E67" s="9">
        <v>4858</v>
      </c>
      <c r="F67" s="108">
        <v>43371</v>
      </c>
    </row>
    <row r="68" spans="1:14" s="25" customFormat="1" ht="12.75" x14ac:dyDescent="0.2">
      <c r="A68" s="51"/>
      <c r="B68" s="128"/>
      <c r="C68" s="125"/>
      <c r="D68" s="92">
        <f>SUM(D67:D67)</f>
        <v>19610.28</v>
      </c>
      <c r="E68" s="92">
        <f>SUM(E67:E67)</f>
        <v>4858</v>
      </c>
      <c r="F68" s="129"/>
    </row>
    <row r="69" spans="1:14" s="25" customFormat="1" x14ac:dyDescent="0.25">
      <c r="D69"/>
      <c r="E69"/>
    </row>
    <row r="70" spans="1:14" ht="16.5" customHeight="1" x14ac:dyDescent="0.25"/>
    <row r="71" spans="1:14" ht="16.5" customHeight="1" x14ac:dyDescent="0.25"/>
    <row r="72" spans="1:14" ht="18" x14ac:dyDescent="0.25">
      <c r="D72" s="2" t="s">
        <v>48</v>
      </c>
      <c r="E72" s="1"/>
    </row>
    <row r="73" spans="1:14" s="25" customFormat="1" ht="18" x14ac:dyDescent="0.25">
      <c r="A73" s="77"/>
      <c r="B73" s="148" t="s">
        <v>417</v>
      </c>
      <c r="C73" s="149"/>
      <c r="D73" s="5" t="s">
        <v>6</v>
      </c>
      <c r="E73" s="5" t="s">
        <v>4</v>
      </c>
    </row>
    <row r="74" spans="1:14" s="25" customFormat="1" ht="12.75" x14ac:dyDescent="0.2">
      <c r="A74" s="91"/>
      <c r="B74" s="94"/>
      <c r="C74" s="94"/>
      <c r="D74" s="69"/>
      <c r="E74" s="69"/>
    </row>
    <row r="75" spans="1:14" s="25" customFormat="1" ht="18.600000000000001" customHeight="1" x14ac:dyDescent="0.2">
      <c r="A75" s="82">
        <v>1</v>
      </c>
      <c r="B75" s="8" t="s">
        <v>418</v>
      </c>
      <c r="C75" s="8" t="s">
        <v>419</v>
      </c>
      <c r="D75" s="46">
        <v>8556</v>
      </c>
      <c r="E75" s="46">
        <v>1866</v>
      </c>
      <c r="F75" s="12">
        <v>43273</v>
      </c>
      <c r="G75" s="64"/>
      <c r="H75" s="64"/>
      <c r="I75" s="54"/>
      <c r="J75" s="64"/>
      <c r="L75" s="103"/>
      <c r="M75" s="103"/>
      <c r="N75" s="104"/>
    </row>
    <row r="76" spans="1:14" s="25" customFormat="1" ht="18.600000000000001" customHeight="1" x14ac:dyDescent="0.2">
      <c r="A76" s="11">
        <v>2</v>
      </c>
      <c r="B76" s="8" t="s">
        <v>748</v>
      </c>
      <c r="C76" s="8" t="s">
        <v>749</v>
      </c>
      <c r="D76" s="43">
        <v>8366.41</v>
      </c>
      <c r="E76" s="43">
        <v>1909</v>
      </c>
      <c r="F76" s="12">
        <v>43350</v>
      </c>
      <c r="G76" s="64"/>
      <c r="H76" s="64"/>
      <c r="I76" s="54"/>
      <c r="J76" s="64"/>
      <c r="L76" s="103"/>
      <c r="M76" s="103"/>
      <c r="N76" s="104"/>
    </row>
    <row r="77" spans="1:14" s="25" customFormat="1" ht="12.75" x14ac:dyDescent="0.2">
      <c r="D77" s="142">
        <f>SUM(D75:D76)</f>
        <v>16922.41</v>
      </c>
      <c r="E77" s="142">
        <f>SUM(E75:E76)</f>
        <v>3775</v>
      </c>
    </row>
    <row r="78" spans="1:14" s="25" customFormat="1" x14ac:dyDescent="0.25">
      <c r="D78"/>
      <c r="E78"/>
    </row>
    <row r="79" spans="1:14" ht="15" customHeight="1" x14ac:dyDescent="0.25"/>
    <row r="80" spans="1:14" x14ac:dyDescent="0.25">
      <c r="A80" s="25"/>
      <c r="B80" s="25"/>
      <c r="C80" s="48"/>
      <c r="D80" s="135"/>
      <c r="E80" s="135"/>
      <c r="F80" s="48"/>
    </row>
    <row r="81" spans="1:6" s="25" customFormat="1" ht="18" x14ac:dyDescent="0.25">
      <c r="A81" s="1"/>
      <c r="B81" s="175" t="s">
        <v>416</v>
      </c>
      <c r="C81" s="175"/>
      <c r="D81" s="2" t="s">
        <v>48</v>
      </c>
      <c r="E81" s="1"/>
    </row>
    <row r="82" spans="1:6" s="25" customFormat="1" ht="12.75" x14ac:dyDescent="0.2">
      <c r="A82" s="3"/>
      <c r="B82" s="4"/>
      <c r="C82" s="4"/>
      <c r="D82" s="88" t="s">
        <v>6</v>
      </c>
      <c r="E82" s="88" t="s">
        <v>4</v>
      </c>
    </row>
    <row r="83" spans="1:6" s="25" customFormat="1" ht="12.75" x14ac:dyDescent="0.2">
      <c r="A83" s="45">
        <v>1</v>
      </c>
      <c r="B83" s="95" t="s">
        <v>416</v>
      </c>
      <c r="C83" s="8" t="s">
        <v>416</v>
      </c>
      <c r="D83" s="9">
        <v>14582.18</v>
      </c>
      <c r="E83" s="9">
        <v>3476</v>
      </c>
      <c r="F83" s="108">
        <v>43210</v>
      </c>
    </row>
    <row r="84" spans="1:6" s="25" customFormat="1" ht="12.75" x14ac:dyDescent="0.2">
      <c r="A84" s="51"/>
      <c r="B84" s="128"/>
      <c r="C84" s="125"/>
      <c r="D84" s="92">
        <f>SUM(D83:D83)</f>
        <v>14582.18</v>
      </c>
      <c r="E84" s="92">
        <f>SUM(E83:E83)</f>
        <v>3476</v>
      </c>
      <c r="F84" s="129"/>
    </row>
    <row r="85" spans="1:6" s="25" customFormat="1" x14ac:dyDescent="0.25">
      <c r="D85"/>
      <c r="E85"/>
    </row>
    <row r="86" spans="1:6" ht="16.5" customHeight="1" x14ac:dyDescent="0.25"/>
    <row r="87" spans="1:6" ht="18" x14ac:dyDescent="0.25">
      <c r="D87" s="2" t="s">
        <v>48</v>
      </c>
      <c r="E87" s="1"/>
    </row>
    <row r="88" spans="1:6" s="25" customFormat="1" ht="18" x14ac:dyDescent="0.25">
      <c r="A88" s="77"/>
      <c r="B88" s="148" t="s">
        <v>425</v>
      </c>
      <c r="C88" s="149"/>
      <c r="D88" s="5" t="s">
        <v>6</v>
      </c>
      <c r="E88" s="5" t="s">
        <v>4</v>
      </c>
    </row>
    <row r="89" spans="1:6" s="25" customFormat="1" ht="16.149999999999999" customHeight="1" x14ac:dyDescent="0.2">
      <c r="A89" s="82">
        <v>1</v>
      </c>
      <c r="B89" s="107" t="s">
        <v>424</v>
      </c>
      <c r="C89" s="8" t="s">
        <v>424</v>
      </c>
      <c r="D89" s="126">
        <v>12164.900000000001</v>
      </c>
      <c r="E89" s="126">
        <v>2997</v>
      </c>
      <c r="F89" s="106">
        <v>43077</v>
      </c>
    </row>
    <row r="90" spans="1:6" s="25" customFormat="1" ht="26.1" customHeight="1" x14ac:dyDescent="0.2">
      <c r="A90" s="123"/>
      <c r="B90" s="124"/>
      <c r="C90" s="125"/>
      <c r="D90" s="92">
        <f>SUM(D89:D89)</f>
        <v>12164.900000000001</v>
      </c>
      <c r="E90" s="92">
        <f>SUM(E89:E89)</f>
        <v>2997</v>
      </c>
      <c r="F90" s="127"/>
    </row>
    <row r="91" spans="1:6" s="25" customFormat="1" ht="12.75" x14ac:dyDescent="0.2">
      <c r="D91" s="135"/>
      <c r="E91" s="135"/>
    </row>
    <row r="92" spans="1:6" s="25" customFormat="1" x14ac:dyDescent="0.25">
      <c r="D92"/>
      <c r="E92"/>
    </row>
    <row r="93" spans="1:6" ht="16.5" customHeight="1" x14ac:dyDescent="0.25"/>
    <row r="94" spans="1:6" ht="18" x14ac:dyDescent="0.25">
      <c r="D94" s="2" t="s">
        <v>48</v>
      </c>
      <c r="E94" s="1"/>
    </row>
    <row r="95" spans="1:6" s="25" customFormat="1" ht="18" x14ac:dyDescent="0.25">
      <c r="A95" s="77"/>
      <c r="B95" s="148" t="s">
        <v>758</v>
      </c>
      <c r="C95" s="149"/>
      <c r="D95" s="5" t="s">
        <v>6</v>
      </c>
      <c r="E95" s="5" t="s">
        <v>4</v>
      </c>
    </row>
    <row r="96" spans="1:6" s="25" customFormat="1" ht="16.149999999999999" customHeight="1" x14ac:dyDescent="0.2">
      <c r="A96" s="82">
        <v>1</v>
      </c>
      <c r="B96" s="107" t="s">
        <v>759</v>
      </c>
      <c r="C96" s="8" t="s">
        <v>760</v>
      </c>
      <c r="D96" s="126">
        <v>11292</v>
      </c>
      <c r="E96" s="126">
        <v>2267</v>
      </c>
      <c r="F96" s="106" t="s">
        <v>523</v>
      </c>
    </row>
    <row r="97" spans="1:6" s="25" customFormat="1" ht="26.1" customHeight="1" x14ac:dyDescent="0.2">
      <c r="A97" s="123"/>
      <c r="B97" s="124"/>
      <c r="C97" s="125"/>
      <c r="D97" s="92">
        <f>SUM(D96:D96)</f>
        <v>11292</v>
      </c>
      <c r="E97" s="92">
        <f>SUM(E96:E96)</f>
        <v>2267</v>
      </c>
      <c r="F97" s="127"/>
    </row>
    <row r="98" spans="1:6" s="25" customFormat="1" ht="12.75" x14ac:dyDescent="0.2">
      <c r="D98" s="135"/>
      <c r="E98" s="135"/>
    </row>
    <row r="99" spans="1:6" s="25" customFormat="1" x14ac:dyDescent="0.25">
      <c r="D99"/>
      <c r="E99"/>
    </row>
    <row r="100" spans="1:6" ht="18" x14ac:dyDescent="0.25">
      <c r="D100" s="2" t="s">
        <v>48</v>
      </c>
      <c r="E100" s="1"/>
    </row>
    <row r="101" spans="1:6" ht="18" x14ac:dyDescent="0.25">
      <c r="A101" s="77"/>
      <c r="B101" s="148" t="s">
        <v>445</v>
      </c>
      <c r="C101" s="149"/>
      <c r="D101" s="5" t="s">
        <v>6</v>
      </c>
      <c r="E101" s="5" t="s">
        <v>4</v>
      </c>
      <c r="F101" s="25"/>
    </row>
    <row r="102" spans="1:6" x14ac:dyDescent="0.25">
      <c r="A102" s="3"/>
      <c r="B102" s="105"/>
      <c r="C102" s="90"/>
      <c r="F102" s="25"/>
    </row>
    <row r="103" spans="1:6" x14ac:dyDescent="0.25">
      <c r="A103" s="109">
        <v>1</v>
      </c>
      <c r="B103" s="90" t="s">
        <v>446</v>
      </c>
      <c r="C103" s="90" t="s">
        <v>447</v>
      </c>
      <c r="D103" s="43">
        <v>7254.62</v>
      </c>
      <c r="E103" s="43">
        <v>1861</v>
      </c>
      <c r="F103" s="134">
        <v>43112</v>
      </c>
    </row>
    <row r="104" spans="1:6" x14ac:dyDescent="0.25">
      <c r="A104" s="82">
        <v>2</v>
      </c>
      <c r="B104" s="107" t="s">
        <v>448</v>
      </c>
      <c r="C104" s="107" t="s">
        <v>449</v>
      </c>
      <c r="D104" s="69">
        <v>1039</v>
      </c>
      <c r="E104" s="69">
        <v>277</v>
      </c>
      <c r="F104" s="106">
        <v>43161</v>
      </c>
    </row>
    <row r="105" spans="1:6" x14ac:dyDescent="0.25">
      <c r="A105" s="25"/>
      <c r="B105" s="25"/>
      <c r="C105" s="25"/>
      <c r="D105" s="72">
        <f>SUM(D103:D104)</f>
        <v>8293.619999999999</v>
      </c>
      <c r="E105" s="72">
        <f>SUM(E103:E104)</f>
        <v>2138</v>
      </c>
      <c r="F105" s="25"/>
    </row>
    <row r="106" spans="1:6" x14ac:dyDescent="0.25">
      <c r="A106" s="25"/>
      <c r="B106" s="25"/>
      <c r="C106" s="25"/>
      <c r="D106" s="137"/>
      <c r="E106" s="137"/>
      <c r="F106" s="25"/>
    </row>
    <row r="107" spans="1:6" x14ac:dyDescent="0.25">
      <c r="A107" s="25"/>
      <c r="B107" s="25"/>
      <c r="C107" s="25"/>
      <c r="D107" s="137"/>
      <c r="E107" s="137"/>
      <c r="F107" s="25"/>
    </row>
    <row r="108" spans="1:6" ht="18" x14ac:dyDescent="0.25">
      <c r="D108" s="2" t="s">
        <v>48</v>
      </c>
      <c r="E108" s="1"/>
    </row>
    <row r="109" spans="1:6" ht="18" x14ac:dyDescent="0.25">
      <c r="A109" s="77"/>
      <c r="B109" s="148" t="s">
        <v>765</v>
      </c>
      <c r="C109" s="149"/>
      <c r="D109" s="5" t="s">
        <v>6</v>
      </c>
      <c r="E109" s="5" t="s">
        <v>4</v>
      </c>
      <c r="F109" s="25"/>
    </row>
    <row r="110" spans="1:6" x14ac:dyDescent="0.25">
      <c r="A110" s="3"/>
      <c r="B110" s="105"/>
      <c r="C110" s="90"/>
      <c r="F110" s="25"/>
    </row>
    <row r="111" spans="1:6" x14ac:dyDescent="0.25">
      <c r="A111" s="138">
        <v>1</v>
      </c>
      <c r="B111" s="90" t="s">
        <v>766</v>
      </c>
      <c r="C111" s="90" t="s">
        <v>766</v>
      </c>
      <c r="D111" s="43">
        <v>1877.83</v>
      </c>
      <c r="E111" s="43">
        <v>508</v>
      </c>
      <c r="F111" s="134">
        <v>43441</v>
      </c>
    </row>
    <row r="112" spans="1:6" x14ac:dyDescent="0.25">
      <c r="A112" s="138"/>
      <c r="B112" s="90" t="s">
        <v>767</v>
      </c>
      <c r="C112" s="90" t="s">
        <v>767</v>
      </c>
      <c r="D112" s="43">
        <v>1867.4</v>
      </c>
      <c r="E112" s="43">
        <v>537</v>
      </c>
      <c r="F112" s="134">
        <v>43390</v>
      </c>
    </row>
    <row r="113" spans="1:6" x14ac:dyDescent="0.25">
      <c r="A113" s="82">
        <v>2</v>
      </c>
      <c r="B113" s="107" t="s">
        <v>768</v>
      </c>
      <c r="C113" s="107" t="s">
        <v>768</v>
      </c>
      <c r="D113" s="69">
        <v>240.6</v>
      </c>
      <c r="E113" s="69">
        <v>63</v>
      </c>
      <c r="F113" s="106">
        <v>43426</v>
      </c>
    </row>
    <row r="114" spans="1:6" x14ac:dyDescent="0.25">
      <c r="A114" s="25"/>
      <c r="B114" s="25"/>
      <c r="C114" s="25"/>
      <c r="D114" s="72">
        <f>SUM(D111:D113)</f>
        <v>3985.83</v>
      </c>
      <c r="E114" s="72">
        <f>SUM(E111:E113)</f>
        <v>1108</v>
      </c>
      <c r="F114" s="25"/>
    </row>
    <row r="117" spans="1:6" ht="18" x14ac:dyDescent="0.25">
      <c r="D117" s="2" t="s">
        <v>48</v>
      </c>
      <c r="E117" s="1"/>
    </row>
    <row r="118" spans="1:6" s="25" customFormat="1" ht="18" x14ac:dyDescent="0.25">
      <c r="A118" s="77"/>
      <c r="B118" s="148" t="s">
        <v>782</v>
      </c>
      <c r="C118" s="149"/>
      <c r="D118" s="5" t="s">
        <v>6</v>
      </c>
      <c r="E118" s="5" t="s">
        <v>4</v>
      </c>
    </row>
    <row r="119" spans="1:6" s="25" customFormat="1" ht="16.149999999999999" customHeight="1" x14ac:dyDescent="0.2">
      <c r="A119" s="82">
        <v>1</v>
      </c>
      <c r="B119" s="107" t="s">
        <v>783</v>
      </c>
      <c r="C119" s="107" t="s">
        <v>783</v>
      </c>
      <c r="D119" s="126">
        <v>1268</v>
      </c>
      <c r="E119" s="126">
        <v>507</v>
      </c>
      <c r="F119" s="106">
        <v>41544</v>
      </c>
    </row>
    <row r="120" spans="1:6" s="25" customFormat="1" ht="26.1" customHeight="1" x14ac:dyDescent="0.2">
      <c r="A120" s="123"/>
      <c r="B120" s="124"/>
      <c r="C120" s="125"/>
      <c r="D120" s="92">
        <f>SUM(D119:D119)</f>
        <v>1268</v>
      </c>
      <c r="E120" s="92">
        <f>SUM(E119:E119)</f>
        <v>507</v>
      </c>
      <c r="F120" s="127"/>
    </row>
    <row r="121" spans="1:6" s="25" customFormat="1" ht="12.75" x14ac:dyDescent="0.2">
      <c r="D121" s="135"/>
      <c r="E121" s="135"/>
    </row>
    <row r="129" spans="1:6" x14ac:dyDescent="0.25">
      <c r="A129" s="25"/>
      <c r="B129" s="25"/>
      <c r="C129" s="25"/>
      <c r="F129" s="25"/>
    </row>
  </sheetData>
  <mergeCells count="18">
    <mergeCell ref="B21:C21"/>
    <mergeCell ref="B88:C88"/>
    <mergeCell ref="B118:C118"/>
    <mergeCell ref="B58:C58"/>
    <mergeCell ref="B2:C2"/>
    <mergeCell ref="B109:C109"/>
    <mergeCell ref="B65:C65"/>
    <mergeCell ref="B14:C14"/>
    <mergeCell ref="B34:C34"/>
    <mergeCell ref="B8:C8"/>
    <mergeCell ref="B81:C81"/>
    <mergeCell ref="B73:C73"/>
    <mergeCell ref="B46:C46"/>
    <mergeCell ref="B95:C95"/>
    <mergeCell ref="B52:C52"/>
    <mergeCell ref="B27:C27"/>
    <mergeCell ref="B101:C101"/>
    <mergeCell ref="B41:C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8"/>
  <sheetViews>
    <sheetView workbookViewId="0">
      <selection activeCell="D2" sqref="D2"/>
    </sheetView>
  </sheetViews>
  <sheetFormatPr defaultRowHeight="15" x14ac:dyDescent="0.25"/>
  <cols>
    <col min="1" max="1" width="3.85546875" customWidth="1"/>
    <col min="2" max="2" width="32.28515625" customWidth="1"/>
    <col min="3" max="3" width="40" customWidth="1"/>
    <col min="4" max="4" width="15.5703125" customWidth="1"/>
    <col min="5" max="5" width="11.42578125" bestFit="1" customWidth="1"/>
    <col min="6" max="6" width="15" customWidth="1"/>
    <col min="7" max="7" width="11.140625" customWidth="1"/>
    <col min="8" max="8" width="13.85546875" bestFit="1" customWidth="1"/>
    <col min="9" max="9" width="11.42578125" bestFit="1" customWidth="1"/>
    <col min="10" max="10" width="15.28515625" customWidth="1"/>
  </cols>
  <sheetData>
    <row r="1" spans="1:10" ht="18" x14ac:dyDescent="0.25">
      <c r="A1" s="1"/>
      <c r="B1" s="148" t="s">
        <v>0</v>
      </c>
      <c r="C1" s="149"/>
      <c r="D1" s="150" t="s">
        <v>1</v>
      </c>
      <c r="E1" s="151"/>
      <c r="F1" s="150" t="s">
        <v>2</v>
      </c>
      <c r="G1" s="151"/>
      <c r="H1" s="150" t="s">
        <v>3</v>
      </c>
      <c r="I1" s="151"/>
    </row>
    <row r="2" spans="1:10" x14ac:dyDescent="0.25">
      <c r="A2" s="3"/>
      <c r="B2" s="4"/>
      <c r="C2" s="4"/>
      <c r="D2" s="5" t="s">
        <v>5</v>
      </c>
      <c r="E2" s="5" t="s">
        <v>4</v>
      </c>
      <c r="F2" s="5" t="s">
        <v>5</v>
      </c>
      <c r="G2" s="5" t="s">
        <v>4</v>
      </c>
      <c r="H2" s="5" t="s">
        <v>5</v>
      </c>
      <c r="I2" s="5" t="s">
        <v>4</v>
      </c>
      <c r="J2" s="6"/>
    </row>
    <row r="3" spans="1:10" x14ac:dyDescent="0.25">
      <c r="A3" s="7">
        <v>1</v>
      </c>
      <c r="B3" s="110" t="s">
        <v>638</v>
      </c>
      <c r="C3" s="110" t="s">
        <v>639</v>
      </c>
      <c r="D3" s="99"/>
      <c r="E3" s="99"/>
      <c r="F3" s="120">
        <v>553346.12</v>
      </c>
      <c r="G3" s="121">
        <v>96024</v>
      </c>
      <c r="H3" s="70"/>
      <c r="I3" s="70"/>
      <c r="J3" s="112">
        <v>43385</v>
      </c>
    </row>
    <row r="4" spans="1:10" x14ac:dyDescent="0.25">
      <c r="A4" s="7">
        <v>2</v>
      </c>
      <c r="B4" s="110" t="s">
        <v>640</v>
      </c>
      <c r="C4" s="110" t="s">
        <v>641</v>
      </c>
      <c r="D4" s="100"/>
      <c r="E4" s="100"/>
      <c r="F4" s="70">
        <v>354002.56</v>
      </c>
      <c r="G4" s="70">
        <v>60419</v>
      </c>
      <c r="H4" s="70"/>
      <c r="I4" s="70"/>
      <c r="J4" s="112">
        <v>43378</v>
      </c>
    </row>
    <row r="5" spans="1:10" x14ac:dyDescent="0.25">
      <c r="A5" s="7">
        <v>3</v>
      </c>
      <c r="B5" s="110" t="s">
        <v>642</v>
      </c>
      <c r="C5" s="110" t="s">
        <v>643</v>
      </c>
      <c r="D5" s="119"/>
      <c r="E5" s="119"/>
      <c r="F5" s="74">
        <v>302239.64999999997</v>
      </c>
      <c r="G5" s="74">
        <v>65902</v>
      </c>
      <c r="H5" s="70"/>
      <c r="I5" s="70"/>
      <c r="J5" s="112">
        <v>43140</v>
      </c>
    </row>
    <row r="6" spans="1:10" ht="25.5" x14ac:dyDescent="0.25">
      <c r="A6" s="7">
        <v>4</v>
      </c>
      <c r="B6" s="110" t="s">
        <v>644</v>
      </c>
      <c r="C6" s="110" t="s">
        <v>645</v>
      </c>
      <c r="D6" s="97"/>
      <c r="E6" s="97"/>
      <c r="F6" s="71">
        <v>285919.52999999997</v>
      </c>
      <c r="G6" s="71">
        <v>47658</v>
      </c>
      <c r="H6" s="70"/>
      <c r="I6" s="70"/>
      <c r="J6" s="112">
        <v>43364</v>
      </c>
    </row>
    <row r="7" spans="1:10" x14ac:dyDescent="0.25">
      <c r="A7" s="7">
        <v>5</v>
      </c>
      <c r="B7" s="110" t="s">
        <v>329</v>
      </c>
      <c r="C7" s="110" t="s">
        <v>330</v>
      </c>
      <c r="D7" s="97"/>
      <c r="E7" s="97"/>
      <c r="F7" s="71">
        <v>173213.86</v>
      </c>
      <c r="G7" s="71">
        <v>29353</v>
      </c>
      <c r="H7" s="70"/>
      <c r="I7" s="70"/>
      <c r="J7" s="12" t="s">
        <v>731</v>
      </c>
    </row>
    <row r="8" spans="1:10" x14ac:dyDescent="0.25">
      <c r="A8" s="7">
        <v>6</v>
      </c>
      <c r="B8" s="110" t="s">
        <v>333</v>
      </c>
      <c r="C8" s="110" t="s">
        <v>334</v>
      </c>
      <c r="D8" s="97"/>
      <c r="E8" s="97"/>
      <c r="F8" s="71">
        <v>172169.84</v>
      </c>
      <c r="G8" s="71">
        <v>32417</v>
      </c>
      <c r="H8" s="70"/>
      <c r="I8" s="70"/>
      <c r="J8" s="112">
        <v>43280</v>
      </c>
    </row>
    <row r="9" spans="1:10" x14ac:dyDescent="0.25">
      <c r="A9" s="7">
        <v>7</v>
      </c>
      <c r="B9" s="110" t="s">
        <v>331</v>
      </c>
      <c r="C9" s="110" t="s">
        <v>332</v>
      </c>
      <c r="D9" s="97"/>
      <c r="E9" s="97"/>
      <c r="F9" s="71">
        <v>171315.88</v>
      </c>
      <c r="G9" s="71">
        <v>28369</v>
      </c>
      <c r="H9" s="70"/>
      <c r="I9" s="70"/>
      <c r="J9" s="112">
        <v>43322</v>
      </c>
    </row>
    <row r="10" spans="1:10" x14ac:dyDescent="0.25">
      <c r="A10" s="7">
        <v>8</v>
      </c>
      <c r="B10" s="110" t="s">
        <v>646</v>
      </c>
      <c r="C10" s="110" t="s">
        <v>647</v>
      </c>
      <c r="D10" s="97"/>
      <c r="E10" s="97"/>
      <c r="F10" s="71">
        <v>161946.39000000001</v>
      </c>
      <c r="G10" s="71">
        <v>27707</v>
      </c>
      <c r="H10" s="70"/>
      <c r="I10" s="70"/>
      <c r="J10" s="112">
        <v>43203</v>
      </c>
    </row>
    <row r="11" spans="1:10" x14ac:dyDescent="0.25">
      <c r="A11" s="7">
        <v>9</v>
      </c>
      <c r="B11" s="110" t="s">
        <v>648</v>
      </c>
      <c r="C11" s="110" t="s">
        <v>649</v>
      </c>
      <c r="D11" s="97"/>
      <c r="E11" s="97"/>
      <c r="F11" s="71">
        <v>157795.87</v>
      </c>
      <c r="G11" s="71">
        <v>25206</v>
      </c>
      <c r="H11" s="70"/>
      <c r="I11" s="70"/>
      <c r="J11" s="112">
        <v>43238</v>
      </c>
    </row>
    <row r="12" spans="1:10" x14ac:dyDescent="0.25">
      <c r="A12" s="7">
        <v>10</v>
      </c>
      <c r="B12" s="110" t="s">
        <v>335</v>
      </c>
      <c r="C12" s="110" t="s">
        <v>336</v>
      </c>
      <c r="D12" s="97"/>
      <c r="E12" s="97"/>
      <c r="F12" s="71">
        <v>104935.72</v>
      </c>
      <c r="G12" s="71">
        <v>20293</v>
      </c>
      <c r="H12" s="70"/>
      <c r="I12" s="70"/>
      <c r="J12" s="112">
        <v>43147</v>
      </c>
    </row>
    <row r="13" spans="1:10" x14ac:dyDescent="0.25">
      <c r="A13" s="7">
        <v>11</v>
      </c>
      <c r="B13" s="110" t="s">
        <v>339</v>
      </c>
      <c r="C13" s="110" t="s">
        <v>340</v>
      </c>
      <c r="D13" s="97"/>
      <c r="E13" s="97"/>
      <c r="F13" s="71">
        <v>70653.39</v>
      </c>
      <c r="G13" s="71">
        <v>12485</v>
      </c>
      <c r="H13" s="70"/>
      <c r="I13" s="70"/>
      <c r="J13" s="112">
        <v>43357</v>
      </c>
    </row>
    <row r="14" spans="1:10" x14ac:dyDescent="0.25">
      <c r="A14" s="7">
        <v>12</v>
      </c>
      <c r="B14" s="110" t="s">
        <v>337</v>
      </c>
      <c r="C14" s="110" t="s">
        <v>338</v>
      </c>
      <c r="D14" s="97"/>
      <c r="E14" s="97"/>
      <c r="F14" s="71">
        <v>70231.399999999994</v>
      </c>
      <c r="G14" s="71">
        <v>12225</v>
      </c>
      <c r="H14" s="70"/>
      <c r="I14" s="70"/>
      <c r="J14" s="112">
        <v>43112</v>
      </c>
    </row>
    <row r="15" spans="1:10" x14ac:dyDescent="0.25">
      <c r="A15" s="7">
        <v>13</v>
      </c>
      <c r="B15" s="110" t="s">
        <v>650</v>
      </c>
      <c r="C15" s="110" t="s">
        <v>651</v>
      </c>
      <c r="D15" s="97"/>
      <c r="E15" s="97"/>
      <c r="F15" s="71">
        <v>55351.119999999995</v>
      </c>
      <c r="G15" s="71">
        <v>10414</v>
      </c>
      <c r="H15" s="70"/>
      <c r="I15" s="70"/>
      <c r="J15" s="112">
        <v>43105</v>
      </c>
    </row>
    <row r="16" spans="1:10" x14ac:dyDescent="0.25">
      <c r="A16" s="7">
        <v>14</v>
      </c>
      <c r="B16" s="110" t="s">
        <v>652</v>
      </c>
      <c r="C16" s="110" t="s">
        <v>653</v>
      </c>
      <c r="D16" s="97"/>
      <c r="E16" s="97"/>
      <c r="F16" s="71">
        <v>682.9</v>
      </c>
      <c r="G16" s="71">
        <v>375</v>
      </c>
      <c r="H16" s="70"/>
      <c r="I16" s="70"/>
      <c r="J16" s="112">
        <v>43455</v>
      </c>
    </row>
    <row r="17" spans="1:10" x14ac:dyDescent="0.25">
      <c r="A17" s="7">
        <v>15</v>
      </c>
      <c r="B17" s="110" t="s">
        <v>341</v>
      </c>
      <c r="C17" s="110" t="s">
        <v>342</v>
      </c>
      <c r="D17" s="97"/>
      <c r="E17" s="97"/>
      <c r="F17" s="71">
        <v>113.02</v>
      </c>
      <c r="G17" s="71">
        <v>23</v>
      </c>
      <c r="H17" s="70"/>
      <c r="I17" s="70"/>
      <c r="J17" s="112">
        <v>43273</v>
      </c>
    </row>
    <row r="18" spans="1:10" x14ac:dyDescent="0.25">
      <c r="A18" s="7">
        <v>16</v>
      </c>
      <c r="B18" s="110" t="s">
        <v>654</v>
      </c>
      <c r="C18" s="110" t="s">
        <v>655</v>
      </c>
      <c r="D18" s="97"/>
      <c r="E18" s="97"/>
      <c r="F18" s="71"/>
      <c r="G18" s="71"/>
      <c r="H18" s="70">
        <v>612862.21</v>
      </c>
      <c r="I18" s="70">
        <v>128402</v>
      </c>
      <c r="J18" s="112" t="s">
        <v>523</v>
      </c>
    </row>
    <row r="19" spans="1:10" x14ac:dyDescent="0.25">
      <c r="A19" s="7">
        <v>17</v>
      </c>
      <c r="B19" s="110" t="s">
        <v>656</v>
      </c>
      <c r="C19" s="110" t="s">
        <v>657</v>
      </c>
      <c r="D19" s="97"/>
      <c r="E19" s="97"/>
      <c r="F19" s="71"/>
      <c r="G19" s="71"/>
      <c r="H19" s="70">
        <v>304023.90999999997</v>
      </c>
      <c r="I19" s="70">
        <v>50255</v>
      </c>
      <c r="J19" s="112">
        <v>43427</v>
      </c>
    </row>
    <row r="20" spans="1:10" x14ac:dyDescent="0.25">
      <c r="A20" s="7">
        <v>18</v>
      </c>
      <c r="B20" s="110" t="s">
        <v>343</v>
      </c>
      <c r="C20" s="110" t="s">
        <v>344</v>
      </c>
      <c r="D20" s="97"/>
      <c r="E20" s="97"/>
      <c r="F20" s="71"/>
      <c r="G20" s="71"/>
      <c r="H20" s="70">
        <v>254053.80999999997</v>
      </c>
      <c r="I20" s="70">
        <v>56895</v>
      </c>
      <c r="J20" s="112">
        <v>43280</v>
      </c>
    </row>
    <row r="21" spans="1:10" ht="25.5" x14ac:dyDescent="0.25">
      <c r="A21" s="7">
        <v>19</v>
      </c>
      <c r="B21" s="110" t="s">
        <v>345</v>
      </c>
      <c r="C21" s="110" t="s">
        <v>346</v>
      </c>
      <c r="D21" s="97"/>
      <c r="E21" s="97"/>
      <c r="F21" s="71"/>
      <c r="G21" s="71"/>
      <c r="H21" s="70">
        <v>184654.19000000003</v>
      </c>
      <c r="I21" s="70">
        <v>31860</v>
      </c>
      <c r="J21" s="112">
        <v>43119</v>
      </c>
    </row>
    <row r="22" spans="1:10" ht="25.5" x14ac:dyDescent="0.25">
      <c r="A22" s="7">
        <v>20</v>
      </c>
      <c r="B22" s="110" t="s">
        <v>347</v>
      </c>
      <c r="C22" s="110" t="s">
        <v>348</v>
      </c>
      <c r="D22" s="97"/>
      <c r="E22" s="97"/>
      <c r="F22" s="71"/>
      <c r="G22" s="71"/>
      <c r="H22" s="70">
        <v>181160.53</v>
      </c>
      <c r="I22" s="70">
        <v>32235</v>
      </c>
      <c r="J22" s="112">
        <v>43371</v>
      </c>
    </row>
    <row r="23" spans="1:10" x14ac:dyDescent="0.25">
      <c r="A23" s="7">
        <v>21</v>
      </c>
      <c r="B23" s="110" t="s">
        <v>658</v>
      </c>
      <c r="C23" s="110" t="s">
        <v>659</v>
      </c>
      <c r="D23" s="97"/>
      <c r="E23" s="97"/>
      <c r="F23" s="71"/>
      <c r="G23" s="71"/>
      <c r="H23" s="70">
        <v>103223.67</v>
      </c>
      <c r="I23" s="70">
        <v>17413</v>
      </c>
      <c r="J23" s="112">
        <v>43329</v>
      </c>
    </row>
    <row r="24" spans="1:10" x14ac:dyDescent="0.25">
      <c r="A24" s="7">
        <v>22</v>
      </c>
      <c r="B24" s="110" t="s">
        <v>660</v>
      </c>
      <c r="C24" s="110" t="s">
        <v>661</v>
      </c>
      <c r="D24" s="97"/>
      <c r="E24" s="97"/>
      <c r="F24" s="71"/>
      <c r="G24" s="71"/>
      <c r="H24" s="70">
        <v>88531.74</v>
      </c>
      <c r="I24" s="70">
        <v>17817</v>
      </c>
      <c r="J24" s="112">
        <v>43133</v>
      </c>
    </row>
    <row r="25" spans="1:10" x14ac:dyDescent="0.25">
      <c r="A25" s="7">
        <v>23</v>
      </c>
      <c r="B25" s="110" t="s">
        <v>662</v>
      </c>
      <c r="C25" s="110" t="s">
        <v>663</v>
      </c>
      <c r="D25" s="97"/>
      <c r="E25" s="97"/>
      <c r="F25" s="71"/>
      <c r="G25" s="71"/>
      <c r="H25" s="70">
        <v>81527.140000000014</v>
      </c>
      <c r="I25" s="70">
        <v>15029</v>
      </c>
      <c r="J25" s="112">
        <v>43224</v>
      </c>
    </row>
    <row r="26" spans="1:10" x14ac:dyDescent="0.25">
      <c r="A26" s="7">
        <v>24</v>
      </c>
      <c r="B26" s="110" t="s">
        <v>664</v>
      </c>
      <c r="C26" s="110" t="s">
        <v>665</v>
      </c>
      <c r="D26" s="97"/>
      <c r="E26" s="97"/>
      <c r="F26" s="71"/>
      <c r="G26" s="71"/>
      <c r="H26" s="70">
        <v>80255.540000000008</v>
      </c>
      <c r="I26" s="70">
        <v>13924</v>
      </c>
      <c r="J26" s="112">
        <v>43357</v>
      </c>
    </row>
    <row r="27" spans="1:10" x14ac:dyDescent="0.25">
      <c r="A27" s="7">
        <v>25</v>
      </c>
      <c r="B27" s="110" t="s">
        <v>666</v>
      </c>
      <c r="C27" s="110" t="s">
        <v>667</v>
      </c>
      <c r="D27" s="97"/>
      <c r="E27" s="97"/>
      <c r="F27" s="71"/>
      <c r="G27" s="71"/>
      <c r="H27" s="70">
        <v>63103.399999999994</v>
      </c>
      <c r="I27" s="70">
        <v>12291</v>
      </c>
      <c r="J27" s="112">
        <v>43126</v>
      </c>
    </row>
    <row r="28" spans="1:10" x14ac:dyDescent="0.25">
      <c r="A28" s="7">
        <v>26</v>
      </c>
      <c r="B28" s="110" t="s">
        <v>668</v>
      </c>
      <c r="C28" s="110" t="s">
        <v>669</v>
      </c>
      <c r="D28" s="97"/>
      <c r="E28" s="97"/>
      <c r="F28" s="71"/>
      <c r="G28" s="71"/>
      <c r="H28" s="70">
        <v>52724.73</v>
      </c>
      <c r="I28" s="70">
        <v>9233</v>
      </c>
      <c r="J28" s="112">
        <v>43343</v>
      </c>
    </row>
    <row r="29" spans="1:10" x14ac:dyDescent="0.25">
      <c r="A29" s="7">
        <v>27</v>
      </c>
      <c r="B29" s="110" t="s">
        <v>670</v>
      </c>
      <c r="C29" s="110" t="s">
        <v>671</v>
      </c>
      <c r="D29" s="97"/>
      <c r="E29" s="97"/>
      <c r="F29" s="71"/>
      <c r="G29" s="71"/>
      <c r="H29" s="70">
        <v>41923.46</v>
      </c>
      <c r="I29" s="70">
        <v>7675</v>
      </c>
      <c r="J29" s="112">
        <v>43154</v>
      </c>
    </row>
    <row r="30" spans="1:10" x14ac:dyDescent="0.25">
      <c r="A30" s="7">
        <v>28</v>
      </c>
      <c r="B30" s="110" t="s">
        <v>672</v>
      </c>
      <c r="C30" s="110" t="s">
        <v>673</v>
      </c>
      <c r="D30" s="97"/>
      <c r="E30" s="97"/>
      <c r="F30" s="71"/>
      <c r="G30" s="71"/>
      <c r="H30" s="70">
        <v>14490.81</v>
      </c>
      <c r="I30" s="70">
        <v>2517</v>
      </c>
      <c r="J30" s="112" t="s">
        <v>559</v>
      </c>
    </row>
    <row r="31" spans="1:10" ht="25.5" x14ac:dyDescent="0.25">
      <c r="A31" s="7">
        <v>29</v>
      </c>
      <c r="B31" s="110" t="s">
        <v>674</v>
      </c>
      <c r="C31" s="110" t="s">
        <v>675</v>
      </c>
      <c r="D31" s="97"/>
      <c r="E31" s="97"/>
      <c r="F31" s="71"/>
      <c r="G31" s="71"/>
      <c r="H31" s="70">
        <v>14448.81</v>
      </c>
      <c r="I31" s="70">
        <v>2393</v>
      </c>
      <c r="J31" s="112">
        <v>43336</v>
      </c>
    </row>
    <row r="32" spans="1:10" ht="25.5" x14ac:dyDescent="0.25">
      <c r="A32" s="7">
        <v>30</v>
      </c>
      <c r="B32" s="110" t="s">
        <v>676</v>
      </c>
      <c r="C32" s="110" t="s">
        <v>677</v>
      </c>
      <c r="D32" s="97"/>
      <c r="E32" s="97"/>
      <c r="F32" s="71"/>
      <c r="G32" s="71"/>
      <c r="H32" s="70">
        <v>7337.54</v>
      </c>
      <c r="I32" s="70">
        <v>1587</v>
      </c>
      <c r="J32" s="112">
        <v>43238</v>
      </c>
    </row>
    <row r="33" spans="1:10" x14ac:dyDescent="0.25">
      <c r="A33" s="7">
        <v>31</v>
      </c>
      <c r="B33" s="110" t="s">
        <v>349</v>
      </c>
      <c r="C33" s="110" t="s">
        <v>350</v>
      </c>
      <c r="D33" s="97"/>
      <c r="E33" s="97"/>
      <c r="F33" s="71"/>
      <c r="G33" s="71"/>
      <c r="H33" s="70">
        <v>840.9</v>
      </c>
      <c r="I33" s="70">
        <v>533</v>
      </c>
      <c r="J33" s="112">
        <v>43392</v>
      </c>
    </row>
    <row r="34" spans="1:10" x14ac:dyDescent="0.25">
      <c r="A34" s="7">
        <v>32</v>
      </c>
      <c r="B34" s="110" t="s">
        <v>678</v>
      </c>
      <c r="C34" s="110" t="s">
        <v>679</v>
      </c>
      <c r="D34" s="97">
        <v>1295396.02</v>
      </c>
      <c r="E34" s="97">
        <v>240880</v>
      </c>
      <c r="F34" s="71"/>
      <c r="G34" s="71"/>
      <c r="H34" s="70"/>
      <c r="I34" s="70"/>
      <c r="J34" s="112" t="s">
        <v>415</v>
      </c>
    </row>
    <row r="35" spans="1:10" x14ac:dyDescent="0.25">
      <c r="A35" s="7">
        <v>33</v>
      </c>
      <c r="B35" s="110" t="s">
        <v>680</v>
      </c>
      <c r="C35" s="110" t="s">
        <v>681</v>
      </c>
      <c r="D35" s="97">
        <v>107648.67000000001</v>
      </c>
      <c r="E35" s="97">
        <v>23814</v>
      </c>
      <c r="F35" s="71"/>
      <c r="G35" s="71"/>
      <c r="H35" s="70"/>
      <c r="I35" s="70"/>
      <c r="J35" s="112">
        <v>43168</v>
      </c>
    </row>
    <row r="36" spans="1:10" x14ac:dyDescent="0.25">
      <c r="A36" s="7">
        <v>34</v>
      </c>
      <c r="B36" s="110" t="s">
        <v>351</v>
      </c>
      <c r="C36" s="110" t="s">
        <v>352</v>
      </c>
      <c r="D36" s="97">
        <v>97649.02</v>
      </c>
      <c r="E36" s="97">
        <v>22404</v>
      </c>
      <c r="F36" s="71"/>
      <c r="G36" s="71"/>
      <c r="H36" s="70"/>
      <c r="I36" s="70"/>
      <c r="J36" s="112" t="s">
        <v>558</v>
      </c>
    </row>
    <row r="37" spans="1:10" x14ac:dyDescent="0.25">
      <c r="A37" s="7">
        <v>35</v>
      </c>
      <c r="B37" s="110" t="s">
        <v>682</v>
      </c>
      <c r="C37" s="110" t="s">
        <v>683</v>
      </c>
      <c r="D37" s="97">
        <v>93499.67</v>
      </c>
      <c r="E37" s="97">
        <v>17492</v>
      </c>
      <c r="F37" s="71"/>
      <c r="G37" s="71"/>
      <c r="H37" s="70"/>
      <c r="I37" s="70"/>
      <c r="J37" s="112">
        <v>43070</v>
      </c>
    </row>
    <row r="38" spans="1:10" x14ac:dyDescent="0.25">
      <c r="A38" s="7">
        <v>36</v>
      </c>
      <c r="B38" s="110" t="s">
        <v>353</v>
      </c>
      <c r="C38" s="110" t="s">
        <v>354</v>
      </c>
      <c r="D38" s="97">
        <v>91805.21</v>
      </c>
      <c r="E38" s="97">
        <v>17517</v>
      </c>
      <c r="F38" s="71"/>
      <c r="G38" s="71"/>
      <c r="H38" s="70"/>
      <c r="I38" s="70"/>
      <c r="J38" s="112">
        <v>43154</v>
      </c>
    </row>
    <row r="39" spans="1:10" x14ac:dyDescent="0.25">
      <c r="A39" s="7">
        <v>37</v>
      </c>
      <c r="B39" s="110" t="s">
        <v>389</v>
      </c>
      <c r="C39" s="110" t="s">
        <v>390</v>
      </c>
      <c r="D39" s="97">
        <v>88161.279999999984</v>
      </c>
      <c r="E39" s="97">
        <v>19756</v>
      </c>
      <c r="F39" s="71"/>
      <c r="G39" s="71"/>
      <c r="H39" s="70"/>
      <c r="I39" s="70"/>
      <c r="J39" s="112">
        <v>43189</v>
      </c>
    </row>
    <row r="40" spans="1:10" x14ac:dyDescent="0.25">
      <c r="A40" s="7">
        <v>38</v>
      </c>
      <c r="B40" s="110" t="s">
        <v>684</v>
      </c>
      <c r="C40" s="110" t="s">
        <v>685</v>
      </c>
      <c r="D40" s="97">
        <v>64679.98</v>
      </c>
      <c r="E40" s="97">
        <v>11709</v>
      </c>
      <c r="F40" s="71"/>
      <c r="G40" s="71"/>
      <c r="H40" s="70"/>
      <c r="I40" s="70"/>
      <c r="J40" s="112">
        <v>43406</v>
      </c>
    </row>
    <row r="41" spans="1:10" x14ac:dyDescent="0.25">
      <c r="A41" s="7">
        <v>39</v>
      </c>
      <c r="B41" s="110" t="s">
        <v>355</v>
      </c>
      <c r="C41" s="110" t="s">
        <v>356</v>
      </c>
      <c r="D41" s="97">
        <v>61212.46</v>
      </c>
      <c r="E41" s="97">
        <v>14394</v>
      </c>
      <c r="F41" s="71"/>
      <c r="G41" s="71"/>
      <c r="H41" s="70"/>
      <c r="I41" s="70"/>
      <c r="J41" s="112">
        <v>43399</v>
      </c>
    </row>
    <row r="42" spans="1:10" x14ac:dyDescent="0.25">
      <c r="A42" s="7">
        <v>40</v>
      </c>
      <c r="B42" s="110" t="s">
        <v>359</v>
      </c>
      <c r="C42" s="110" t="s">
        <v>360</v>
      </c>
      <c r="D42" s="97">
        <v>60747.090000000004</v>
      </c>
      <c r="E42" s="97">
        <v>14514</v>
      </c>
      <c r="F42" s="71"/>
      <c r="G42" s="71"/>
      <c r="H42" s="70"/>
      <c r="I42" s="70"/>
      <c r="J42" s="112">
        <v>43252</v>
      </c>
    </row>
    <row r="43" spans="1:10" x14ac:dyDescent="0.25">
      <c r="A43" s="7">
        <v>41</v>
      </c>
      <c r="B43" s="110" t="s">
        <v>357</v>
      </c>
      <c r="C43" s="110" t="s">
        <v>358</v>
      </c>
      <c r="D43" s="97">
        <v>57373.03</v>
      </c>
      <c r="E43" s="97">
        <v>10426</v>
      </c>
      <c r="F43" s="71"/>
      <c r="G43" s="71"/>
      <c r="H43" s="70"/>
      <c r="I43" s="70"/>
      <c r="J43" s="112">
        <v>43371</v>
      </c>
    </row>
    <row r="44" spans="1:10" ht="25.5" x14ac:dyDescent="0.25">
      <c r="A44" s="7">
        <v>42</v>
      </c>
      <c r="B44" s="110" t="s">
        <v>686</v>
      </c>
      <c r="C44" s="110" t="s">
        <v>687</v>
      </c>
      <c r="D44" s="97">
        <v>53210.060000000005</v>
      </c>
      <c r="E44" s="97">
        <v>12015</v>
      </c>
      <c r="F44" s="71"/>
      <c r="G44" s="71"/>
      <c r="H44" s="70"/>
      <c r="I44" s="70"/>
      <c r="J44" s="112">
        <v>43224</v>
      </c>
    </row>
    <row r="45" spans="1:10" x14ac:dyDescent="0.25">
      <c r="A45" s="7">
        <v>43</v>
      </c>
      <c r="B45" s="110" t="s">
        <v>361</v>
      </c>
      <c r="C45" s="110" t="s">
        <v>362</v>
      </c>
      <c r="D45" s="97">
        <v>50910.559999999998</v>
      </c>
      <c r="E45" s="97">
        <v>9662</v>
      </c>
      <c r="F45" s="71"/>
      <c r="G45" s="71"/>
      <c r="H45" s="70"/>
      <c r="I45" s="70"/>
      <c r="J45" s="112">
        <v>43161</v>
      </c>
    </row>
    <row r="46" spans="1:10" x14ac:dyDescent="0.25">
      <c r="A46" s="7">
        <v>44</v>
      </c>
      <c r="B46" s="110" t="s">
        <v>363</v>
      </c>
      <c r="C46" s="110" t="s">
        <v>364</v>
      </c>
      <c r="D46" s="97">
        <v>47331.909999999996</v>
      </c>
      <c r="E46" s="97">
        <v>8555</v>
      </c>
      <c r="F46" s="71"/>
      <c r="G46" s="71"/>
      <c r="H46" s="70"/>
      <c r="I46" s="70"/>
      <c r="J46" s="112">
        <v>43231</v>
      </c>
    </row>
    <row r="47" spans="1:10" ht="25.5" x14ac:dyDescent="0.25">
      <c r="A47" s="7">
        <v>45</v>
      </c>
      <c r="B47" s="110" t="s">
        <v>688</v>
      </c>
      <c r="C47" s="110" t="s">
        <v>689</v>
      </c>
      <c r="D47" s="97">
        <v>46608.91</v>
      </c>
      <c r="E47" s="97">
        <v>11129</v>
      </c>
      <c r="F47" s="71"/>
      <c r="G47" s="71"/>
      <c r="H47" s="70"/>
      <c r="I47" s="70"/>
      <c r="J47" s="112">
        <v>43056</v>
      </c>
    </row>
    <row r="48" spans="1:10" x14ac:dyDescent="0.25">
      <c r="A48" s="7">
        <v>46</v>
      </c>
      <c r="B48" s="110" t="s">
        <v>373</v>
      </c>
      <c r="C48" s="110" t="s">
        <v>374</v>
      </c>
      <c r="D48" s="97">
        <v>46523.130000000005</v>
      </c>
      <c r="E48" s="97">
        <v>8858</v>
      </c>
      <c r="F48" s="71"/>
      <c r="G48" s="71"/>
      <c r="H48" s="70"/>
      <c r="I48" s="70"/>
      <c r="J48" s="112" t="s">
        <v>524</v>
      </c>
    </row>
    <row r="49" spans="1:10" x14ac:dyDescent="0.25">
      <c r="A49" s="7">
        <v>47</v>
      </c>
      <c r="B49" s="110" t="s">
        <v>690</v>
      </c>
      <c r="C49" s="110" t="s">
        <v>691</v>
      </c>
      <c r="D49" s="97">
        <v>46094.94</v>
      </c>
      <c r="E49" s="97">
        <v>7778</v>
      </c>
      <c r="F49" s="71"/>
      <c r="G49" s="71"/>
      <c r="H49" s="70"/>
      <c r="I49" s="70"/>
      <c r="J49" s="116">
        <v>43266</v>
      </c>
    </row>
    <row r="50" spans="1:10" x14ac:dyDescent="0.25">
      <c r="A50" s="7">
        <v>48</v>
      </c>
      <c r="B50" s="110" t="s">
        <v>692</v>
      </c>
      <c r="C50" s="110" t="s">
        <v>693</v>
      </c>
      <c r="D50" s="97">
        <v>42555.65</v>
      </c>
      <c r="E50" s="97">
        <v>7768</v>
      </c>
      <c r="F50" s="71"/>
      <c r="G50" s="71"/>
      <c r="H50" s="70"/>
      <c r="I50" s="70"/>
      <c r="J50" s="112" t="s">
        <v>592</v>
      </c>
    </row>
    <row r="51" spans="1:10" x14ac:dyDescent="0.25">
      <c r="A51" s="7">
        <v>49</v>
      </c>
      <c r="B51" s="110" t="s">
        <v>393</v>
      </c>
      <c r="C51" s="110" t="s">
        <v>394</v>
      </c>
      <c r="D51" s="98">
        <v>42340.46</v>
      </c>
      <c r="E51" s="98">
        <v>7629</v>
      </c>
      <c r="F51" s="74"/>
      <c r="G51" s="74"/>
      <c r="H51" s="70"/>
      <c r="I51" s="70"/>
      <c r="J51" s="112">
        <v>43350</v>
      </c>
    </row>
    <row r="52" spans="1:10" x14ac:dyDescent="0.25">
      <c r="A52" s="7">
        <v>50</v>
      </c>
      <c r="B52" s="110" t="s">
        <v>365</v>
      </c>
      <c r="C52" s="110" t="s">
        <v>366</v>
      </c>
      <c r="D52" s="98">
        <v>40489.490000000005</v>
      </c>
      <c r="E52" s="98">
        <v>10211</v>
      </c>
      <c r="F52" s="74"/>
      <c r="G52" s="74"/>
      <c r="H52" s="70"/>
      <c r="I52" s="70"/>
      <c r="J52" s="112">
        <v>43077</v>
      </c>
    </row>
    <row r="53" spans="1:10" x14ac:dyDescent="0.25">
      <c r="A53" s="7">
        <v>51</v>
      </c>
      <c r="B53" s="110" t="s">
        <v>694</v>
      </c>
      <c r="C53" s="110" t="s">
        <v>695</v>
      </c>
      <c r="D53" s="100">
        <v>38159.760000000002</v>
      </c>
      <c r="E53" s="100">
        <v>7874</v>
      </c>
      <c r="F53" s="71"/>
      <c r="G53" s="71"/>
      <c r="H53" s="75"/>
      <c r="I53" s="75"/>
      <c r="J53" s="112" t="s">
        <v>728</v>
      </c>
    </row>
    <row r="54" spans="1:10" x14ac:dyDescent="0.25">
      <c r="A54" s="7">
        <v>52</v>
      </c>
      <c r="B54" s="110" t="s">
        <v>696</v>
      </c>
      <c r="C54" s="110" t="s">
        <v>697</v>
      </c>
      <c r="D54" s="98">
        <v>37630.620000000003</v>
      </c>
      <c r="E54" s="98">
        <v>7016</v>
      </c>
      <c r="F54" s="71"/>
      <c r="G54" s="71"/>
      <c r="H54" s="76"/>
      <c r="I54" s="76"/>
      <c r="J54" s="112">
        <v>42748</v>
      </c>
    </row>
    <row r="55" spans="1:10" x14ac:dyDescent="0.25">
      <c r="A55" s="7">
        <v>53</v>
      </c>
      <c r="B55" s="110" t="s">
        <v>367</v>
      </c>
      <c r="C55" s="110" t="s">
        <v>368</v>
      </c>
      <c r="D55" s="98">
        <v>35493.71</v>
      </c>
      <c r="E55" s="98">
        <v>6620</v>
      </c>
      <c r="F55" s="74"/>
      <c r="G55" s="74"/>
      <c r="H55" s="70"/>
      <c r="I55" s="70"/>
      <c r="J55" s="112" t="s">
        <v>729</v>
      </c>
    </row>
    <row r="56" spans="1:10" x14ac:dyDescent="0.25">
      <c r="A56" s="7">
        <v>54</v>
      </c>
      <c r="B56" s="110" t="s">
        <v>369</v>
      </c>
      <c r="C56" s="110" t="s">
        <v>370</v>
      </c>
      <c r="D56" s="98">
        <v>34727.919999999998</v>
      </c>
      <c r="E56" s="98">
        <v>6503</v>
      </c>
      <c r="F56" s="74"/>
      <c r="G56" s="74"/>
      <c r="H56" s="70"/>
      <c r="I56" s="70"/>
      <c r="J56" s="112">
        <v>42322</v>
      </c>
    </row>
    <row r="57" spans="1:10" x14ac:dyDescent="0.25">
      <c r="A57" s="7">
        <v>55</v>
      </c>
      <c r="B57" s="110" t="s">
        <v>698</v>
      </c>
      <c r="C57" s="114" t="s">
        <v>699</v>
      </c>
      <c r="D57" s="100">
        <v>33526.03</v>
      </c>
      <c r="E57" s="100">
        <v>5792</v>
      </c>
      <c r="F57" s="71"/>
      <c r="G57" s="71"/>
      <c r="H57" s="70"/>
      <c r="I57" s="70"/>
      <c r="J57" s="113">
        <v>42986</v>
      </c>
    </row>
    <row r="58" spans="1:10" x14ac:dyDescent="0.25">
      <c r="A58" s="7">
        <v>56</v>
      </c>
      <c r="B58" s="110" t="s">
        <v>371</v>
      </c>
      <c r="C58" s="114" t="s">
        <v>372</v>
      </c>
      <c r="D58" s="97">
        <v>33020.870000000003</v>
      </c>
      <c r="E58" s="97">
        <v>6178</v>
      </c>
      <c r="F58" s="71"/>
      <c r="G58" s="71"/>
      <c r="H58" s="70"/>
      <c r="I58" s="70"/>
      <c r="J58" s="113">
        <v>41691</v>
      </c>
    </row>
    <row r="59" spans="1:10" x14ac:dyDescent="0.25">
      <c r="A59" s="7">
        <v>57</v>
      </c>
      <c r="B59" s="110" t="s">
        <v>700</v>
      </c>
      <c r="C59" s="114" t="s">
        <v>701</v>
      </c>
      <c r="D59" s="97">
        <v>29539.75</v>
      </c>
      <c r="E59" s="97">
        <v>5351</v>
      </c>
      <c r="F59" s="71"/>
      <c r="G59" s="71"/>
      <c r="H59" s="70"/>
      <c r="I59" s="70"/>
      <c r="J59" s="113" t="s">
        <v>730</v>
      </c>
    </row>
    <row r="60" spans="1:10" x14ac:dyDescent="0.25">
      <c r="A60" s="7">
        <v>58</v>
      </c>
      <c r="B60" s="110" t="s">
        <v>375</v>
      </c>
      <c r="C60" s="110" t="s">
        <v>376</v>
      </c>
      <c r="D60" s="97">
        <v>29438.36</v>
      </c>
      <c r="E60" s="97">
        <v>5652</v>
      </c>
      <c r="F60" s="71"/>
      <c r="G60" s="71"/>
      <c r="H60" s="70"/>
      <c r="I60" s="70"/>
      <c r="J60" s="112">
        <v>42790</v>
      </c>
    </row>
    <row r="61" spans="1:10" x14ac:dyDescent="0.25">
      <c r="A61" s="7">
        <v>59</v>
      </c>
      <c r="B61" s="110" t="s">
        <v>702</v>
      </c>
      <c r="C61" s="110" t="s">
        <v>703</v>
      </c>
      <c r="D61" s="97">
        <v>29030.99</v>
      </c>
      <c r="E61" s="97">
        <v>5203</v>
      </c>
      <c r="F61" s="71"/>
      <c r="G61" s="71"/>
      <c r="H61" s="70"/>
      <c r="I61" s="70"/>
      <c r="J61" s="117">
        <v>43014</v>
      </c>
    </row>
    <row r="62" spans="1:10" x14ac:dyDescent="0.25">
      <c r="A62" s="7">
        <v>60</v>
      </c>
      <c r="B62" s="110" t="s">
        <v>704</v>
      </c>
      <c r="C62" s="110" t="s">
        <v>705</v>
      </c>
      <c r="D62" s="97">
        <v>27105.079999999998</v>
      </c>
      <c r="E62" s="97">
        <v>5297</v>
      </c>
      <c r="F62" s="70"/>
      <c r="G62" s="70"/>
      <c r="H62" s="70"/>
      <c r="I62" s="70"/>
      <c r="J62" s="116"/>
    </row>
    <row r="63" spans="1:10" x14ac:dyDescent="0.25">
      <c r="A63" s="7">
        <v>61</v>
      </c>
      <c r="B63" s="110" t="s">
        <v>377</v>
      </c>
      <c r="C63" s="110" t="s">
        <v>378</v>
      </c>
      <c r="D63" s="96">
        <v>24865.58</v>
      </c>
      <c r="E63" s="96">
        <v>4701</v>
      </c>
      <c r="F63" s="74"/>
      <c r="G63" s="74"/>
      <c r="H63" s="70"/>
      <c r="I63" s="70"/>
      <c r="J63" s="116"/>
    </row>
    <row r="64" spans="1:10" x14ac:dyDescent="0.25">
      <c r="A64" s="7">
        <v>62</v>
      </c>
      <c r="B64" s="110" t="s">
        <v>706</v>
      </c>
      <c r="C64" s="110" t="s">
        <v>707</v>
      </c>
      <c r="D64" s="97">
        <v>24563.87</v>
      </c>
      <c r="E64" s="97">
        <v>4310</v>
      </c>
      <c r="F64" s="71"/>
      <c r="G64" s="71"/>
      <c r="H64" s="70"/>
      <c r="I64" s="70"/>
      <c r="J64" s="112"/>
    </row>
    <row r="65" spans="1:10" x14ac:dyDescent="0.25">
      <c r="A65" s="7">
        <v>63</v>
      </c>
      <c r="B65" s="110" t="s">
        <v>379</v>
      </c>
      <c r="C65" s="110" t="s">
        <v>380</v>
      </c>
      <c r="D65" s="98">
        <v>23997.52</v>
      </c>
      <c r="E65" s="98">
        <v>4427</v>
      </c>
      <c r="F65" s="74"/>
      <c r="G65" s="74"/>
      <c r="H65" s="70"/>
      <c r="I65" s="70"/>
      <c r="J65" s="112"/>
    </row>
    <row r="66" spans="1:10" x14ac:dyDescent="0.25">
      <c r="A66" s="7">
        <v>64</v>
      </c>
      <c r="B66" s="110" t="s">
        <v>381</v>
      </c>
      <c r="C66" s="110" t="s">
        <v>382</v>
      </c>
      <c r="D66" s="97">
        <v>22203.46</v>
      </c>
      <c r="E66" s="97">
        <v>4125</v>
      </c>
      <c r="F66" s="71"/>
      <c r="G66" s="71"/>
      <c r="H66" s="70"/>
      <c r="I66" s="70"/>
      <c r="J66" s="116"/>
    </row>
    <row r="67" spans="1:10" x14ac:dyDescent="0.25">
      <c r="A67" s="7">
        <v>65</v>
      </c>
      <c r="B67" s="110" t="s">
        <v>708</v>
      </c>
      <c r="C67" s="110" t="s">
        <v>709</v>
      </c>
      <c r="D67" s="97">
        <v>21960.86</v>
      </c>
      <c r="E67" s="97">
        <v>4002</v>
      </c>
      <c r="F67" s="70"/>
      <c r="G67" s="70"/>
      <c r="H67" s="71"/>
      <c r="I67" s="71"/>
      <c r="J67" s="112"/>
    </row>
    <row r="68" spans="1:10" x14ac:dyDescent="0.25">
      <c r="A68" s="7">
        <v>66</v>
      </c>
      <c r="B68" s="110" t="s">
        <v>383</v>
      </c>
      <c r="C68" s="110" t="s">
        <v>384</v>
      </c>
      <c r="D68" s="97">
        <v>21927.98</v>
      </c>
      <c r="E68" s="97">
        <v>4781</v>
      </c>
      <c r="F68" s="70"/>
      <c r="G68" s="70"/>
      <c r="H68" s="70"/>
      <c r="I68" s="70"/>
      <c r="J68" s="112"/>
    </row>
    <row r="69" spans="1:10" x14ac:dyDescent="0.25">
      <c r="A69" s="7">
        <v>67</v>
      </c>
      <c r="B69" s="110" t="s">
        <v>385</v>
      </c>
      <c r="C69" s="110" t="s">
        <v>386</v>
      </c>
      <c r="D69" s="97">
        <v>17449.73</v>
      </c>
      <c r="E69" s="97">
        <v>3626</v>
      </c>
      <c r="F69" s="70"/>
      <c r="G69" s="70"/>
      <c r="H69" s="71"/>
      <c r="I69" s="71"/>
      <c r="J69" s="112"/>
    </row>
    <row r="70" spans="1:10" ht="25.5" x14ac:dyDescent="0.25">
      <c r="A70" s="7">
        <v>68</v>
      </c>
      <c r="B70" s="110" t="s">
        <v>387</v>
      </c>
      <c r="C70" s="110" t="s">
        <v>388</v>
      </c>
      <c r="D70" s="100">
        <v>17072.27</v>
      </c>
      <c r="E70" s="100">
        <v>2828</v>
      </c>
      <c r="F70" s="70"/>
      <c r="G70" s="70"/>
      <c r="H70" s="122"/>
      <c r="I70" s="122"/>
      <c r="J70" s="112"/>
    </row>
    <row r="71" spans="1:10" x14ac:dyDescent="0.25">
      <c r="A71" s="7">
        <v>69</v>
      </c>
      <c r="B71" s="115" t="s">
        <v>710</v>
      </c>
      <c r="C71" s="110" t="s">
        <v>711</v>
      </c>
      <c r="D71" s="97">
        <v>14853.66</v>
      </c>
      <c r="E71" s="97">
        <v>2587</v>
      </c>
      <c r="F71" s="70"/>
      <c r="G71" s="70"/>
      <c r="H71" s="71"/>
      <c r="I71" s="71"/>
      <c r="J71" s="118"/>
    </row>
    <row r="72" spans="1:10" ht="25.5" x14ac:dyDescent="0.25">
      <c r="A72" s="7">
        <v>70</v>
      </c>
      <c r="B72" s="110" t="s">
        <v>712</v>
      </c>
      <c r="C72" s="110" t="s">
        <v>713</v>
      </c>
      <c r="D72" s="97">
        <v>12758</v>
      </c>
      <c r="E72" s="97">
        <v>2324</v>
      </c>
      <c r="F72" s="70"/>
      <c r="G72" s="70"/>
      <c r="H72" s="71"/>
      <c r="I72" s="71"/>
      <c r="J72" s="112"/>
    </row>
    <row r="73" spans="1:10" x14ac:dyDescent="0.25">
      <c r="A73" s="7">
        <v>71</v>
      </c>
      <c r="B73" s="115" t="s">
        <v>391</v>
      </c>
      <c r="C73" s="110" t="s">
        <v>392</v>
      </c>
      <c r="D73" s="100">
        <v>12235.73</v>
      </c>
      <c r="E73" s="100">
        <v>2250</v>
      </c>
      <c r="F73" s="70"/>
      <c r="G73" s="70"/>
      <c r="H73" s="122"/>
      <c r="I73" s="122"/>
      <c r="J73" s="118"/>
    </row>
    <row r="74" spans="1:10" x14ac:dyDescent="0.25">
      <c r="A74" s="7">
        <v>72</v>
      </c>
      <c r="B74" s="110" t="s">
        <v>714</v>
      </c>
      <c r="C74" s="110" t="s">
        <v>715</v>
      </c>
      <c r="D74" s="99">
        <v>11818.23</v>
      </c>
      <c r="E74" s="99">
        <v>2565</v>
      </c>
      <c r="F74" s="71"/>
      <c r="G74" s="71"/>
      <c r="H74" s="70"/>
      <c r="I74" s="70"/>
      <c r="J74" s="112"/>
    </row>
    <row r="75" spans="1:10" x14ac:dyDescent="0.25">
      <c r="A75" s="7">
        <v>73</v>
      </c>
      <c r="B75" s="115" t="s">
        <v>395</v>
      </c>
      <c r="C75" s="110" t="s">
        <v>396</v>
      </c>
      <c r="D75" s="100">
        <v>11558.9</v>
      </c>
      <c r="E75" s="100">
        <v>2391</v>
      </c>
      <c r="F75" s="71"/>
      <c r="G75" s="71"/>
      <c r="H75" s="10"/>
      <c r="I75" s="10"/>
      <c r="J75" s="118"/>
    </row>
    <row r="76" spans="1:10" x14ac:dyDescent="0.25">
      <c r="A76" s="7">
        <v>74</v>
      </c>
      <c r="B76" s="110" t="s">
        <v>397</v>
      </c>
      <c r="C76" s="110" t="s">
        <v>398</v>
      </c>
      <c r="D76" s="97">
        <v>11363.21</v>
      </c>
      <c r="E76" s="97">
        <v>2073</v>
      </c>
      <c r="F76" s="70"/>
      <c r="G76" s="70"/>
      <c r="H76" s="70"/>
      <c r="I76" s="70"/>
      <c r="J76" s="112"/>
    </row>
    <row r="77" spans="1:10" x14ac:dyDescent="0.25">
      <c r="A77" s="7">
        <v>75</v>
      </c>
      <c r="B77" s="110" t="s">
        <v>399</v>
      </c>
      <c r="C77" s="110" t="s">
        <v>399</v>
      </c>
      <c r="D77" s="98">
        <v>11107.99</v>
      </c>
      <c r="E77" s="98">
        <v>2444</v>
      </c>
      <c r="F77" s="73"/>
      <c r="G77" s="73"/>
      <c r="H77" s="70"/>
      <c r="I77" s="70"/>
      <c r="J77" s="117"/>
    </row>
    <row r="78" spans="1:10" x14ac:dyDescent="0.25">
      <c r="A78" s="7">
        <v>76</v>
      </c>
      <c r="B78" s="110" t="s">
        <v>400</v>
      </c>
      <c r="C78" s="110" t="s">
        <v>401</v>
      </c>
      <c r="D78" s="98">
        <v>9686.7800000000007</v>
      </c>
      <c r="E78" s="98">
        <v>4028</v>
      </c>
      <c r="F78" s="74"/>
      <c r="G78" s="74"/>
      <c r="H78" s="70"/>
      <c r="I78" s="70"/>
      <c r="J78" s="113"/>
    </row>
    <row r="79" spans="1:10" x14ac:dyDescent="0.25">
      <c r="A79" s="7">
        <v>77</v>
      </c>
      <c r="B79" s="110" t="s">
        <v>716</v>
      </c>
      <c r="C79" s="110" t="s">
        <v>717</v>
      </c>
      <c r="D79" s="98">
        <v>8531.0499999999993</v>
      </c>
      <c r="E79" s="98">
        <v>1473</v>
      </c>
      <c r="F79" s="73"/>
      <c r="G79" s="73"/>
      <c r="H79" s="71"/>
      <c r="I79" s="71"/>
      <c r="J79" s="112"/>
    </row>
    <row r="80" spans="1:10" x14ac:dyDescent="0.25">
      <c r="A80" s="7">
        <v>78</v>
      </c>
      <c r="B80" s="110" t="s">
        <v>402</v>
      </c>
      <c r="C80" s="110" t="s">
        <v>403</v>
      </c>
      <c r="D80" s="100">
        <v>7176.64</v>
      </c>
      <c r="E80" s="100">
        <v>1383</v>
      </c>
      <c r="F80" s="70"/>
      <c r="G80" s="70"/>
      <c r="H80" s="122"/>
      <c r="I80" s="122"/>
      <c r="J80" s="112"/>
    </row>
    <row r="81" spans="1:10" x14ac:dyDescent="0.25">
      <c r="A81" s="7">
        <v>79</v>
      </c>
      <c r="B81" s="110" t="s">
        <v>718</v>
      </c>
      <c r="C81" s="110" t="s">
        <v>719</v>
      </c>
      <c r="D81" s="100">
        <v>5829.26</v>
      </c>
      <c r="E81" s="100">
        <v>1159</v>
      </c>
      <c r="F81" s="70"/>
      <c r="G81" s="70"/>
      <c r="H81" s="122"/>
      <c r="I81" s="122"/>
      <c r="J81" s="113"/>
    </row>
    <row r="82" spans="1:10" x14ac:dyDescent="0.25">
      <c r="A82" s="7">
        <v>80</v>
      </c>
      <c r="B82" s="110" t="s">
        <v>720</v>
      </c>
      <c r="C82" s="110" t="s">
        <v>721</v>
      </c>
      <c r="D82" s="97">
        <v>5405.77</v>
      </c>
      <c r="E82" s="97">
        <v>997</v>
      </c>
      <c r="F82" s="70"/>
      <c r="G82" s="70"/>
      <c r="H82" s="71"/>
      <c r="I82" s="71"/>
      <c r="J82" s="116"/>
    </row>
    <row r="83" spans="1:10" x14ac:dyDescent="0.25">
      <c r="A83" s="7">
        <v>81</v>
      </c>
      <c r="B83" s="110" t="s">
        <v>404</v>
      </c>
      <c r="C83" s="110" t="s">
        <v>405</v>
      </c>
      <c r="D83" s="97">
        <v>1901.92</v>
      </c>
      <c r="E83" s="97">
        <v>410</v>
      </c>
      <c r="F83" s="71"/>
      <c r="G83" s="71"/>
      <c r="H83" s="71"/>
      <c r="I83" s="71"/>
      <c r="J83" s="116"/>
    </row>
    <row r="84" spans="1:10" x14ac:dyDescent="0.25">
      <c r="A84" s="7">
        <v>82</v>
      </c>
      <c r="B84" s="110" t="s">
        <v>722</v>
      </c>
      <c r="C84" s="110" t="s">
        <v>723</v>
      </c>
      <c r="D84" s="97">
        <v>933.7</v>
      </c>
      <c r="E84" s="97">
        <v>542</v>
      </c>
      <c r="F84" s="71"/>
      <c r="G84" s="71"/>
      <c r="H84" s="71"/>
      <c r="I84" s="71"/>
      <c r="J84" s="116"/>
    </row>
    <row r="85" spans="1:10" x14ac:dyDescent="0.25">
      <c r="A85" s="7">
        <v>83</v>
      </c>
      <c r="B85" s="110" t="s">
        <v>73</v>
      </c>
      <c r="C85" s="110" t="s">
        <v>74</v>
      </c>
      <c r="D85" s="97">
        <v>588.4</v>
      </c>
      <c r="E85" s="97">
        <v>335</v>
      </c>
      <c r="F85" s="71"/>
      <c r="G85" s="71"/>
      <c r="H85" s="71"/>
      <c r="I85" s="71"/>
      <c r="J85" s="116"/>
    </row>
    <row r="86" spans="1:10" x14ac:dyDescent="0.25">
      <c r="A86" s="7">
        <v>84</v>
      </c>
      <c r="B86" s="110" t="s">
        <v>724</v>
      </c>
      <c r="C86" s="110" t="s">
        <v>725</v>
      </c>
      <c r="D86" s="97">
        <v>580.79999999999995</v>
      </c>
      <c r="E86" s="97">
        <v>338</v>
      </c>
      <c r="F86" s="71"/>
      <c r="G86" s="71"/>
      <c r="H86" s="71"/>
      <c r="I86" s="71"/>
      <c r="J86" s="116"/>
    </row>
    <row r="87" spans="1:10" x14ac:dyDescent="0.25">
      <c r="A87" s="7">
        <v>85</v>
      </c>
      <c r="B87" s="110" t="s">
        <v>75</v>
      </c>
      <c r="C87" s="110" t="s">
        <v>408</v>
      </c>
      <c r="D87" s="97">
        <v>486</v>
      </c>
      <c r="E87" s="97">
        <v>205</v>
      </c>
      <c r="F87" s="71"/>
      <c r="G87" s="71"/>
      <c r="H87" s="71"/>
      <c r="I87" s="71"/>
      <c r="J87" s="116"/>
    </row>
    <row r="88" spans="1:10" x14ac:dyDescent="0.25">
      <c r="A88" s="7">
        <v>86</v>
      </c>
      <c r="B88" s="110" t="s">
        <v>406</v>
      </c>
      <c r="C88" s="110" t="s">
        <v>407</v>
      </c>
      <c r="D88" s="99">
        <v>297.60000000000002</v>
      </c>
      <c r="E88" s="99">
        <v>204</v>
      </c>
      <c r="F88" s="71"/>
      <c r="G88" s="71"/>
      <c r="H88" s="75"/>
      <c r="I88" s="75"/>
      <c r="J88" s="112"/>
    </row>
    <row r="89" spans="1:10" x14ac:dyDescent="0.25">
      <c r="A89" s="7">
        <v>87</v>
      </c>
      <c r="B89" s="114" t="s">
        <v>409</v>
      </c>
      <c r="C89" s="114" t="s">
        <v>410</v>
      </c>
      <c r="D89" s="96">
        <v>224</v>
      </c>
      <c r="E89" s="96">
        <v>112</v>
      </c>
      <c r="F89" s="73"/>
      <c r="G89" s="73"/>
      <c r="H89" s="71"/>
      <c r="I89" s="71"/>
      <c r="J89" s="116"/>
    </row>
    <row r="90" spans="1:10" x14ac:dyDescent="0.25">
      <c r="A90" s="7">
        <v>88</v>
      </c>
      <c r="B90" s="114" t="s">
        <v>726</v>
      </c>
      <c r="C90" s="114" t="s">
        <v>727</v>
      </c>
      <c r="D90" s="98">
        <v>220</v>
      </c>
      <c r="E90" s="98">
        <v>59</v>
      </c>
      <c r="F90" s="73"/>
      <c r="G90" s="73"/>
      <c r="H90" s="70"/>
      <c r="I90" s="70"/>
      <c r="J90" s="112"/>
    </row>
    <row r="91" spans="1:10" x14ac:dyDescent="0.25">
      <c r="A91" s="7">
        <v>89</v>
      </c>
      <c r="B91" s="110" t="s">
        <v>411</v>
      </c>
      <c r="C91" s="110" t="s">
        <v>412</v>
      </c>
      <c r="D91" s="96">
        <v>165.5</v>
      </c>
      <c r="E91" s="96">
        <v>59</v>
      </c>
      <c r="F91" s="76"/>
      <c r="G91" s="76"/>
      <c r="H91" s="71"/>
      <c r="I91" s="71"/>
      <c r="J91" s="112"/>
    </row>
    <row r="92" spans="1:10" x14ac:dyDescent="0.25">
      <c r="A92" s="7">
        <v>90</v>
      </c>
      <c r="B92" s="110" t="s">
        <v>413</v>
      </c>
      <c r="C92" s="110" t="s">
        <v>414</v>
      </c>
      <c r="D92" s="98">
        <v>27</v>
      </c>
      <c r="E92" s="98">
        <v>9</v>
      </c>
      <c r="F92" s="73"/>
      <c r="G92" s="73"/>
      <c r="H92" s="71"/>
      <c r="I92" s="71"/>
      <c r="J92" s="112"/>
    </row>
    <row r="93" spans="1:10" x14ac:dyDescent="0.25">
      <c r="D93" s="72">
        <f t="shared" ref="D93:I93" si="0">SUM(D3:D92)</f>
        <v>3063702.0399999996</v>
      </c>
      <c r="E93" s="72">
        <f t="shared" si="0"/>
        <v>598744</v>
      </c>
      <c r="F93" s="72">
        <f t="shared" si="0"/>
        <v>2633917.2500000005</v>
      </c>
      <c r="G93" s="72">
        <f t="shared" si="0"/>
        <v>468870</v>
      </c>
      <c r="H93" s="72">
        <f t="shared" si="0"/>
        <v>2085162.3899999997</v>
      </c>
      <c r="I93" s="72">
        <f t="shared" si="0"/>
        <v>400059</v>
      </c>
    </row>
    <row r="96" spans="1:10" x14ac:dyDescent="0.25">
      <c r="B96" s="6"/>
      <c r="C96" s="6"/>
      <c r="D96" s="152" t="s">
        <v>5</v>
      </c>
      <c r="E96" s="152"/>
      <c r="F96" s="156" t="s">
        <v>33</v>
      </c>
      <c r="G96" s="157"/>
    </row>
    <row r="97" spans="2:7" x14ac:dyDescent="0.25">
      <c r="B97" s="21" t="s">
        <v>7</v>
      </c>
      <c r="C97" s="21"/>
      <c r="D97" s="153">
        <f>D93+F93+H93</f>
        <v>7782781.6799999997</v>
      </c>
      <c r="E97" s="152"/>
      <c r="F97" s="154">
        <f>E93+G93+I93</f>
        <v>1467673</v>
      </c>
      <c r="G97" s="155"/>
    </row>
    <row r="118" ht="15.75" customHeight="1" x14ac:dyDescent="0.25"/>
  </sheetData>
  <sortState xmlns:xlrd2="http://schemas.microsoft.com/office/spreadsheetml/2017/richdata2" ref="A3:J92">
    <sortCondition descending="1" ref="D3:D92"/>
    <sortCondition descending="1" ref="F3:F92"/>
    <sortCondition descending="1" ref="H3:H92"/>
  </sortState>
  <mergeCells count="8">
    <mergeCell ref="D97:E97"/>
    <mergeCell ref="F97:G97"/>
    <mergeCell ref="F96:G96"/>
    <mergeCell ref="B1:C1"/>
    <mergeCell ref="D1:E1"/>
    <mergeCell ref="F1:G1"/>
    <mergeCell ref="H1:I1"/>
    <mergeCell ref="D96:E9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8"/>
  <sheetViews>
    <sheetView workbookViewId="0">
      <selection activeCell="A62" sqref="A62"/>
    </sheetView>
  </sheetViews>
  <sheetFormatPr defaultRowHeight="15" x14ac:dyDescent="0.25"/>
  <cols>
    <col min="1" max="1" width="3.7109375" customWidth="1"/>
    <col min="2" max="2" width="30" customWidth="1"/>
    <col min="3" max="3" width="30.5703125" customWidth="1"/>
    <col min="4" max="4" width="14.5703125" customWidth="1"/>
    <col min="5" max="5" width="16.28515625" customWidth="1"/>
    <col min="6" max="6" width="14.42578125" customWidth="1"/>
    <col min="7" max="7" width="12.42578125" customWidth="1"/>
    <col min="8" max="8" width="15.140625" bestFit="1" customWidth="1"/>
    <col min="9" max="9" width="15.28515625" customWidth="1"/>
    <col min="10" max="10" width="13.28515625" customWidth="1"/>
  </cols>
  <sheetData>
    <row r="1" spans="1:10" ht="26.25" customHeight="1" x14ac:dyDescent="0.25">
      <c r="A1" s="77"/>
      <c r="B1" s="78" t="s">
        <v>34</v>
      </c>
      <c r="C1" s="86"/>
      <c r="D1" s="160" t="s">
        <v>1</v>
      </c>
      <c r="E1" s="160"/>
      <c r="F1" s="161" t="s">
        <v>35</v>
      </c>
      <c r="G1" s="162"/>
      <c r="H1" s="158" t="s">
        <v>36</v>
      </c>
      <c r="I1" s="159"/>
    </row>
    <row r="2" spans="1:10" x14ac:dyDescent="0.25">
      <c r="A2" s="141"/>
      <c r="B2" s="80"/>
      <c r="C2" s="80"/>
      <c r="D2" s="5" t="s">
        <v>5</v>
      </c>
      <c r="E2" s="5" t="s">
        <v>4</v>
      </c>
      <c r="F2" s="5" t="s">
        <v>5</v>
      </c>
      <c r="G2" s="5" t="s">
        <v>4</v>
      </c>
      <c r="H2" s="5" t="s">
        <v>5</v>
      </c>
      <c r="I2" s="5" t="s">
        <v>4</v>
      </c>
    </row>
    <row r="3" spans="1:10" x14ac:dyDescent="0.25">
      <c r="A3" s="81">
        <v>1</v>
      </c>
      <c r="B3" s="8" t="s">
        <v>467</v>
      </c>
      <c r="C3" s="8" t="s">
        <v>468</v>
      </c>
      <c r="D3" s="84"/>
      <c r="E3" s="84"/>
      <c r="F3" s="19"/>
      <c r="G3" s="19"/>
      <c r="H3" s="19">
        <v>950985.75</v>
      </c>
      <c r="I3" s="19">
        <v>161095</v>
      </c>
      <c r="J3" s="112">
        <v>43406</v>
      </c>
    </row>
    <row r="4" spans="1:10" x14ac:dyDescent="0.25">
      <c r="A4" s="81">
        <v>2</v>
      </c>
      <c r="B4" s="8" t="s">
        <v>78</v>
      </c>
      <c r="C4" s="8" t="s">
        <v>78</v>
      </c>
      <c r="D4" s="84"/>
      <c r="E4" s="84"/>
      <c r="F4" s="10"/>
      <c r="G4" s="10"/>
      <c r="H4" s="43">
        <v>376475.67</v>
      </c>
      <c r="I4" s="69">
        <v>66599</v>
      </c>
      <c r="J4" s="112">
        <v>43238</v>
      </c>
    </row>
    <row r="5" spans="1:10" ht="25.5" x14ac:dyDescent="0.25">
      <c r="A5" s="81">
        <v>3</v>
      </c>
      <c r="B5" s="8" t="s">
        <v>79</v>
      </c>
      <c r="C5" s="8" t="s">
        <v>80</v>
      </c>
      <c r="D5" s="102"/>
      <c r="E5" s="102"/>
      <c r="F5" s="43"/>
      <c r="G5" s="43"/>
      <c r="H5" s="9">
        <v>211095.11000000002</v>
      </c>
      <c r="I5" s="9">
        <v>37621</v>
      </c>
      <c r="J5" s="116">
        <v>43126</v>
      </c>
    </row>
    <row r="6" spans="1:10" x14ac:dyDescent="0.25">
      <c r="A6" s="81">
        <v>4</v>
      </c>
      <c r="B6" s="8" t="s">
        <v>81</v>
      </c>
      <c r="C6" s="8" t="s">
        <v>82</v>
      </c>
      <c r="D6" s="102"/>
      <c r="E6" s="102"/>
      <c r="F6" s="43"/>
      <c r="G6" s="43"/>
      <c r="H6" s="9">
        <v>200511.81999999998</v>
      </c>
      <c r="I6" s="9">
        <v>44428</v>
      </c>
      <c r="J6" s="112">
        <v>43084</v>
      </c>
    </row>
    <row r="7" spans="1:10" x14ac:dyDescent="0.25">
      <c r="A7" s="81">
        <v>5</v>
      </c>
      <c r="B7" s="13" t="s">
        <v>83</v>
      </c>
      <c r="C7" s="13" t="s">
        <v>84</v>
      </c>
      <c r="D7" s="102"/>
      <c r="E7" s="102"/>
      <c r="F7" s="43"/>
      <c r="G7" s="43"/>
      <c r="H7" s="19">
        <v>163174.93</v>
      </c>
      <c r="I7" s="19">
        <v>28838</v>
      </c>
      <c r="J7" s="112">
        <v>43161</v>
      </c>
    </row>
    <row r="8" spans="1:10" x14ac:dyDescent="0.25">
      <c r="A8" s="81">
        <v>6</v>
      </c>
      <c r="B8" s="8" t="s">
        <v>85</v>
      </c>
      <c r="C8" s="8" t="s">
        <v>86</v>
      </c>
      <c r="D8" s="102"/>
      <c r="E8" s="102"/>
      <c r="F8" s="43"/>
      <c r="G8" s="43"/>
      <c r="H8" s="9">
        <v>99782.27</v>
      </c>
      <c r="I8" s="9">
        <v>18835</v>
      </c>
      <c r="J8" s="112">
        <v>43119</v>
      </c>
    </row>
    <row r="9" spans="1:10" x14ac:dyDescent="0.25">
      <c r="A9" s="81">
        <v>7</v>
      </c>
      <c r="B9" s="8" t="s">
        <v>469</v>
      </c>
      <c r="C9" s="8" t="s">
        <v>470</v>
      </c>
      <c r="D9" s="102"/>
      <c r="E9" s="102"/>
      <c r="F9" s="43"/>
      <c r="G9" s="43"/>
      <c r="H9" s="9">
        <v>65891.009999999995</v>
      </c>
      <c r="I9" s="9">
        <v>11570</v>
      </c>
      <c r="J9" s="112">
        <v>43357</v>
      </c>
    </row>
    <row r="10" spans="1:10" ht="25.5" x14ac:dyDescent="0.25">
      <c r="A10" s="81">
        <v>8</v>
      </c>
      <c r="B10" s="8" t="s">
        <v>87</v>
      </c>
      <c r="C10" s="8" t="s">
        <v>88</v>
      </c>
      <c r="D10" s="102"/>
      <c r="E10" s="102"/>
      <c r="F10" s="43"/>
      <c r="G10" s="43"/>
      <c r="H10" s="9">
        <v>42853.72</v>
      </c>
      <c r="I10" s="9">
        <v>8078</v>
      </c>
      <c r="J10" s="112">
        <v>43133</v>
      </c>
    </row>
    <row r="11" spans="1:10" x14ac:dyDescent="0.25">
      <c r="A11" s="81">
        <v>9</v>
      </c>
      <c r="B11" s="8" t="s">
        <v>471</v>
      </c>
      <c r="C11" s="8" t="s">
        <v>472</v>
      </c>
      <c r="D11" s="102"/>
      <c r="E11" s="102"/>
      <c r="F11" s="43"/>
      <c r="G11" s="43"/>
      <c r="H11" s="9">
        <v>37601.629999999997</v>
      </c>
      <c r="I11" s="9">
        <v>6775</v>
      </c>
      <c r="J11" s="112">
        <v>43315</v>
      </c>
    </row>
    <row r="12" spans="1:10" x14ac:dyDescent="0.25">
      <c r="A12" s="81">
        <v>10</v>
      </c>
      <c r="B12" s="8" t="s">
        <v>89</v>
      </c>
      <c r="C12" s="8" t="s">
        <v>90</v>
      </c>
      <c r="D12" s="84"/>
      <c r="E12" s="84"/>
      <c r="F12" s="43"/>
      <c r="G12" s="43"/>
      <c r="H12" s="9">
        <v>28712.32</v>
      </c>
      <c r="I12" s="9">
        <v>5562</v>
      </c>
      <c r="J12" s="113">
        <v>43091</v>
      </c>
    </row>
    <row r="13" spans="1:10" x14ac:dyDescent="0.25">
      <c r="A13" s="81">
        <v>11</v>
      </c>
      <c r="B13" s="8" t="s">
        <v>473</v>
      </c>
      <c r="C13" s="8" t="s">
        <v>474</v>
      </c>
      <c r="D13" s="102"/>
      <c r="E13" s="102"/>
      <c r="F13" s="43"/>
      <c r="G13" s="43"/>
      <c r="H13" s="9">
        <v>25179.83</v>
      </c>
      <c r="I13" s="9">
        <v>4525</v>
      </c>
      <c r="J13" s="117">
        <v>43420</v>
      </c>
    </row>
    <row r="14" spans="1:10" x14ac:dyDescent="0.25">
      <c r="A14" s="81">
        <v>12</v>
      </c>
      <c r="B14" s="8" t="s">
        <v>91</v>
      </c>
      <c r="C14" s="8" t="s">
        <v>92</v>
      </c>
      <c r="D14" s="102"/>
      <c r="E14" s="102"/>
      <c r="F14" s="43"/>
      <c r="G14" s="43"/>
      <c r="H14" s="9">
        <v>20237</v>
      </c>
      <c r="I14" s="9">
        <v>4271</v>
      </c>
      <c r="J14" s="113">
        <v>43266</v>
      </c>
    </row>
    <row r="15" spans="1:10" ht="25.5" x14ac:dyDescent="0.25">
      <c r="A15" s="81">
        <v>13</v>
      </c>
      <c r="B15" s="8" t="s">
        <v>475</v>
      </c>
      <c r="C15" s="8" t="s">
        <v>476</v>
      </c>
      <c r="D15" s="102"/>
      <c r="E15" s="102"/>
      <c r="F15" s="43"/>
      <c r="G15" s="43"/>
      <c r="H15" s="9">
        <v>19935.099999999999</v>
      </c>
      <c r="I15" s="9">
        <v>3697</v>
      </c>
      <c r="J15" s="113">
        <v>43385</v>
      </c>
    </row>
    <row r="16" spans="1:10" x14ac:dyDescent="0.25">
      <c r="A16" s="81">
        <v>14</v>
      </c>
      <c r="B16" s="8" t="s">
        <v>93</v>
      </c>
      <c r="C16" s="8" t="s">
        <v>94</v>
      </c>
      <c r="D16" s="102"/>
      <c r="E16" s="102"/>
      <c r="F16" s="43"/>
      <c r="G16" s="43"/>
      <c r="H16" s="9">
        <v>5257.41</v>
      </c>
      <c r="I16" s="9">
        <v>1008</v>
      </c>
      <c r="J16" s="113">
        <v>43049</v>
      </c>
    </row>
    <row r="17" spans="1:10" x14ac:dyDescent="0.25">
      <c r="A17" s="81">
        <v>15</v>
      </c>
      <c r="B17" s="8" t="s">
        <v>477</v>
      </c>
      <c r="C17" s="8" t="s">
        <v>478</v>
      </c>
      <c r="D17" s="102"/>
      <c r="E17" s="102"/>
      <c r="F17" s="43"/>
      <c r="G17" s="43"/>
      <c r="H17" s="9">
        <v>4518.38</v>
      </c>
      <c r="I17" s="9">
        <v>1322</v>
      </c>
      <c r="J17" s="112" t="s">
        <v>481</v>
      </c>
    </row>
    <row r="18" spans="1:10" x14ac:dyDescent="0.25">
      <c r="A18" s="81">
        <v>16</v>
      </c>
      <c r="B18" s="8" t="s">
        <v>479</v>
      </c>
      <c r="C18" s="8" t="s">
        <v>480</v>
      </c>
      <c r="D18" s="102"/>
      <c r="E18" s="102"/>
      <c r="F18" s="43"/>
      <c r="G18" s="43"/>
      <c r="H18" s="19">
        <v>1079.9000000000001</v>
      </c>
      <c r="I18" s="19">
        <v>493</v>
      </c>
      <c r="J18" s="113">
        <v>42839</v>
      </c>
    </row>
    <row r="19" spans="1:10" x14ac:dyDescent="0.25">
      <c r="A19" s="81">
        <v>17</v>
      </c>
      <c r="B19" s="8" t="s">
        <v>482</v>
      </c>
      <c r="C19" s="8" t="s">
        <v>483</v>
      </c>
      <c r="D19" s="102"/>
      <c r="E19" s="102"/>
      <c r="F19" s="43">
        <v>499648.38</v>
      </c>
      <c r="G19" s="43">
        <v>103448</v>
      </c>
      <c r="H19" s="19"/>
      <c r="I19" s="19"/>
      <c r="J19" s="113">
        <v>43315</v>
      </c>
    </row>
    <row r="20" spans="1:10" x14ac:dyDescent="0.25">
      <c r="A20" s="81">
        <v>18</v>
      </c>
      <c r="B20" s="8" t="s">
        <v>95</v>
      </c>
      <c r="C20" s="8" t="s">
        <v>96</v>
      </c>
      <c r="D20" s="102"/>
      <c r="E20" s="102"/>
      <c r="F20" s="43">
        <v>350050.88</v>
      </c>
      <c r="G20" s="43">
        <v>58334</v>
      </c>
      <c r="H20" s="19"/>
      <c r="I20" s="19"/>
      <c r="J20" s="113">
        <v>43217</v>
      </c>
    </row>
    <row r="21" spans="1:10" x14ac:dyDescent="0.25">
      <c r="A21" s="81">
        <v>19</v>
      </c>
      <c r="B21" s="8" t="s">
        <v>97</v>
      </c>
      <c r="C21" s="8" t="s">
        <v>98</v>
      </c>
      <c r="D21" s="102"/>
      <c r="E21" s="102"/>
      <c r="F21" s="43">
        <v>276409.06000000006</v>
      </c>
      <c r="G21" s="43">
        <v>59333</v>
      </c>
      <c r="H21" s="19"/>
      <c r="I21" s="19"/>
      <c r="J21" s="113">
        <v>43105</v>
      </c>
    </row>
    <row r="22" spans="1:10" x14ac:dyDescent="0.25">
      <c r="A22" s="81">
        <v>20</v>
      </c>
      <c r="B22" s="8" t="s">
        <v>99</v>
      </c>
      <c r="C22" s="8" t="s">
        <v>100</v>
      </c>
      <c r="D22" s="102"/>
      <c r="E22" s="102"/>
      <c r="F22" s="43">
        <v>189286.05999999997</v>
      </c>
      <c r="G22" s="43">
        <v>32487</v>
      </c>
      <c r="H22" s="19"/>
      <c r="I22" s="19"/>
      <c r="J22" s="113">
        <v>43147</v>
      </c>
    </row>
    <row r="23" spans="1:10" x14ac:dyDescent="0.25">
      <c r="A23" s="81">
        <v>21</v>
      </c>
      <c r="B23" s="8" t="s">
        <v>484</v>
      </c>
      <c r="C23" s="8" t="s">
        <v>485</v>
      </c>
      <c r="D23" s="102"/>
      <c r="E23" s="102"/>
      <c r="F23" s="43">
        <v>81832.56</v>
      </c>
      <c r="G23" s="43">
        <v>14212</v>
      </c>
      <c r="H23" s="19"/>
      <c r="I23" s="19"/>
      <c r="J23" s="113">
        <v>43287</v>
      </c>
    </row>
    <row r="24" spans="1:10" x14ac:dyDescent="0.25">
      <c r="A24" s="81">
        <v>22</v>
      </c>
      <c r="B24" s="8" t="s">
        <v>101</v>
      </c>
      <c r="C24" s="8" t="s">
        <v>102</v>
      </c>
      <c r="D24" s="102"/>
      <c r="E24" s="102"/>
      <c r="F24" s="43">
        <v>58998.619999999995</v>
      </c>
      <c r="G24" s="43">
        <v>10717</v>
      </c>
      <c r="H24" s="19"/>
      <c r="I24" s="19"/>
      <c r="J24" s="113">
        <v>43245</v>
      </c>
    </row>
    <row r="25" spans="1:10" ht="25.5" x14ac:dyDescent="0.25">
      <c r="A25" s="81">
        <v>23</v>
      </c>
      <c r="B25" s="8" t="s">
        <v>486</v>
      </c>
      <c r="C25" s="8" t="s">
        <v>487</v>
      </c>
      <c r="D25" s="102"/>
      <c r="E25" s="102"/>
      <c r="F25" s="43">
        <v>49701.42</v>
      </c>
      <c r="G25" s="43">
        <v>9489</v>
      </c>
      <c r="H25" s="19"/>
      <c r="I25" s="19"/>
      <c r="J25" s="113">
        <v>43406</v>
      </c>
    </row>
    <row r="26" spans="1:10" ht="25.5" x14ac:dyDescent="0.25">
      <c r="A26" s="81">
        <v>24</v>
      </c>
      <c r="B26" s="8" t="s">
        <v>103</v>
      </c>
      <c r="C26" s="8" t="s">
        <v>104</v>
      </c>
      <c r="D26" s="102"/>
      <c r="E26" s="102"/>
      <c r="F26" s="43">
        <v>48453.58</v>
      </c>
      <c r="G26" s="43">
        <v>8420</v>
      </c>
      <c r="H26" s="19"/>
      <c r="I26" s="19"/>
      <c r="J26" s="113">
        <v>43084</v>
      </c>
    </row>
    <row r="27" spans="1:10" x14ac:dyDescent="0.25">
      <c r="A27" s="81">
        <v>25</v>
      </c>
      <c r="B27" s="8" t="s">
        <v>488</v>
      </c>
      <c r="C27" s="8" t="s">
        <v>489</v>
      </c>
      <c r="D27" s="102"/>
      <c r="E27" s="102"/>
      <c r="F27" s="43">
        <v>26115.8</v>
      </c>
      <c r="G27" s="43">
        <v>5357</v>
      </c>
      <c r="H27" s="19"/>
      <c r="I27" s="19"/>
      <c r="J27" s="113" t="s">
        <v>494</v>
      </c>
    </row>
    <row r="28" spans="1:10" x14ac:dyDescent="0.25">
      <c r="A28" s="81">
        <v>26</v>
      </c>
      <c r="B28" s="8" t="s">
        <v>490</v>
      </c>
      <c r="C28" s="8" t="s">
        <v>491</v>
      </c>
      <c r="D28" s="102"/>
      <c r="E28" s="102"/>
      <c r="F28" s="43">
        <v>10524.630000000001</v>
      </c>
      <c r="G28" s="43">
        <v>2194</v>
      </c>
      <c r="H28" s="19"/>
      <c r="I28" s="19"/>
      <c r="J28" s="113">
        <v>43385</v>
      </c>
    </row>
    <row r="29" spans="1:10" ht="25.5" x14ac:dyDescent="0.25">
      <c r="A29" s="81">
        <v>27</v>
      </c>
      <c r="B29" s="8" t="s">
        <v>492</v>
      </c>
      <c r="C29" s="8" t="s">
        <v>493</v>
      </c>
      <c r="D29" s="102"/>
      <c r="E29" s="102"/>
      <c r="F29" s="43">
        <v>1530</v>
      </c>
      <c r="G29" s="43">
        <v>306</v>
      </c>
      <c r="H29" s="19"/>
      <c r="I29" s="19"/>
      <c r="J29" s="113" t="s">
        <v>495</v>
      </c>
    </row>
    <row r="30" spans="1:10" x14ac:dyDescent="0.25">
      <c r="A30" s="81">
        <v>28</v>
      </c>
      <c r="B30" s="8" t="s">
        <v>55</v>
      </c>
      <c r="C30" s="8" t="s">
        <v>56</v>
      </c>
      <c r="D30" s="102"/>
      <c r="E30" s="102"/>
      <c r="F30" s="43">
        <v>1405.2</v>
      </c>
      <c r="G30" s="43">
        <v>800</v>
      </c>
      <c r="H30" s="19"/>
      <c r="I30" s="19"/>
      <c r="J30" s="113">
        <v>43161</v>
      </c>
    </row>
    <row r="31" spans="1:10" x14ac:dyDescent="0.25">
      <c r="A31" s="81">
        <v>29</v>
      </c>
      <c r="B31" s="8" t="s">
        <v>105</v>
      </c>
      <c r="C31" s="8" t="s">
        <v>106</v>
      </c>
      <c r="D31" s="102"/>
      <c r="E31" s="102"/>
      <c r="F31" s="43">
        <v>1316.5</v>
      </c>
      <c r="G31" s="43">
        <v>720</v>
      </c>
      <c r="H31" s="19"/>
      <c r="I31" s="19"/>
      <c r="J31" s="113">
        <v>42944</v>
      </c>
    </row>
    <row r="32" spans="1:10" x14ac:dyDescent="0.25">
      <c r="A32" s="81">
        <v>30</v>
      </c>
      <c r="B32" s="8" t="s">
        <v>107</v>
      </c>
      <c r="C32" s="8" t="s">
        <v>108</v>
      </c>
      <c r="D32" s="102"/>
      <c r="E32" s="102"/>
      <c r="F32" s="43">
        <v>181.5</v>
      </c>
      <c r="G32" s="43">
        <v>37</v>
      </c>
      <c r="H32" s="19"/>
      <c r="I32" s="19"/>
      <c r="J32" s="113">
        <v>43042</v>
      </c>
    </row>
    <row r="33" spans="1:10" x14ac:dyDescent="0.25">
      <c r="A33" s="81">
        <v>31</v>
      </c>
      <c r="B33" s="8" t="s">
        <v>109</v>
      </c>
      <c r="C33" s="8" t="s">
        <v>110</v>
      </c>
      <c r="D33" s="102">
        <v>94796.489999999991</v>
      </c>
      <c r="E33" s="102">
        <v>18184</v>
      </c>
      <c r="F33" s="43"/>
      <c r="G33" s="43"/>
      <c r="H33" s="19"/>
      <c r="I33" s="19"/>
      <c r="J33" s="113">
        <v>43266</v>
      </c>
    </row>
    <row r="34" spans="1:10" x14ac:dyDescent="0.25">
      <c r="A34" s="81">
        <v>32</v>
      </c>
      <c r="B34" s="8" t="s">
        <v>496</v>
      </c>
      <c r="C34" s="8" t="s">
        <v>497</v>
      </c>
      <c r="D34" s="102">
        <v>76390.649999999994</v>
      </c>
      <c r="E34" s="102">
        <v>17500</v>
      </c>
      <c r="F34" s="43"/>
      <c r="G34" s="43"/>
      <c r="H34" s="19"/>
      <c r="I34" s="19"/>
      <c r="J34" s="113">
        <v>43427</v>
      </c>
    </row>
    <row r="35" spans="1:10" x14ac:dyDescent="0.25">
      <c r="A35" s="81">
        <v>33</v>
      </c>
      <c r="B35" s="8" t="s">
        <v>111</v>
      </c>
      <c r="C35" s="8" t="s">
        <v>112</v>
      </c>
      <c r="D35" s="102">
        <v>65954.820000000007</v>
      </c>
      <c r="E35" s="102">
        <v>11729</v>
      </c>
      <c r="F35" s="43"/>
      <c r="G35" s="43"/>
      <c r="H35" s="19"/>
      <c r="I35" s="19"/>
      <c r="J35" s="113">
        <v>43182</v>
      </c>
    </row>
    <row r="36" spans="1:10" x14ac:dyDescent="0.25">
      <c r="A36" s="81">
        <v>34</v>
      </c>
      <c r="B36" s="8" t="s">
        <v>113</v>
      </c>
      <c r="C36" s="8" t="s">
        <v>114</v>
      </c>
      <c r="D36" s="102">
        <v>61103.479999999996</v>
      </c>
      <c r="E36" s="102">
        <v>11493</v>
      </c>
      <c r="F36" s="43"/>
      <c r="G36" s="43"/>
      <c r="H36" s="19"/>
      <c r="I36" s="19"/>
      <c r="J36" s="113">
        <v>43105</v>
      </c>
    </row>
    <row r="37" spans="1:10" x14ac:dyDescent="0.25">
      <c r="A37" s="81">
        <v>35</v>
      </c>
      <c r="B37" s="8" t="s">
        <v>498</v>
      </c>
      <c r="C37" s="8" t="s">
        <v>499</v>
      </c>
      <c r="D37" s="102">
        <v>47409.03</v>
      </c>
      <c r="E37" s="102">
        <v>9030</v>
      </c>
      <c r="F37" s="43"/>
      <c r="G37" s="43"/>
      <c r="H37" s="19"/>
      <c r="I37" s="19"/>
      <c r="J37" s="113">
        <v>43371</v>
      </c>
    </row>
    <row r="38" spans="1:10" x14ac:dyDescent="0.25">
      <c r="A38" s="81">
        <v>36</v>
      </c>
      <c r="B38" s="8" t="s">
        <v>115</v>
      </c>
      <c r="C38" s="8" t="s">
        <v>116</v>
      </c>
      <c r="D38" s="102">
        <v>32285.5</v>
      </c>
      <c r="E38" s="102">
        <v>6298</v>
      </c>
      <c r="F38" s="43"/>
      <c r="G38" s="43"/>
      <c r="H38" s="19"/>
      <c r="I38" s="19"/>
      <c r="J38" s="113">
        <v>43210</v>
      </c>
    </row>
    <row r="39" spans="1:10" x14ac:dyDescent="0.25">
      <c r="A39" s="81">
        <v>37</v>
      </c>
      <c r="B39" s="8" t="s">
        <v>117</v>
      </c>
      <c r="C39" s="8" t="s">
        <v>118</v>
      </c>
      <c r="D39" s="102">
        <v>27685.62</v>
      </c>
      <c r="E39" s="102">
        <v>5105</v>
      </c>
      <c r="F39" s="43"/>
      <c r="G39" s="43"/>
      <c r="H39" s="19"/>
      <c r="I39" s="19"/>
      <c r="J39" s="113">
        <v>43168</v>
      </c>
    </row>
    <row r="40" spans="1:10" x14ac:dyDescent="0.25">
      <c r="A40" s="81">
        <v>38</v>
      </c>
      <c r="B40" s="8" t="s">
        <v>119</v>
      </c>
      <c r="C40" s="8" t="s">
        <v>120</v>
      </c>
      <c r="D40" s="102">
        <v>27540.400000000001</v>
      </c>
      <c r="E40" s="102">
        <v>5462</v>
      </c>
      <c r="F40" s="43"/>
      <c r="G40" s="43"/>
      <c r="H40" s="19"/>
      <c r="I40" s="19"/>
      <c r="J40" s="113">
        <v>43252</v>
      </c>
    </row>
    <row r="41" spans="1:10" ht="25.5" x14ac:dyDescent="0.25">
      <c r="A41" s="81">
        <v>39</v>
      </c>
      <c r="B41" s="8" t="s">
        <v>500</v>
      </c>
      <c r="C41" s="8" t="s">
        <v>501</v>
      </c>
      <c r="D41" s="102">
        <v>22469.19</v>
      </c>
      <c r="E41" s="102">
        <v>3920</v>
      </c>
      <c r="F41" s="43"/>
      <c r="G41" s="43"/>
      <c r="H41" s="19"/>
      <c r="I41" s="19"/>
      <c r="J41" s="113">
        <v>43322</v>
      </c>
    </row>
    <row r="42" spans="1:10" x14ac:dyDescent="0.25">
      <c r="A42" s="81">
        <v>40</v>
      </c>
      <c r="B42" s="8" t="s">
        <v>502</v>
      </c>
      <c r="C42" s="8" t="s">
        <v>503</v>
      </c>
      <c r="D42" s="102">
        <v>14407.84</v>
      </c>
      <c r="E42" s="102">
        <v>2664</v>
      </c>
      <c r="F42" s="43"/>
      <c r="G42" s="43"/>
      <c r="H42" s="19"/>
      <c r="I42" s="19"/>
      <c r="J42" s="113">
        <v>43308</v>
      </c>
    </row>
    <row r="43" spans="1:10" x14ac:dyDescent="0.25">
      <c r="A43" s="81">
        <v>41</v>
      </c>
      <c r="B43" s="8" t="s">
        <v>121</v>
      </c>
      <c r="C43" s="8" t="s">
        <v>122</v>
      </c>
      <c r="D43" s="102">
        <v>13470.960000000001</v>
      </c>
      <c r="E43" s="102">
        <v>2717</v>
      </c>
      <c r="F43" s="43"/>
      <c r="G43" s="43"/>
      <c r="H43" s="19"/>
      <c r="I43" s="19"/>
      <c r="J43" s="113">
        <v>43112</v>
      </c>
    </row>
    <row r="44" spans="1:10" x14ac:dyDescent="0.25">
      <c r="A44" s="81">
        <v>42</v>
      </c>
      <c r="B44" s="8" t="s">
        <v>504</v>
      </c>
      <c r="C44" s="8" t="s">
        <v>505</v>
      </c>
      <c r="D44" s="102">
        <v>13307.93</v>
      </c>
      <c r="E44" s="102">
        <v>2472</v>
      </c>
      <c r="F44" s="43"/>
      <c r="G44" s="43"/>
      <c r="H44" s="19"/>
      <c r="I44" s="19"/>
      <c r="J44" s="113" t="s">
        <v>523</v>
      </c>
    </row>
    <row r="45" spans="1:10" ht="25.5" x14ac:dyDescent="0.25">
      <c r="A45" s="81">
        <v>43</v>
      </c>
      <c r="B45" s="8" t="s">
        <v>506</v>
      </c>
      <c r="C45" s="8" t="s">
        <v>507</v>
      </c>
      <c r="D45" s="102">
        <v>12747.21</v>
      </c>
      <c r="E45" s="102">
        <v>3106</v>
      </c>
      <c r="F45" s="43"/>
      <c r="G45" s="43"/>
      <c r="H45" s="19"/>
      <c r="I45" s="19"/>
      <c r="J45" s="113">
        <v>43385</v>
      </c>
    </row>
    <row r="46" spans="1:10" x14ac:dyDescent="0.25">
      <c r="A46" s="81">
        <v>44</v>
      </c>
      <c r="B46" s="8" t="s">
        <v>508</v>
      </c>
      <c r="C46" s="8" t="s">
        <v>509</v>
      </c>
      <c r="D46" s="102">
        <v>12534.83</v>
      </c>
      <c r="E46" s="102">
        <v>2328</v>
      </c>
      <c r="F46" s="43"/>
      <c r="G46" s="43"/>
      <c r="H46" s="19"/>
      <c r="I46" s="19"/>
      <c r="J46" s="113">
        <v>43420</v>
      </c>
    </row>
    <row r="47" spans="1:10" x14ac:dyDescent="0.25">
      <c r="A47" s="81">
        <v>45</v>
      </c>
      <c r="B47" s="8" t="s">
        <v>510</v>
      </c>
      <c r="C47" s="8" t="s">
        <v>511</v>
      </c>
      <c r="D47" s="102">
        <v>10939.93</v>
      </c>
      <c r="E47" s="102">
        <v>2035</v>
      </c>
      <c r="F47" s="43"/>
      <c r="G47" s="43"/>
      <c r="H47" s="19"/>
      <c r="I47" s="19"/>
      <c r="J47" s="113">
        <v>43287</v>
      </c>
    </row>
    <row r="48" spans="1:10" x14ac:dyDescent="0.25">
      <c r="A48" s="81">
        <v>46</v>
      </c>
      <c r="B48" s="8" t="s">
        <v>123</v>
      </c>
      <c r="C48" s="8" t="s">
        <v>124</v>
      </c>
      <c r="D48" s="102">
        <v>9416.94</v>
      </c>
      <c r="E48" s="102">
        <v>1762</v>
      </c>
      <c r="F48" s="43"/>
      <c r="G48" s="43"/>
      <c r="H48" s="19"/>
      <c r="I48" s="19"/>
      <c r="J48" s="113">
        <v>43217</v>
      </c>
    </row>
    <row r="49" spans="1:10" x14ac:dyDescent="0.25">
      <c r="A49" s="81">
        <v>47</v>
      </c>
      <c r="B49" s="8" t="s">
        <v>512</v>
      </c>
      <c r="C49" s="8" t="s">
        <v>513</v>
      </c>
      <c r="D49" s="102">
        <v>9185.2999999999993</v>
      </c>
      <c r="E49" s="102">
        <v>1873</v>
      </c>
      <c r="F49" s="43"/>
      <c r="G49" s="43"/>
      <c r="H49" s="19"/>
      <c r="I49" s="19"/>
      <c r="J49" s="113">
        <v>43357</v>
      </c>
    </row>
    <row r="50" spans="1:10" x14ac:dyDescent="0.25">
      <c r="A50" s="81">
        <v>48</v>
      </c>
      <c r="B50" s="8" t="s">
        <v>125</v>
      </c>
      <c r="C50" s="8" t="s">
        <v>126</v>
      </c>
      <c r="D50" s="102">
        <v>9071.01</v>
      </c>
      <c r="E50" s="102">
        <v>1853</v>
      </c>
      <c r="F50" s="43"/>
      <c r="G50" s="43"/>
      <c r="H50" s="19"/>
      <c r="I50" s="19"/>
      <c r="J50" s="113">
        <v>43126</v>
      </c>
    </row>
    <row r="51" spans="1:10" x14ac:dyDescent="0.25">
      <c r="A51" s="81">
        <v>49</v>
      </c>
      <c r="B51" s="8" t="s">
        <v>514</v>
      </c>
      <c r="C51" s="8" t="s">
        <v>515</v>
      </c>
      <c r="D51" s="102">
        <v>8860.4500000000007</v>
      </c>
      <c r="E51" s="102">
        <v>1551</v>
      </c>
      <c r="F51" s="43"/>
      <c r="G51" s="43"/>
      <c r="H51" s="19"/>
      <c r="I51" s="19"/>
      <c r="J51" s="113">
        <v>43413</v>
      </c>
    </row>
    <row r="52" spans="1:10" x14ac:dyDescent="0.25">
      <c r="A52" s="81">
        <v>50</v>
      </c>
      <c r="B52" s="8" t="s">
        <v>127</v>
      </c>
      <c r="C52" s="8" t="s">
        <v>128</v>
      </c>
      <c r="D52" s="102">
        <v>7716.43</v>
      </c>
      <c r="E52" s="102">
        <v>1655</v>
      </c>
      <c r="F52" s="43"/>
      <c r="G52" s="43"/>
      <c r="H52" s="19"/>
      <c r="I52" s="19"/>
      <c r="J52" s="113">
        <v>43119</v>
      </c>
    </row>
    <row r="53" spans="1:10" x14ac:dyDescent="0.25">
      <c r="A53" s="81">
        <v>51</v>
      </c>
      <c r="B53" s="8" t="s">
        <v>129</v>
      </c>
      <c r="C53" s="8" t="s">
        <v>130</v>
      </c>
      <c r="D53" s="102">
        <v>7216.9</v>
      </c>
      <c r="E53" s="102">
        <v>1536</v>
      </c>
      <c r="F53" s="43"/>
      <c r="G53" s="43"/>
      <c r="H53" s="9"/>
      <c r="I53" s="9"/>
      <c r="J53" s="113">
        <v>43224</v>
      </c>
    </row>
    <row r="54" spans="1:10" x14ac:dyDescent="0.25">
      <c r="A54" s="81">
        <v>52</v>
      </c>
      <c r="B54" s="8" t="s">
        <v>131</v>
      </c>
      <c r="C54" s="8" t="s">
        <v>132</v>
      </c>
      <c r="D54" s="102">
        <v>5912.82</v>
      </c>
      <c r="E54" s="102">
        <v>1087</v>
      </c>
      <c r="F54" s="43"/>
      <c r="G54" s="43"/>
      <c r="H54" s="9"/>
      <c r="I54" s="9"/>
      <c r="J54" s="113">
        <v>43175</v>
      </c>
    </row>
    <row r="55" spans="1:10" x14ac:dyDescent="0.25">
      <c r="A55" s="81">
        <v>53</v>
      </c>
      <c r="B55" s="8" t="s">
        <v>133</v>
      </c>
      <c r="C55" s="8" t="s">
        <v>134</v>
      </c>
      <c r="D55" s="84">
        <v>5611.14</v>
      </c>
      <c r="E55" s="84">
        <v>1077</v>
      </c>
      <c r="F55" s="43"/>
      <c r="G55" s="43"/>
      <c r="H55" s="9"/>
      <c r="I55" s="9"/>
      <c r="J55" s="113">
        <v>43238</v>
      </c>
    </row>
    <row r="56" spans="1:10" x14ac:dyDescent="0.25">
      <c r="A56" s="81">
        <v>54</v>
      </c>
      <c r="B56" s="8" t="s">
        <v>516</v>
      </c>
      <c r="C56" s="8" t="s">
        <v>517</v>
      </c>
      <c r="D56" s="102">
        <v>4362.6099999999997</v>
      </c>
      <c r="E56" s="102">
        <v>813</v>
      </c>
      <c r="F56" s="43"/>
      <c r="G56" s="43"/>
      <c r="H56" s="9"/>
      <c r="I56" s="9"/>
      <c r="J56" s="112">
        <v>43364</v>
      </c>
    </row>
    <row r="57" spans="1:10" x14ac:dyDescent="0.25">
      <c r="A57" s="81">
        <v>55</v>
      </c>
      <c r="B57" s="8" t="s">
        <v>135</v>
      </c>
      <c r="C57" s="8" t="s">
        <v>136</v>
      </c>
      <c r="D57" s="102">
        <v>3462.18</v>
      </c>
      <c r="E57" s="102">
        <v>714</v>
      </c>
      <c r="F57" s="9"/>
      <c r="G57" s="9"/>
      <c r="H57" s="43"/>
      <c r="I57" s="43"/>
      <c r="J57" s="112">
        <v>43259</v>
      </c>
    </row>
    <row r="58" spans="1:10" x14ac:dyDescent="0.25">
      <c r="A58" s="81">
        <v>56</v>
      </c>
      <c r="B58" s="8" t="s">
        <v>518</v>
      </c>
      <c r="C58" s="8" t="s">
        <v>519</v>
      </c>
      <c r="D58" s="102">
        <v>2612.8200000000002</v>
      </c>
      <c r="E58" s="102">
        <v>488</v>
      </c>
      <c r="F58" s="9"/>
      <c r="G58" s="9"/>
      <c r="H58" s="43"/>
      <c r="I58" s="43"/>
      <c r="J58" s="112" t="s">
        <v>524</v>
      </c>
    </row>
    <row r="59" spans="1:10" x14ac:dyDescent="0.25">
      <c r="A59" s="81">
        <v>57</v>
      </c>
      <c r="B59" s="8" t="s">
        <v>520</v>
      </c>
      <c r="C59" s="8" t="s">
        <v>520</v>
      </c>
      <c r="D59" s="84">
        <v>2415.52</v>
      </c>
      <c r="E59" s="84">
        <v>455</v>
      </c>
      <c r="F59" s="43"/>
      <c r="G59" s="43"/>
      <c r="H59" s="9"/>
      <c r="I59" s="9"/>
      <c r="J59" s="112">
        <v>43378</v>
      </c>
    </row>
    <row r="60" spans="1:10" x14ac:dyDescent="0.25">
      <c r="A60" s="81">
        <v>58</v>
      </c>
      <c r="B60" s="8" t="s">
        <v>137</v>
      </c>
      <c r="C60" s="8" t="s">
        <v>138</v>
      </c>
      <c r="D60" s="102">
        <v>2099.98</v>
      </c>
      <c r="E60" s="102">
        <v>441</v>
      </c>
      <c r="F60" s="9"/>
      <c r="G60" s="9"/>
      <c r="H60" s="43"/>
      <c r="I60" s="43"/>
      <c r="J60" s="112">
        <v>43098</v>
      </c>
    </row>
    <row r="61" spans="1:10" x14ac:dyDescent="0.25">
      <c r="A61" s="81">
        <v>59</v>
      </c>
      <c r="B61" s="8" t="s">
        <v>521</v>
      </c>
      <c r="C61" s="8" t="s">
        <v>522</v>
      </c>
      <c r="D61" s="102">
        <v>1321.95</v>
      </c>
      <c r="E61" s="102">
        <v>239</v>
      </c>
      <c r="F61" s="43"/>
      <c r="G61" s="43"/>
      <c r="H61" s="19"/>
      <c r="I61" s="19"/>
      <c r="J61" s="112">
        <v>43420</v>
      </c>
    </row>
    <row r="62" spans="1:10" x14ac:dyDescent="0.25">
      <c r="A62" s="81">
        <v>60</v>
      </c>
      <c r="B62" s="8" t="s">
        <v>139</v>
      </c>
      <c r="C62" s="8" t="s">
        <v>140</v>
      </c>
      <c r="D62" s="102">
        <v>1088.5</v>
      </c>
      <c r="E62" s="102">
        <v>635</v>
      </c>
      <c r="F62" s="43"/>
      <c r="G62" s="43"/>
      <c r="H62" s="19"/>
      <c r="I62" s="19"/>
      <c r="J62" s="112">
        <v>42972</v>
      </c>
    </row>
    <row r="63" spans="1:10" x14ac:dyDescent="0.25">
      <c r="A63" s="81"/>
      <c r="B63" s="8"/>
      <c r="C63" s="8"/>
      <c r="D63" s="102"/>
      <c r="E63" s="102"/>
      <c r="F63" s="43"/>
      <c r="G63" s="43"/>
      <c r="H63" s="9"/>
      <c r="I63" s="9"/>
      <c r="J63" s="112"/>
    </row>
    <row r="64" spans="1:10" x14ac:dyDescent="0.25">
      <c r="D64" s="20">
        <f t="shared" ref="D64:I64" si="0">SUM(D3:D63)</f>
        <v>613398.43000000005</v>
      </c>
      <c r="E64" s="20">
        <f t="shared" si="0"/>
        <v>120222</v>
      </c>
      <c r="F64" s="20">
        <f t="shared" si="0"/>
        <v>1595454.19</v>
      </c>
      <c r="G64" s="20">
        <f t="shared" si="0"/>
        <v>305854</v>
      </c>
      <c r="H64" s="20">
        <f t="shared" si="0"/>
        <v>2253291.85</v>
      </c>
      <c r="I64" s="20">
        <f t="shared" si="0"/>
        <v>404717</v>
      </c>
    </row>
    <row r="67" spans="2:7" x14ac:dyDescent="0.25">
      <c r="B67" s="6"/>
      <c r="C67" s="6"/>
      <c r="D67" s="152" t="s">
        <v>5</v>
      </c>
      <c r="E67" s="152"/>
      <c r="F67" s="156" t="s">
        <v>33</v>
      </c>
      <c r="G67" s="157"/>
    </row>
    <row r="68" spans="2:7" x14ac:dyDescent="0.25">
      <c r="B68" s="21" t="s">
        <v>7</v>
      </c>
      <c r="C68" s="21"/>
      <c r="D68" s="153">
        <f>D64+F64+H64</f>
        <v>4462144.4700000007</v>
      </c>
      <c r="E68" s="152"/>
      <c r="F68" s="154">
        <f>E64+G64+I64</f>
        <v>830793</v>
      </c>
      <c r="G68" s="155"/>
    </row>
  </sheetData>
  <sortState xmlns:xlrd2="http://schemas.microsoft.com/office/spreadsheetml/2017/richdata2" ref="A3:J63">
    <sortCondition descending="1" ref="H3:H63"/>
    <sortCondition descending="1" ref="F3:F63"/>
    <sortCondition descending="1" ref="D3:D63"/>
  </sortState>
  <mergeCells count="7">
    <mergeCell ref="H1:I1"/>
    <mergeCell ref="D67:E67"/>
    <mergeCell ref="D68:E68"/>
    <mergeCell ref="F67:G67"/>
    <mergeCell ref="F68:G68"/>
    <mergeCell ref="D1:E1"/>
    <mergeCell ref="F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9"/>
  <sheetViews>
    <sheetView workbookViewId="0"/>
  </sheetViews>
  <sheetFormatPr defaultRowHeight="15" x14ac:dyDescent="0.25"/>
  <cols>
    <col min="1" max="1" width="3.7109375" customWidth="1"/>
    <col min="2" max="3" width="35" customWidth="1"/>
    <col min="4" max="4" width="14.5703125" customWidth="1"/>
    <col min="5" max="5" width="16.28515625" customWidth="1"/>
    <col min="6" max="6" width="14.42578125" customWidth="1"/>
    <col min="7" max="7" width="12.42578125" customWidth="1"/>
    <col min="8" max="8" width="15.140625" bestFit="1" customWidth="1"/>
    <col min="9" max="9" width="12.42578125" customWidth="1"/>
    <col min="10" max="10" width="15.7109375" customWidth="1"/>
    <col min="11" max="11" width="15.28515625" customWidth="1"/>
    <col min="13" max="13" width="13.28515625" customWidth="1"/>
  </cols>
  <sheetData>
    <row r="1" spans="1:10" ht="15" customHeight="1" x14ac:dyDescent="0.25">
      <c r="A1" s="140"/>
      <c r="B1" s="150" t="s">
        <v>71</v>
      </c>
      <c r="C1" s="167"/>
      <c r="D1" s="160" t="s">
        <v>37</v>
      </c>
      <c r="E1" s="160"/>
      <c r="F1" s="160" t="s">
        <v>38</v>
      </c>
      <c r="G1" s="160"/>
      <c r="H1" s="163" t="s">
        <v>175</v>
      </c>
      <c r="I1" s="164"/>
    </row>
    <row r="2" spans="1:10" ht="18" x14ac:dyDescent="0.25">
      <c r="A2" s="77"/>
      <c r="B2" s="161"/>
      <c r="C2" s="168"/>
      <c r="D2" s="160"/>
      <c r="E2" s="160"/>
      <c r="F2" s="160"/>
      <c r="G2" s="160"/>
      <c r="H2" s="165"/>
      <c r="I2" s="166"/>
    </row>
    <row r="3" spans="1:10" x14ac:dyDescent="0.25">
      <c r="A3" s="79"/>
      <c r="B3" s="80"/>
      <c r="C3" s="80"/>
      <c r="D3" s="5" t="s">
        <v>5</v>
      </c>
      <c r="E3" s="5" t="s">
        <v>4</v>
      </c>
      <c r="F3" s="5" t="s">
        <v>5</v>
      </c>
      <c r="G3" s="5" t="s">
        <v>4</v>
      </c>
      <c r="H3" s="5" t="s">
        <v>5</v>
      </c>
      <c r="I3" s="5" t="s">
        <v>4</v>
      </c>
    </row>
    <row r="4" spans="1:10" x14ac:dyDescent="0.25">
      <c r="A4" s="79">
        <v>1</v>
      </c>
      <c r="B4" s="110" t="s">
        <v>525</v>
      </c>
      <c r="C4" s="110" t="s">
        <v>526</v>
      </c>
      <c r="D4" s="43">
        <v>648378.34</v>
      </c>
      <c r="E4" s="43">
        <v>131098</v>
      </c>
      <c r="F4" s="6"/>
      <c r="G4" s="5"/>
      <c r="H4" s="5"/>
      <c r="I4" s="5"/>
      <c r="J4" s="112">
        <v>43434</v>
      </c>
    </row>
    <row r="5" spans="1:10" x14ac:dyDescent="0.25">
      <c r="A5" s="79">
        <v>2</v>
      </c>
      <c r="B5" s="110" t="s">
        <v>149</v>
      </c>
      <c r="C5" s="110" t="s">
        <v>150</v>
      </c>
      <c r="D5" s="43">
        <v>511889.27</v>
      </c>
      <c r="E5" s="43">
        <v>89502</v>
      </c>
      <c r="F5" s="6"/>
      <c r="G5" s="5"/>
      <c r="H5" s="5"/>
      <c r="I5" s="5"/>
      <c r="J5" s="112">
        <v>43140</v>
      </c>
    </row>
    <row r="6" spans="1:10" ht="25.5" x14ac:dyDescent="0.25">
      <c r="A6" s="79">
        <v>3</v>
      </c>
      <c r="B6" s="110" t="s">
        <v>151</v>
      </c>
      <c r="C6" s="110" t="s">
        <v>152</v>
      </c>
      <c r="D6" s="43">
        <v>261232.63999999998</v>
      </c>
      <c r="E6" s="43">
        <v>46948</v>
      </c>
      <c r="F6" s="6"/>
      <c r="G6" s="5"/>
      <c r="H6" s="5"/>
      <c r="I6" s="5"/>
      <c r="J6" s="112">
        <v>43259</v>
      </c>
    </row>
    <row r="7" spans="1:10" x14ac:dyDescent="0.25">
      <c r="A7" s="79">
        <v>4</v>
      </c>
      <c r="B7" s="110" t="s">
        <v>527</v>
      </c>
      <c r="C7" s="110" t="s">
        <v>528</v>
      </c>
      <c r="D7" s="43">
        <v>256713.3</v>
      </c>
      <c r="E7" s="43">
        <v>46679</v>
      </c>
      <c r="F7" s="6"/>
      <c r="G7" s="5"/>
      <c r="H7" s="5"/>
      <c r="I7" s="5"/>
      <c r="J7" s="112">
        <v>43364</v>
      </c>
    </row>
    <row r="8" spans="1:10" x14ac:dyDescent="0.25">
      <c r="A8" s="79">
        <v>5</v>
      </c>
      <c r="B8" s="110" t="s">
        <v>529</v>
      </c>
      <c r="C8" s="110" t="s">
        <v>530</v>
      </c>
      <c r="D8" s="43">
        <v>179325.02999999997</v>
      </c>
      <c r="E8" s="43">
        <v>31437</v>
      </c>
      <c r="F8" s="6"/>
      <c r="G8" s="5"/>
      <c r="H8" s="5"/>
      <c r="I8" s="5"/>
      <c r="J8" s="112" t="s">
        <v>557</v>
      </c>
    </row>
    <row r="9" spans="1:10" x14ac:dyDescent="0.25">
      <c r="A9" s="79">
        <v>6</v>
      </c>
      <c r="B9" s="110" t="s">
        <v>531</v>
      </c>
      <c r="C9" s="110" t="s">
        <v>532</v>
      </c>
      <c r="D9" s="43">
        <v>92434.62</v>
      </c>
      <c r="E9" s="43">
        <v>15170</v>
      </c>
      <c r="F9" s="6"/>
      <c r="G9" s="5"/>
      <c r="H9" s="5"/>
      <c r="I9" s="5"/>
      <c r="J9" s="112" t="s">
        <v>524</v>
      </c>
    </row>
    <row r="10" spans="1:10" x14ac:dyDescent="0.25">
      <c r="A10" s="79">
        <v>7</v>
      </c>
      <c r="B10" s="110" t="s">
        <v>533</v>
      </c>
      <c r="C10" s="110" t="s">
        <v>534</v>
      </c>
      <c r="D10" s="43">
        <v>91763.77</v>
      </c>
      <c r="E10" s="43">
        <v>15284</v>
      </c>
      <c r="F10" s="6"/>
      <c r="G10" s="5"/>
      <c r="H10" s="5"/>
      <c r="I10" s="5"/>
      <c r="J10" s="112" t="s">
        <v>558</v>
      </c>
    </row>
    <row r="11" spans="1:10" x14ac:dyDescent="0.25">
      <c r="A11" s="79">
        <v>8</v>
      </c>
      <c r="B11" s="110" t="s">
        <v>153</v>
      </c>
      <c r="C11" s="110" t="s">
        <v>154</v>
      </c>
      <c r="D11" s="43">
        <v>78915.539999999994</v>
      </c>
      <c r="E11" s="43">
        <v>15065</v>
      </c>
      <c r="F11" s="6"/>
      <c r="G11" s="5"/>
      <c r="H11" s="5"/>
      <c r="I11" s="5"/>
      <c r="J11" s="112">
        <v>43210</v>
      </c>
    </row>
    <row r="12" spans="1:10" x14ac:dyDescent="0.25">
      <c r="A12" s="79">
        <v>9</v>
      </c>
      <c r="B12" s="110" t="s">
        <v>535</v>
      </c>
      <c r="C12" s="110" t="s">
        <v>536</v>
      </c>
      <c r="D12" s="43">
        <v>75693.47</v>
      </c>
      <c r="E12" s="43">
        <v>13343</v>
      </c>
      <c r="F12" s="6"/>
      <c r="G12" s="5"/>
      <c r="H12" s="5"/>
      <c r="I12" s="5"/>
      <c r="J12" s="112">
        <v>43392</v>
      </c>
    </row>
    <row r="13" spans="1:10" x14ac:dyDescent="0.25">
      <c r="A13" s="79">
        <v>10</v>
      </c>
      <c r="B13" s="110" t="s">
        <v>537</v>
      </c>
      <c r="C13" s="110" t="s">
        <v>538</v>
      </c>
      <c r="D13" s="43">
        <v>75581.64</v>
      </c>
      <c r="E13" s="43">
        <v>13389</v>
      </c>
      <c r="F13" s="6"/>
      <c r="G13" s="5"/>
      <c r="H13" s="5"/>
      <c r="I13" s="5"/>
      <c r="J13" s="112" t="s">
        <v>559</v>
      </c>
    </row>
    <row r="14" spans="1:10" x14ac:dyDescent="0.25">
      <c r="A14" s="79">
        <v>11</v>
      </c>
      <c r="B14" s="110" t="s">
        <v>539</v>
      </c>
      <c r="C14" s="110" t="s">
        <v>540</v>
      </c>
      <c r="D14" s="43">
        <v>61078.07</v>
      </c>
      <c r="E14" s="43">
        <v>11043</v>
      </c>
      <c r="F14" s="6"/>
      <c r="G14" s="5"/>
      <c r="H14" s="5"/>
      <c r="I14" s="5"/>
      <c r="J14" s="112">
        <v>43399</v>
      </c>
    </row>
    <row r="15" spans="1:10" x14ac:dyDescent="0.25">
      <c r="A15" s="79">
        <v>12</v>
      </c>
      <c r="B15" s="110" t="s">
        <v>155</v>
      </c>
      <c r="C15" s="110" t="s">
        <v>156</v>
      </c>
      <c r="D15" s="43">
        <v>51978.1</v>
      </c>
      <c r="E15" s="43">
        <v>8680</v>
      </c>
      <c r="F15" s="6"/>
      <c r="G15" s="5"/>
      <c r="H15" s="5"/>
      <c r="I15" s="5"/>
      <c r="J15" s="112">
        <v>43182</v>
      </c>
    </row>
    <row r="16" spans="1:10" x14ac:dyDescent="0.25">
      <c r="A16" s="79">
        <v>13</v>
      </c>
      <c r="B16" s="110" t="s">
        <v>157</v>
      </c>
      <c r="C16" s="110" t="s">
        <v>158</v>
      </c>
      <c r="D16" s="43">
        <v>49428.3</v>
      </c>
      <c r="E16" s="43">
        <v>9288</v>
      </c>
      <c r="F16" s="6"/>
      <c r="G16" s="5"/>
      <c r="H16" s="5"/>
      <c r="I16" s="5"/>
      <c r="J16" s="112">
        <v>43196</v>
      </c>
    </row>
    <row r="17" spans="1:10" x14ac:dyDescent="0.25">
      <c r="A17" s="79">
        <v>14</v>
      </c>
      <c r="B17" s="110" t="s">
        <v>159</v>
      </c>
      <c r="C17" s="110" t="s">
        <v>159</v>
      </c>
      <c r="D17" s="43">
        <v>32064.240000000002</v>
      </c>
      <c r="E17" s="43">
        <v>6322</v>
      </c>
      <c r="F17" s="6"/>
      <c r="G17" s="5"/>
      <c r="H17" s="5"/>
      <c r="I17" s="5"/>
      <c r="J17" s="112">
        <v>43161</v>
      </c>
    </row>
    <row r="18" spans="1:10" x14ac:dyDescent="0.25">
      <c r="A18" s="79">
        <v>15</v>
      </c>
      <c r="B18" s="110" t="s">
        <v>160</v>
      </c>
      <c r="C18" s="110" t="s">
        <v>161</v>
      </c>
      <c r="D18" s="43">
        <v>31765.55</v>
      </c>
      <c r="E18" s="43">
        <v>6197</v>
      </c>
      <c r="F18" s="6"/>
      <c r="G18" s="5"/>
      <c r="H18" s="5"/>
      <c r="I18" s="5"/>
      <c r="J18" s="112">
        <v>43112</v>
      </c>
    </row>
    <row r="19" spans="1:10" x14ac:dyDescent="0.25">
      <c r="A19" s="79">
        <v>16</v>
      </c>
      <c r="B19" s="110" t="s">
        <v>164</v>
      </c>
      <c r="C19" s="110" t="s">
        <v>165</v>
      </c>
      <c r="D19" s="43">
        <v>31048.2</v>
      </c>
      <c r="E19" s="43">
        <v>5999</v>
      </c>
      <c r="F19" s="6"/>
      <c r="G19" s="5"/>
      <c r="H19" s="5"/>
      <c r="I19" s="5"/>
      <c r="J19" s="112">
        <v>43168</v>
      </c>
    </row>
    <row r="20" spans="1:10" x14ac:dyDescent="0.25">
      <c r="A20" s="79">
        <v>17</v>
      </c>
      <c r="B20" s="110" t="s">
        <v>162</v>
      </c>
      <c r="C20" s="110" t="s">
        <v>163</v>
      </c>
      <c r="D20" s="10">
        <v>29562.92</v>
      </c>
      <c r="E20" s="10">
        <v>5566</v>
      </c>
      <c r="F20" s="19"/>
      <c r="G20" s="19"/>
      <c r="H20" s="19"/>
      <c r="I20" s="19"/>
      <c r="J20" s="112">
        <v>43133</v>
      </c>
    </row>
    <row r="21" spans="1:10" x14ac:dyDescent="0.25">
      <c r="A21" s="79">
        <v>18</v>
      </c>
      <c r="B21" s="110" t="s">
        <v>541</v>
      </c>
      <c r="C21" s="110" t="s">
        <v>542</v>
      </c>
      <c r="D21" s="10">
        <v>26303.62</v>
      </c>
      <c r="E21" s="10">
        <v>4601</v>
      </c>
      <c r="F21" s="19"/>
      <c r="G21" s="19"/>
      <c r="H21" s="19"/>
      <c r="I21" s="19"/>
      <c r="J21" s="112">
        <v>43378</v>
      </c>
    </row>
    <row r="22" spans="1:10" x14ac:dyDescent="0.25">
      <c r="A22" s="79">
        <v>19</v>
      </c>
      <c r="B22" s="110" t="s">
        <v>166</v>
      </c>
      <c r="C22" s="110" t="s">
        <v>72</v>
      </c>
      <c r="D22" s="10">
        <v>2252.2999999999997</v>
      </c>
      <c r="E22" s="10">
        <v>1268</v>
      </c>
      <c r="F22" s="19"/>
      <c r="G22" s="19"/>
      <c r="H22" s="19"/>
      <c r="I22" s="19"/>
      <c r="J22" s="112">
        <v>42916</v>
      </c>
    </row>
    <row r="23" spans="1:10" x14ac:dyDescent="0.25">
      <c r="A23" s="79">
        <v>20</v>
      </c>
      <c r="B23" s="110" t="s">
        <v>53</v>
      </c>
      <c r="C23" s="110" t="s">
        <v>54</v>
      </c>
      <c r="D23" s="10">
        <v>1047.2</v>
      </c>
      <c r="E23" s="10">
        <v>596</v>
      </c>
      <c r="F23" s="19"/>
      <c r="G23" s="19"/>
      <c r="H23" s="19"/>
      <c r="I23" s="19"/>
      <c r="J23" s="112">
        <v>42727</v>
      </c>
    </row>
    <row r="24" spans="1:10" x14ac:dyDescent="0.25">
      <c r="A24" s="79">
        <v>21</v>
      </c>
      <c r="B24" s="110" t="s">
        <v>543</v>
      </c>
      <c r="C24" s="110" t="s">
        <v>544</v>
      </c>
      <c r="D24" s="9">
        <v>297</v>
      </c>
      <c r="E24" s="9">
        <v>163</v>
      </c>
      <c r="F24" s="10"/>
      <c r="G24" s="10"/>
      <c r="H24" s="10"/>
      <c r="I24" s="10"/>
      <c r="J24" s="112">
        <v>42587</v>
      </c>
    </row>
    <row r="25" spans="1:10" x14ac:dyDescent="0.25">
      <c r="A25" s="79">
        <v>22</v>
      </c>
      <c r="B25" s="110" t="s">
        <v>545</v>
      </c>
      <c r="C25" s="110" t="s">
        <v>546</v>
      </c>
      <c r="D25" s="9">
        <v>214</v>
      </c>
      <c r="E25" s="9">
        <v>109</v>
      </c>
      <c r="F25" s="10"/>
      <c r="G25" s="10"/>
      <c r="H25" s="10"/>
      <c r="I25" s="10"/>
      <c r="J25" s="112">
        <v>42188</v>
      </c>
    </row>
    <row r="26" spans="1:10" x14ac:dyDescent="0.25">
      <c r="A26" s="79">
        <v>23</v>
      </c>
      <c r="B26" s="110" t="s">
        <v>547</v>
      </c>
      <c r="C26" s="110" t="s">
        <v>548</v>
      </c>
      <c r="D26" s="9">
        <v>188</v>
      </c>
      <c r="E26" s="9">
        <v>94</v>
      </c>
      <c r="F26" s="10"/>
      <c r="G26" s="10"/>
      <c r="H26" s="10"/>
      <c r="I26" s="10"/>
      <c r="J26" s="112">
        <v>40466</v>
      </c>
    </row>
    <row r="27" spans="1:10" x14ac:dyDescent="0.25">
      <c r="A27" s="79">
        <v>24</v>
      </c>
      <c r="B27" s="110" t="s">
        <v>549</v>
      </c>
      <c r="C27" s="110" t="s">
        <v>550</v>
      </c>
      <c r="D27" s="10">
        <v>185</v>
      </c>
      <c r="E27" s="10">
        <v>97</v>
      </c>
      <c r="F27" s="18"/>
      <c r="G27" s="18"/>
      <c r="H27" s="18"/>
      <c r="I27" s="18"/>
      <c r="J27" s="112">
        <v>41467</v>
      </c>
    </row>
    <row r="28" spans="1:10" x14ac:dyDescent="0.25">
      <c r="A28" s="79">
        <v>25</v>
      </c>
      <c r="B28" s="110" t="s">
        <v>551</v>
      </c>
      <c r="C28" s="110" t="s">
        <v>552</v>
      </c>
      <c r="D28" s="10"/>
      <c r="E28" s="10"/>
      <c r="F28" s="18">
        <v>160637.35</v>
      </c>
      <c r="G28" s="18">
        <v>27536</v>
      </c>
      <c r="H28" s="18"/>
      <c r="I28" s="18"/>
      <c r="J28" s="112">
        <v>43329</v>
      </c>
    </row>
    <row r="29" spans="1:10" x14ac:dyDescent="0.25">
      <c r="A29" s="79">
        <v>26</v>
      </c>
      <c r="B29" s="83" t="s">
        <v>167</v>
      </c>
      <c r="C29" s="110" t="s">
        <v>168</v>
      </c>
      <c r="D29" s="10"/>
      <c r="E29" s="10"/>
      <c r="F29" s="18">
        <v>128699.47</v>
      </c>
      <c r="G29" s="18">
        <v>23459</v>
      </c>
      <c r="H29" s="130"/>
      <c r="I29" s="130"/>
      <c r="J29" s="113">
        <v>43196</v>
      </c>
    </row>
    <row r="30" spans="1:10" x14ac:dyDescent="0.25">
      <c r="A30" s="79">
        <v>27</v>
      </c>
      <c r="B30" s="111" t="s">
        <v>553</v>
      </c>
      <c r="C30" s="110" t="s">
        <v>554</v>
      </c>
      <c r="D30" s="10"/>
      <c r="E30" s="10"/>
      <c r="F30" s="18">
        <v>86712.54</v>
      </c>
      <c r="G30" s="18">
        <v>14143</v>
      </c>
      <c r="H30" s="130"/>
      <c r="I30" s="130"/>
      <c r="J30" s="113" t="s">
        <v>560</v>
      </c>
    </row>
    <row r="31" spans="1:10" x14ac:dyDescent="0.25">
      <c r="A31" s="79">
        <v>28</v>
      </c>
      <c r="B31" s="111" t="s">
        <v>169</v>
      </c>
      <c r="C31" s="110" t="s">
        <v>170</v>
      </c>
      <c r="D31" s="10"/>
      <c r="E31" s="10"/>
      <c r="F31" s="18">
        <v>19996.849999999999</v>
      </c>
      <c r="G31" s="18">
        <v>4139</v>
      </c>
      <c r="H31" s="130"/>
      <c r="I31" s="130"/>
      <c r="J31" s="113">
        <v>43119</v>
      </c>
    </row>
    <row r="32" spans="1:10" x14ac:dyDescent="0.25">
      <c r="A32" s="79">
        <v>29</v>
      </c>
      <c r="B32" s="111" t="s">
        <v>555</v>
      </c>
      <c r="C32" s="110" t="s">
        <v>556</v>
      </c>
      <c r="D32" s="10"/>
      <c r="E32" s="10"/>
      <c r="F32" s="18">
        <v>14658.57</v>
      </c>
      <c r="G32" s="18">
        <v>2585</v>
      </c>
      <c r="H32" s="130"/>
      <c r="I32" s="130"/>
      <c r="J32" s="113">
        <v>43413</v>
      </c>
    </row>
    <row r="33" spans="1:10" x14ac:dyDescent="0.25">
      <c r="A33" s="79">
        <v>30</v>
      </c>
      <c r="B33" s="111" t="s">
        <v>171</v>
      </c>
      <c r="C33" s="110" t="s">
        <v>172</v>
      </c>
      <c r="D33" s="10"/>
      <c r="E33" s="10"/>
      <c r="F33" s="18"/>
      <c r="G33" s="18"/>
      <c r="H33" s="130">
        <v>18938.900000000001</v>
      </c>
      <c r="I33" s="130">
        <v>3414</v>
      </c>
      <c r="J33" s="113">
        <v>43189</v>
      </c>
    </row>
    <row r="34" spans="1:10" x14ac:dyDescent="0.25">
      <c r="A34" s="79">
        <v>31</v>
      </c>
      <c r="B34" s="111" t="s">
        <v>173</v>
      </c>
      <c r="C34" s="110" t="s">
        <v>174</v>
      </c>
      <c r="D34" s="10"/>
      <c r="E34" s="10"/>
      <c r="F34" s="18"/>
      <c r="G34" s="18"/>
      <c r="H34" s="130">
        <v>16166.01</v>
      </c>
      <c r="I34" s="130">
        <v>3325</v>
      </c>
      <c r="J34" s="113">
        <v>43224</v>
      </c>
    </row>
    <row r="35" spans="1:10" x14ac:dyDescent="0.25">
      <c r="D35" s="20">
        <f>SUM(D4:D34)</f>
        <v>2589340.12</v>
      </c>
      <c r="E35" s="20">
        <f>SUM(E4:E34)</f>
        <v>477938</v>
      </c>
      <c r="F35" s="20">
        <f>SUM(F4:F34)</f>
        <v>410704.77999999997</v>
      </c>
      <c r="G35" s="20">
        <f>SUM(G4:G34)</f>
        <v>71862</v>
      </c>
      <c r="H35" s="20">
        <f>SUM(H32:H34)</f>
        <v>35104.910000000003</v>
      </c>
      <c r="I35" s="20">
        <f>SUM(I32:I34)</f>
        <v>6739</v>
      </c>
    </row>
    <row r="38" spans="1:10" x14ac:dyDescent="0.25">
      <c r="B38" s="6"/>
      <c r="C38" s="6"/>
      <c r="D38" s="152" t="s">
        <v>5</v>
      </c>
      <c r="E38" s="152"/>
      <c r="F38" s="156" t="s">
        <v>33</v>
      </c>
      <c r="G38" s="157"/>
      <c r="H38" s="131"/>
      <c r="I38" s="131"/>
    </row>
    <row r="39" spans="1:10" x14ac:dyDescent="0.25">
      <c r="B39" s="21" t="s">
        <v>7</v>
      </c>
      <c r="C39" s="21"/>
      <c r="D39" s="153">
        <f>D35+F35+H35</f>
        <v>3035149.81</v>
      </c>
      <c r="E39" s="152"/>
      <c r="F39" s="154">
        <f>E35+G35+I35</f>
        <v>556539</v>
      </c>
      <c r="G39" s="155"/>
      <c r="H39" s="132"/>
      <c r="I39" s="132"/>
    </row>
  </sheetData>
  <sortState xmlns:xlrd2="http://schemas.microsoft.com/office/spreadsheetml/2017/richdata2" ref="A4:J34">
    <sortCondition descending="1" ref="D4:D34"/>
    <sortCondition descending="1" ref="F4:F34"/>
  </sortState>
  <mergeCells count="8">
    <mergeCell ref="H1:I2"/>
    <mergeCell ref="D39:E39"/>
    <mergeCell ref="F38:G38"/>
    <mergeCell ref="F39:G39"/>
    <mergeCell ref="B1:C2"/>
    <mergeCell ref="D1:E2"/>
    <mergeCell ref="F1:G2"/>
    <mergeCell ref="D38:E3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workbookViewId="0">
      <selection activeCell="D2" sqref="D2"/>
    </sheetView>
  </sheetViews>
  <sheetFormatPr defaultRowHeight="15" x14ac:dyDescent="0.25"/>
  <cols>
    <col min="1" max="1" width="3.7109375" customWidth="1"/>
    <col min="2" max="3" width="35" customWidth="1"/>
    <col min="4" max="4" width="14.5703125" customWidth="1"/>
    <col min="5" max="5" width="16.28515625" customWidth="1"/>
    <col min="6" max="6" width="13.28515625" customWidth="1"/>
  </cols>
  <sheetData>
    <row r="1" spans="1:6" ht="18" x14ac:dyDescent="0.25">
      <c r="A1" s="77"/>
      <c r="B1" s="161" t="s">
        <v>434</v>
      </c>
      <c r="C1" s="168"/>
      <c r="D1" s="158" t="s">
        <v>1</v>
      </c>
      <c r="E1" s="159"/>
    </row>
    <row r="2" spans="1:6" x14ac:dyDescent="0.25">
      <c r="A2" s="79"/>
      <c r="B2" s="80"/>
      <c r="C2" s="80"/>
      <c r="D2" s="5" t="s">
        <v>5</v>
      </c>
      <c r="E2" s="88" t="s">
        <v>4</v>
      </c>
    </row>
    <row r="3" spans="1:6" x14ac:dyDescent="0.25">
      <c r="A3" s="85"/>
      <c r="B3" s="8"/>
      <c r="C3" s="8"/>
      <c r="D3" s="18"/>
      <c r="E3" s="18"/>
      <c r="F3" s="12"/>
    </row>
    <row r="4" spans="1:6" ht="25.5" x14ac:dyDescent="0.25">
      <c r="A4" s="85">
        <v>1</v>
      </c>
      <c r="B4" s="13" t="s">
        <v>430</v>
      </c>
      <c r="C4" s="13" t="s">
        <v>430</v>
      </c>
      <c r="D4" s="18">
        <v>1005157</v>
      </c>
      <c r="E4" s="18">
        <v>182583</v>
      </c>
      <c r="F4" s="12">
        <v>43098</v>
      </c>
    </row>
    <row r="5" spans="1:6" x14ac:dyDescent="0.25">
      <c r="A5" s="85">
        <v>2</v>
      </c>
      <c r="B5" s="13" t="s">
        <v>732</v>
      </c>
      <c r="C5" s="13" t="s">
        <v>732</v>
      </c>
      <c r="D5" s="18">
        <v>645911</v>
      </c>
      <c r="E5" s="18">
        <v>111943</v>
      </c>
      <c r="F5" s="12">
        <v>43399</v>
      </c>
    </row>
    <row r="6" spans="1:6" x14ac:dyDescent="0.25">
      <c r="A6" s="85">
        <v>3</v>
      </c>
      <c r="B6" s="13" t="s">
        <v>733</v>
      </c>
      <c r="C6" s="13" t="s">
        <v>733</v>
      </c>
      <c r="D6" s="18">
        <v>279880</v>
      </c>
      <c r="E6" s="18">
        <v>47032</v>
      </c>
      <c r="F6" s="12" t="s">
        <v>494</v>
      </c>
    </row>
    <row r="7" spans="1:6" x14ac:dyDescent="0.25">
      <c r="A7" s="85">
        <v>4</v>
      </c>
      <c r="B7" s="13" t="s">
        <v>431</v>
      </c>
      <c r="C7" s="13" t="s">
        <v>431</v>
      </c>
      <c r="D7" s="18">
        <v>225771</v>
      </c>
      <c r="E7" s="18">
        <v>41565</v>
      </c>
      <c r="F7" s="12">
        <v>43133</v>
      </c>
    </row>
    <row r="8" spans="1:6" x14ac:dyDescent="0.25">
      <c r="A8" s="85">
        <v>5</v>
      </c>
      <c r="B8" s="13" t="s">
        <v>432</v>
      </c>
      <c r="C8" s="13" t="s">
        <v>432</v>
      </c>
      <c r="D8" s="18">
        <v>152671</v>
      </c>
      <c r="E8" s="18">
        <v>29143</v>
      </c>
      <c r="F8" s="12">
        <v>43161</v>
      </c>
    </row>
    <row r="9" spans="1:6" x14ac:dyDescent="0.25">
      <c r="A9" s="85">
        <v>6</v>
      </c>
      <c r="B9" s="13" t="s">
        <v>433</v>
      </c>
      <c r="C9" s="13" t="s">
        <v>433</v>
      </c>
      <c r="D9" s="18">
        <v>50570</v>
      </c>
      <c r="E9" s="18">
        <v>9928</v>
      </c>
      <c r="F9" s="12">
        <v>43035</v>
      </c>
    </row>
    <row r="10" spans="1:6" x14ac:dyDescent="0.25">
      <c r="D10" s="89">
        <f>SUM(D3:D9)</f>
        <v>2359960</v>
      </c>
      <c r="E10" s="89">
        <f>SUM(E3:E9)</f>
        <v>422194</v>
      </c>
    </row>
  </sheetData>
  <sortState xmlns:xlrd2="http://schemas.microsoft.com/office/spreadsheetml/2017/richdata2" ref="A3:F9">
    <sortCondition descending="1" ref="D3:D9"/>
  </sortState>
  <mergeCells count="2">
    <mergeCell ref="D1:E1"/>
    <mergeCell ref="B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6"/>
  <sheetViews>
    <sheetView workbookViewId="0"/>
  </sheetViews>
  <sheetFormatPr defaultRowHeight="15" x14ac:dyDescent="0.25"/>
  <cols>
    <col min="1" max="1" width="3.7109375" customWidth="1"/>
    <col min="2" max="3" width="35" customWidth="1"/>
    <col min="4" max="4" width="14.5703125" customWidth="1"/>
    <col min="5" max="5" width="16.28515625" customWidth="1"/>
    <col min="6" max="6" width="13.28515625" customWidth="1"/>
  </cols>
  <sheetData>
    <row r="1" spans="1:6" x14ac:dyDescent="0.25">
      <c r="A1" s="139"/>
      <c r="B1" s="161" t="s">
        <v>39</v>
      </c>
      <c r="C1" s="168"/>
      <c r="D1" s="158" t="s">
        <v>1</v>
      </c>
      <c r="E1" s="159"/>
    </row>
    <row r="2" spans="1:6" x14ac:dyDescent="0.25">
      <c r="A2" s="2"/>
      <c r="B2" s="169"/>
      <c r="C2" s="170"/>
      <c r="D2" s="5" t="s">
        <v>5</v>
      </c>
      <c r="E2" s="5" t="s">
        <v>4</v>
      </c>
    </row>
    <row r="3" spans="1:6" x14ac:dyDescent="0.25">
      <c r="A3" s="81">
        <v>1</v>
      </c>
      <c r="B3" s="13" t="s">
        <v>201</v>
      </c>
      <c r="C3" s="13" t="s">
        <v>202</v>
      </c>
      <c r="D3" s="16">
        <v>116679</v>
      </c>
      <c r="E3" s="16">
        <v>25465</v>
      </c>
      <c r="F3" s="12">
        <v>43154</v>
      </c>
    </row>
    <row r="4" spans="1:6" x14ac:dyDescent="0.25">
      <c r="A4" s="81">
        <v>2</v>
      </c>
      <c r="B4" s="8" t="s">
        <v>205</v>
      </c>
      <c r="C4" s="8" t="s">
        <v>206</v>
      </c>
      <c r="D4" s="16">
        <v>79442</v>
      </c>
      <c r="E4" s="16">
        <v>16121</v>
      </c>
      <c r="F4" s="12">
        <v>43231</v>
      </c>
    </row>
    <row r="5" spans="1:6" x14ac:dyDescent="0.25">
      <c r="A5" s="81">
        <v>3</v>
      </c>
      <c r="B5" s="13" t="s">
        <v>203</v>
      </c>
      <c r="C5" s="13" t="s">
        <v>204</v>
      </c>
      <c r="D5" s="14">
        <v>77542</v>
      </c>
      <c r="E5" s="14">
        <v>13818</v>
      </c>
      <c r="F5" s="12">
        <v>43112</v>
      </c>
    </row>
    <row r="6" spans="1:6" x14ac:dyDescent="0.25">
      <c r="A6" s="81">
        <v>4</v>
      </c>
      <c r="B6" s="13" t="s">
        <v>561</v>
      </c>
      <c r="C6" s="13" t="s">
        <v>562</v>
      </c>
      <c r="D6" s="14">
        <v>77030</v>
      </c>
      <c r="E6" s="14">
        <v>17532</v>
      </c>
      <c r="F6" s="12">
        <v>43399</v>
      </c>
    </row>
    <row r="7" spans="1:6" x14ac:dyDescent="0.25">
      <c r="A7" s="81">
        <v>5</v>
      </c>
      <c r="B7" s="13" t="s">
        <v>207</v>
      </c>
      <c r="C7" s="13" t="s">
        <v>208</v>
      </c>
      <c r="D7" s="14">
        <v>70966</v>
      </c>
      <c r="E7" s="14">
        <v>17187</v>
      </c>
      <c r="F7" s="12">
        <v>43259</v>
      </c>
    </row>
    <row r="8" spans="1:6" x14ac:dyDescent="0.25">
      <c r="A8" s="81">
        <v>6</v>
      </c>
      <c r="B8" s="13" t="s">
        <v>563</v>
      </c>
      <c r="C8" s="13" t="s">
        <v>564</v>
      </c>
      <c r="D8" s="14">
        <v>65115</v>
      </c>
      <c r="E8" s="14">
        <v>10869</v>
      </c>
      <c r="F8" s="12" t="s">
        <v>494</v>
      </c>
    </row>
    <row r="9" spans="1:6" x14ac:dyDescent="0.25">
      <c r="A9" s="81">
        <v>7</v>
      </c>
      <c r="B9" s="13" t="s">
        <v>565</v>
      </c>
      <c r="C9" s="13" t="s">
        <v>566</v>
      </c>
      <c r="D9" s="14">
        <v>62765</v>
      </c>
      <c r="E9" s="14">
        <v>15019</v>
      </c>
      <c r="F9" s="12">
        <v>43343</v>
      </c>
    </row>
    <row r="10" spans="1:6" x14ac:dyDescent="0.25">
      <c r="A10" s="81">
        <v>8</v>
      </c>
      <c r="B10" s="13" t="s">
        <v>209</v>
      </c>
      <c r="C10" s="13" t="s">
        <v>210</v>
      </c>
      <c r="D10" s="14">
        <v>59603</v>
      </c>
      <c r="E10" s="14">
        <v>12971</v>
      </c>
      <c r="F10" s="12">
        <v>43168</v>
      </c>
    </row>
    <row r="11" spans="1:6" x14ac:dyDescent="0.25">
      <c r="A11" s="81">
        <v>9</v>
      </c>
      <c r="B11" s="13" t="s">
        <v>567</v>
      </c>
      <c r="C11" s="13" t="s">
        <v>568</v>
      </c>
      <c r="D11" s="14">
        <v>56474</v>
      </c>
      <c r="E11" s="14">
        <v>13390</v>
      </c>
      <c r="F11" s="12">
        <v>43413</v>
      </c>
    </row>
    <row r="12" spans="1:6" ht="25.5" x14ac:dyDescent="0.25">
      <c r="A12" s="81">
        <v>10</v>
      </c>
      <c r="B12" s="13" t="s">
        <v>211</v>
      </c>
      <c r="C12" s="13" t="s">
        <v>212</v>
      </c>
      <c r="D12" s="14">
        <v>56474</v>
      </c>
      <c r="E12" s="14">
        <v>13390</v>
      </c>
      <c r="F12" s="12">
        <v>43196</v>
      </c>
    </row>
    <row r="13" spans="1:6" x14ac:dyDescent="0.25">
      <c r="A13" s="81">
        <v>11</v>
      </c>
      <c r="B13" s="13" t="s">
        <v>569</v>
      </c>
      <c r="C13" s="13" t="s">
        <v>570</v>
      </c>
      <c r="D13" s="14">
        <v>42785</v>
      </c>
      <c r="E13" s="14">
        <v>10837</v>
      </c>
      <c r="F13" s="12">
        <v>43329</v>
      </c>
    </row>
    <row r="14" spans="1:6" x14ac:dyDescent="0.25">
      <c r="A14" s="81">
        <v>12</v>
      </c>
      <c r="B14" s="13" t="s">
        <v>571</v>
      </c>
      <c r="C14" s="13" t="s">
        <v>572</v>
      </c>
      <c r="D14" s="14">
        <v>35246</v>
      </c>
      <c r="E14" s="14">
        <v>6604</v>
      </c>
      <c r="F14" s="12">
        <v>43371</v>
      </c>
    </row>
    <row r="15" spans="1:6" x14ac:dyDescent="0.25">
      <c r="A15" s="81">
        <v>13</v>
      </c>
      <c r="B15" s="13" t="s">
        <v>213</v>
      </c>
      <c r="C15" s="13" t="s">
        <v>214</v>
      </c>
      <c r="D15" s="14">
        <v>35064</v>
      </c>
      <c r="E15" s="14">
        <v>6254</v>
      </c>
      <c r="F15" s="12">
        <v>43091</v>
      </c>
    </row>
    <row r="16" spans="1:6" x14ac:dyDescent="0.25">
      <c r="A16" s="81">
        <v>14</v>
      </c>
      <c r="B16" s="13" t="s">
        <v>573</v>
      </c>
      <c r="C16" s="13" t="s">
        <v>573</v>
      </c>
      <c r="D16" s="14">
        <v>30765</v>
      </c>
      <c r="E16" s="14">
        <v>5858</v>
      </c>
      <c r="F16" s="12">
        <v>43364</v>
      </c>
    </row>
    <row r="17" spans="1:6" x14ac:dyDescent="0.25">
      <c r="A17" s="81">
        <v>15</v>
      </c>
      <c r="B17" s="13" t="s">
        <v>215</v>
      </c>
      <c r="C17" s="13" t="s">
        <v>216</v>
      </c>
      <c r="D17" s="14">
        <v>30603</v>
      </c>
      <c r="E17" s="14">
        <v>7840</v>
      </c>
      <c r="F17" s="12">
        <v>43217</v>
      </c>
    </row>
    <row r="18" spans="1:6" ht="25.5" x14ac:dyDescent="0.25">
      <c r="A18" s="81">
        <v>16</v>
      </c>
      <c r="B18" s="13" t="s">
        <v>217</v>
      </c>
      <c r="C18" s="13" t="s">
        <v>218</v>
      </c>
      <c r="D18" s="14">
        <v>24531</v>
      </c>
      <c r="E18" s="14">
        <v>5612</v>
      </c>
      <c r="F18" s="12">
        <v>43133</v>
      </c>
    </row>
    <row r="19" spans="1:6" x14ac:dyDescent="0.25">
      <c r="A19" s="81">
        <v>17</v>
      </c>
      <c r="B19" s="13" t="s">
        <v>219</v>
      </c>
      <c r="C19" s="13" t="s">
        <v>220</v>
      </c>
      <c r="D19" s="14">
        <v>24021</v>
      </c>
      <c r="E19" s="14">
        <v>5753</v>
      </c>
      <c r="F19" s="12">
        <v>43098</v>
      </c>
    </row>
    <row r="20" spans="1:6" ht="25.5" x14ac:dyDescent="0.25">
      <c r="A20" s="81">
        <v>18</v>
      </c>
      <c r="B20" s="13" t="s">
        <v>221</v>
      </c>
      <c r="C20" s="13" t="s">
        <v>222</v>
      </c>
      <c r="D20" s="14">
        <v>23604</v>
      </c>
      <c r="E20" s="14">
        <v>6055</v>
      </c>
      <c r="F20" s="12">
        <v>43231</v>
      </c>
    </row>
    <row r="21" spans="1:6" x14ac:dyDescent="0.25">
      <c r="A21" s="81">
        <v>19</v>
      </c>
      <c r="B21" s="13" t="s">
        <v>574</v>
      </c>
      <c r="C21" s="13" t="s">
        <v>575</v>
      </c>
      <c r="D21" s="14">
        <v>22342</v>
      </c>
      <c r="E21" s="14">
        <v>4458</v>
      </c>
      <c r="F21" s="12" t="s">
        <v>591</v>
      </c>
    </row>
    <row r="22" spans="1:6" ht="25.5" x14ac:dyDescent="0.25">
      <c r="A22" s="81">
        <v>20</v>
      </c>
      <c r="B22" s="13" t="s">
        <v>223</v>
      </c>
      <c r="C22" s="13" t="s">
        <v>224</v>
      </c>
      <c r="D22" s="14">
        <v>17037</v>
      </c>
      <c r="E22" s="14">
        <v>3070</v>
      </c>
      <c r="F22" s="12">
        <v>43168</v>
      </c>
    </row>
    <row r="23" spans="1:6" x14ac:dyDescent="0.25">
      <c r="A23" s="81">
        <v>21</v>
      </c>
      <c r="B23" s="13" t="s">
        <v>576</v>
      </c>
      <c r="C23" s="13" t="s">
        <v>577</v>
      </c>
      <c r="D23" s="14">
        <v>15533</v>
      </c>
      <c r="E23" s="14">
        <v>3157</v>
      </c>
      <c r="F23" s="12">
        <v>43329</v>
      </c>
    </row>
    <row r="24" spans="1:6" x14ac:dyDescent="0.25">
      <c r="A24" s="81">
        <v>22</v>
      </c>
      <c r="B24" s="13" t="s">
        <v>578</v>
      </c>
      <c r="C24" s="13" t="s">
        <v>579</v>
      </c>
      <c r="D24" s="14">
        <v>13417</v>
      </c>
      <c r="E24" s="14">
        <v>2284</v>
      </c>
      <c r="F24" s="12">
        <v>43392</v>
      </c>
    </row>
    <row r="25" spans="1:6" x14ac:dyDescent="0.25">
      <c r="A25" s="81">
        <v>23</v>
      </c>
      <c r="B25" s="13" t="s">
        <v>225</v>
      </c>
      <c r="C25" s="13" t="s">
        <v>226</v>
      </c>
      <c r="D25" s="14">
        <v>12822</v>
      </c>
      <c r="E25" s="14">
        <v>2591</v>
      </c>
      <c r="F25" s="12">
        <v>43203</v>
      </c>
    </row>
    <row r="26" spans="1:6" x14ac:dyDescent="0.25">
      <c r="A26" s="81">
        <v>24</v>
      </c>
      <c r="B26" s="13" t="s">
        <v>227</v>
      </c>
      <c r="C26" s="13" t="s">
        <v>228</v>
      </c>
      <c r="D26" s="14">
        <v>12680</v>
      </c>
      <c r="E26" s="14">
        <v>2958</v>
      </c>
      <c r="F26" s="12">
        <v>43273</v>
      </c>
    </row>
    <row r="27" spans="1:6" x14ac:dyDescent="0.25">
      <c r="A27" s="81">
        <v>25</v>
      </c>
      <c r="B27" s="13" t="s">
        <v>229</v>
      </c>
      <c r="C27" s="13" t="s">
        <v>230</v>
      </c>
      <c r="D27" s="14">
        <v>10472</v>
      </c>
      <c r="E27" s="14">
        <v>2290</v>
      </c>
      <c r="F27" s="12">
        <v>43259</v>
      </c>
    </row>
    <row r="28" spans="1:6" x14ac:dyDescent="0.25">
      <c r="A28" s="81">
        <v>26</v>
      </c>
      <c r="B28" s="13" t="s">
        <v>580</v>
      </c>
      <c r="C28" s="13" t="s">
        <v>581</v>
      </c>
      <c r="D28" s="14">
        <v>10267</v>
      </c>
      <c r="E28" s="14">
        <v>2145</v>
      </c>
      <c r="F28" s="12" t="s">
        <v>557</v>
      </c>
    </row>
    <row r="29" spans="1:6" x14ac:dyDescent="0.25">
      <c r="A29" s="81">
        <v>27</v>
      </c>
      <c r="B29" s="13" t="s">
        <v>582</v>
      </c>
      <c r="C29" s="13" t="s">
        <v>583</v>
      </c>
      <c r="D29" s="14">
        <v>9732</v>
      </c>
      <c r="E29" s="14">
        <v>1766</v>
      </c>
      <c r="F29" s="12" t="s">
        <v>592</v>
      </c>
    </row>
    <row r="30" spans="1:6" x14ac:dyDescent="0.25">
      <c r="A30" s="81">
        <v>28</v>
      </c>
      <c r="B30" s="13" t="s">
        <v>584</v>
      </c>
      <c r="C30" s="13" t="s">
        <v>584</v>
      </c>
      <c r="D30" s="14">
        <v>8739</v>
      </c>
      <c r="E30" s="14">
        <v>2128</v>
      </c>
      <c r="F30" s="12" t="s">
        <v>524</v>
      </c>
    </row>
    <row r="31" spans="1:6" x14ac:dyDescent="0.25">
      <c r="A31" s="81">
        <v>29</v>
      </c>
      <c r="B31" s="13" t="s">
        <v>585</v>
      </c>
      <c r="C31" s="13" t="s">
        <v>586</v>
      </c>
      <c r="D31" s="14">
        <v>7499</v>
      </c>
      <c r="E31" s="14">
        <v>1467</v>
      </c>
      <c r="F31" s="12">
        <v>43406</v>
      </c>
    </row>
    <row r="32" spans="1:6" x14ac:dyDescent="0.25">
      <c r="A32" s="81">
        <v>30</v>
      </c>
      <c r="B32" s="13" t="s">
        <v>587</v>
      </c>
      <c r="C32" s="13" t="s">
        <v>588</v>
      </c>
      <c r="D32" s="14">
        <v>4961</v>
      </c>
      <c r="E32" s="14">
        <v>974</v>
      </c>
      <c r="F32" s="12" t="s">
        <v>523</v>
      </c>
    </row>
    <row r="33" spans="1:6" ht="25.5" x14ac:dyDescent="0.25">
      <c r="A33" s="81">
        <v>31</v>
      </c>
      <c r="B33" s="13" t="s">
        <v>589</v>
      </c>
      <c r="C33" s="13" t="s">
        <v>590</v>
      </c>
      <c r="D33" s="14">
        <v>4588</v>
      </c>
      <c r="E33" s="14">
        <v>931</v>
      </c>
      <c r="F33" s="12">
        <v>43427</v>
      </c>
    </row>
    <row r="34" spans="1:6" x14ac:dyDescent="0.25">
      <c r="A34" s="81">
        <v>32</v>
      </c>
      <c r="B34" s="13" t="s">
        <v>231</v>
      </c>
      <c r="C34" s="13" t="s">
        <v>232</v>
      </c>
      <c r="D34" s="14">
        <v>4187</v>
      </c>
      <c r="E34" s="14">
        <v>981</v>
      </c>
      <c r="F34" s="12">
        <v>43077</v>
      </c>
    </row>
    <row r="35" spans="1:6" x14ac:dyDescent="0.25">
      <c r="A35" s="81">
        <v>33</v>
      </c>
      <c r="B35" s="13" t="s">
        <v>233</v>
      </c>
      <c r="C35" s="13" t="s">
        <v>234</v>
      </c>
      <c r="D35" s="14">
        <v>125</v>
      </c>
      <c r="E35" s="14">
        <v>34</v>
      </c>
      <c r="F35" s="12">
        <v>43063</v>
      </c>
    </row>
    <row r="36" spans="1:6" x14ac:dyDescent="0.25">
      <c r="D36" s="20">
        <f>SUM(D3:D35)</f>
        <v>1123110</v>
      </c>
      <c r="E36" s="20">
        <f>SUM(E3:E35)</f>
        <v>241809</v>
      </c>
    </row>
  </sheetData>
  <sortState xmlns:xlrd2="http://schemas.microsoft.com/office/spreadsheetml/2017/richdata2" ref="A3:F35">
    <sortCondition descending="1" ref="D3:D35"/>
  </sortState>
  <mergeCells count="3">
    <mergeCell ref="D1:E1"/>
    <mergeCell ref="B1:C1"/>
    <mergeCell ref="B2:C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1"/>
  <sheetViews>
    <sheetView workbookViewId="0">
      <selection activeCell="D2" sqref="D2"/>
    </sheetView>
  </sheetViews>
  <sheetFormatPr defaultRowHeight="15" x14ac:dyDescent="0.25"/>
  <cols>
    <col min="1" max="1" width="3.7109375" customWidth="1"/>
    <col min="2" max="3" width="35" customWidth="1"/>
    <col min="4" max="4" width="14.5703125" customWidth="1"/>
    <col min="5" max="5" width="16.28515625" customWidth="1"/>
    <col min="6" max="6" width="13.28515625" customWidth="1"/>
  </cols>
  <sheetData>
    <row r="1" spans="1:6" ht="18" x14ac:dyDescent="0.25">
      <c r="A1" s="77"/>
      <c r="B1" s="161" t="s">
        <v>41</v>
      </c>
      <c r="C1" s="168"/>
      <c r="D1" s="158" t="s">
        <v>1</v>
      </c>
      <c r="E1" s="159"/>
    </row>
    <row r="2" spans="1:6" x14ac:dyDescent="0.25">
      <c r="A2" s="79"/>
      <c r="B2" s="80"/>
      <c r="C2" s="80"/>
      <c r="D2" s="5" t="s">
        <v>5</v>
      </c>
      <c r="E2" s="5" t="s">
        <v>4</v>
      </c>
    </row>
    <row r="3" spans="1:6" x14ac:dyDescent="0.25">
      <c r="A3" s="81">
        <v>1</v>
      </c>
      <c r="B3" s="8" t="s">
        <v>282</v>
      </c>
      <c r="C3" s="8" t="s">
        <v>283</v>
      </c>
      <c r="D3" s="19">
        <v>148504.41</v>
      </c>
      <c r="E3" s="19">
        <v>26641</v>
      </c>
      <c r="F3" s="12">
        <v>43280</v>
      </c>
    </row>
    <row r="4" spans="1:6" x14ac:dyDescent="0.25">
      <c r="A4" s="81">
        <v>2</v>
      </c>
      <c r="B4" s="13" t="s">
        <v>280</v>
      </c>
      <c r="C4" s="13" t="s">
        <v>281</v>
      </c>
      <c r="D4" s="19">
        <v>63864</v>
      </c>
      <c r="E4" s="19">
        <v>11379</v>
      </c>
      <c r="F4" s="12">
        <v>43182</v>
      </c>
    </row>
    <row r="5" spans="1:6" ht="25.5" x14ac:dyDescent="0.25">
      <c r="A5" s="81">
        <v>3</v>
      </c>
      <c r="B5" s="13" t="s">
        <v>284</v>
      </c>
      <c r="C5" s="13" t="s">
        <v>285</v>
      </c>
      <c r="D5" s="19">
        <v>34737.089999999997</v>
      </c>
      <c r="E5" s="19">
        <v>8978</v>
      </c>
      <c r="F5" s="12">
        <v>43245</v>
      </c>
    </row>
    <row r="6" spans="1:6" x14ac:dyDescent="0.25">
      <c r="A6" s="81">
        <v>4</v>
      </c>
      <c r="B6" s="13" t="s">
        <v>595</v>
      </c>
      <c r="C6" s="13" t="s">
        <v>596</v>
      </c>
      <c r="D6" s="19">
        <v>31494.61</v>
      </c>
      <c r="E6" s="19">
        <v>5667</v>
      </c>
      <c r="F6" s="12">
        <v>43364</v>
      </c>
    </row>
    <row r="7" spans="1:6" x14ac:dyDescent="0.25">
      <c r="A7" s="81">
        <v>5</v>
      </c>
      <c r="B7" s="13" t="s">
        <v>597</v>
      </c>
      <c r="C7" s="13" t="s">
        <v>598</v>
      </c>
      <c r="D7" s="19">
        <v>22049.71</v>
      </c>
      <c r="E7" s="19">
        <v>3819</v>
      </c>
      <c r="F7" s="12">
        <v>43343</v>
      </c>
    </row>
    <row r="8" spans="1:6" x14ac:dyDescent="0.25">
      <c r="A8" s="81">
        <v>6</v>
      </c>
      <c r="B8" s="13" t="s">
        <v>286</v>
      </c>
      <c r="C8" s="13" t="s">
        <v>287</v>
      </c>
      <c r="D8" s="19">
        <v>19259.54</v>
      </c>
      <c r="E8" s="19">
        <v>3634</v>
      </c>
      <c r="F8" s="12">
        <v>43217</v>
      </c>
    </row>
    <row r="9" spans="1:6" x14ac:dyDescent="0.25">
      <c r="A9" s="81">
        <v>7</v>
      </c>
      <c r="B9" s="13" t="s">
        <v>599</v>
      </c>
      <c r="C9" s="13" t="s">
        <v>600</v>
      </c>
      <c r="D9" s="19">
        <v>17948.63</v>
      </c>
      <c r="E9" s="19">
        <v>4351</v>
      </c>
      <c r="F9" s="12">
        <v>43420</v>
      </c>
    </row>
    <row r="10" spans="1:6" x14ac:dyDescent="0.25">
      <c r="A10" s="81">
        <v>8</v>
      </c>
      <c r="B10" s="13" t="s">
        <v>288</v>
      </c>
      <c r="C10" s="13" t="s">
        <v>289</v>
      </c>
      <c r="D10" s="19">
        <v>17560.400000000001</v>
      </c>
      <c r="E10" s="19">
        <v>5197</v>
      </c>
      <c r="F10" s="12">
        <v>43224</v>
      </c>
    </row>
    <row r="11" spans="1:6" x14ac:dyDescent="0.25">
      <c r="A11" s="81">
        <v>9</v>
      </c>
      <c r="B11" s="13" t="s">
        <v>290</v>
      </c>
      <c r="C11" s="13" t="s">
        <v>291</v>
      </c>
      <c r="D11" s="19">
        <v>17109.760000000002</v>
      </c>
      <c r="E11" s="19">
        <v>3955</v>
      </c>
      <c r="F11" s="12">
        <v>43231</v>
      </c>
    </row>
    <row r="12" spans="1:6" x14ac:dyDescent="0.25">
      <c r="A12" s="81">
        <v>10</v>
      </c>
      <c r="B12" s="13" t="s">
        <v>601</v>
      </c>
      <c r="C12" s="13" t="s">
        <v>602</v>
      </c>
      <c r="D12" s="19">
        <v>14744.68</v>
      </c>
      <c r="E12" s="19">
        <v>4563</v>
      </c>
      <c r="F12" s="12">
        <v>43392</v>
      </c>
    </row>
    <row r="13" spans="1:6" x14ac:dyDescent="0.25">
      <c r="A13" s="81">
        <v>11</v>
      </c>
      <c r="B13" s="13" t="s">
        <v>603</v>
      </c>
      <c r="C13" s="13" t="s">
        <v>604</v>
      </c>
      <c r="D13" s="19">
        <v>13529.699999999999</v>
      </c>
      <c r="E13" s="19">
        <v>2602</v>
      </c>
      <c r="F13" s="12">
        <v>43322</v>
      </c>
    </row>
    <row r="14" spans="1:6" x14ac:dyDescent="0.25">
      <c r="A14" s="81">
        <v>12</v>
      </c>
      <c r="B14" s="13" t="s">
        <v>605</v>
      </c>
      <c r="C14" s="13" t="s">
        <v>606</v>
      </c>
      <c r="D14" s="19">
        <v>9885.7800000000007</v>
      </c>
      <c r="E14" s="19">
        <v>2107</v>
      </c>
      <c r="F14" s="12">
        <v>43357</v>
      </c>
    </row>
    <row r="15" spans="1:6" x14ac:dyDescent="0.25">
      <c r="A15" s="81">
        <v>13</v>
      </c>
      <c r="B15" s="13" t="s">
        <v>292</v>
      </c>
      <c r="C15" s="13" t="s">
        <v>293</v>
      </c>
      <c r="D15" s="19">
        <v>9466</v>
      </c>
      <c r="E15" s="19">
        <v>1782</v>
      </c>
      <c r="F15" s="12">
        <v>43189</v>
      </c>
    </row>
    <row r="16" spans="1:6" x14ac:dyDescent="0.25">
      <c r="A16" s="81">
        <v>14</v>
      </c>
      <c r="B16" s="13" t="s">
        <v>299</v>
      </c>
      <c r="C16" s="13" t="s">
        <v>300</v>
      </c>
      <c r="D16" s="19">
        <v>5907</v>
      </c>
      <c r="E16" s="19">
        <v>2054</v>
      </c>
      <c r="F16" s="12">
        <v>43049</v>
      </c>
    </row>
    <row r="17" spans="1:6" x14ac:dyDescent="0.25">
      <c r="A17" s="81">
        <v>15</v>
      </c>
      <c r="B17" s="13" t="s">
        <v>294</v>
      </c>
      <c r="C17" s="13" t="s">
        <v>295</v>
      </c>
      <c r="D17" s="19">
        <v>5506.51</v>
      </c>
      <c r="E17" s="19">
        <v>1262</v>
      </c>
      <c r="F17" s="12">
        <v>43126</v>
      </c>
    </row>
    <row r="18" spans="1:6" x14ac:dyDescent="0.25">
      <c r="A18" s="81">
        <v>16</v>
      </c>
      <c r="B18" s="13" t="s">
        <v>296</v>
      </c>
      <c r="C18" s="13" t="s">
        <v>296</v>
      </c>
      <c r="D18" s="19">
        <v>4954.7700000000004</v>
      </c>
      <c r="E18" s="19">
        <v>1082</v>
      </c>
      <c r="F18" s="12">
        <v>43203</v>
      </c>
    </row>
    <row r="19" spans="1:6" x14ac:dyDescent="0.25">
      <c r="A19" s="81">
        <v>17</v>
      </c>
      <c r="B19" s="13" t="s">
        <v>297</v>
      </c>
      <c r="C19" s="13" t="s">
        <v>298</v>
      </c>
      <c r="D19" s="19">
        <v>4358.4399999999996</v>
      </c>
      <c r="E19" s="19">
        <v>1074</v>
      </c>
      <c r="F19" s="12">
        <v>43147</v>
      </c>
    </row>
    <row r="20" spans="1:6" x14ac:dyDescent="0.25">
      <c r="A20" s="81">
        <v>18</v>
      </c>
      <c r="B20" s="13" t="s">
        <v>607</v>
      </c>
      <c r="C20" s="13" t="s">
        <v>608</v>
      </c>
      <c r="D20" s="19">
        <v>1368.1999999999998</v>
      </c>
      <c r="E20" s="19">
        <v>357</v>
      </c>
      <c r="F20" s="12">
        <v>43350</v>
      </c>
    </row>
    <row r="21" spans="1:6" x14ac:dyDescent="0.25">
      <c r="D21" s="20">
        <f>SUM(D3:D20)</f>
        <v>442249.2300000001</v>
      </c>
      <c r="E21" s="20">
        <f>SUM(E3:E20)</f>
        <v>90504</v>
      </c>
    </row>
  </sheetData>
  <sortState xmlns:xlrd2="http://schemas.microsoft.com/office/spreadsheetml/2017/richdata2" ref="A3:F20">
    <sortCondition descending="1" ref="D3:D20"/>
  </sortState>
  <mergeCells count="2">
    <mergeCell ref="D1:E1"/>
    <mergeCell ref="B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5F6EF-1DEF-4B78-BE9B-7910AB41BC8C}">
  <dimension ref="A1:F12"/>
  <sheetViews>
    <sheetView workbookViewId="0">
      <selection activeCell="D2" sqref="D2"/>
    </sheetView>
  </sheetViews>
  <sheetFormatPr defaultRowHeight="15" x14ac:dyDescent="0.25"/>
  <cols>
    <col min="1" max="1" width="3.7109375" customWidth="1"/>
    <col min="2" max="3" width="35" customWidth="1"/>
    <col min="4" max="4" width="14.5703125" customWidth="1"/>
    <col min="5" max="5" width="16.28515625" customWidth="1"/>
    <col min="6" max="6" width="13.28515625" customWidth="1"/>
  </cols>
  <sheetData>
    <row r="1" spans="1:6" ht="18" x14ac:dyDescent="0.25">
      <c r="A1" s="77"/>
      <c r="B1" s="161" t="s">
        <v>436</v>
      </c>
      <c r="C1" s="168"/>
      <c r="D1" s="158" t="s">
        <v>1</v>
      </c>
      <c r="E1" s="159"/>
    </row>
    <row r="2" spans="1:6" x14ac:dyDescent="0.25">
      <c r="A2" s="79"/>
      <c r="B2" s="80"/>
      <c r="C2" s="80"/>
      <c r="D2" s="5" t="s">
        <v>5</v>
      </c>
      <c r="E2" s="88" t="s">
        <v>4</v>
      </c>
    </row>
    <row r="3" spans="1:6" x14ac:dyDescent="0.25">
      <c r="A3" s="85"/>
      <c r="B3" s="8"/>
      <c r="C3" s="8"/>
      <c r="D3" s="18"/>
      <c r="E3" s="18"/>
      <c r="F3" s="12"/>
    </row>
    <row r="4" spans="1:6" x14ac:dyDescent="0.25">
      <c r="A4" s="85">
        <v>1</v>
      </c>
      <c r="B4" s="13" t="s">
        <v>437</v>
      </c>
      <c r="C4" s="13" t="s">
        <v>438</v>
      </c>
      <c r="D4" s="18">
        <v>100045.53</v>
      </c>
      <c r="E4" s="18">
        <v>21457</v>
      </c>
      <c r="F4" s="12">
        <v>43252</v>
      </c>
    </row>
    <row r="5" spans="1:6" x14ac:dyDescent="0.25">
      <c r="A5" s="85">
        <v>2</v>
      </c>
      <c r="B5" s="13" t="s">
        <v>734</v>
      </c>
      <c r="C5" s="13" t="s">
        <v>735</v>
      </c>
      <c r="D5" s="18">
        <v>33378.119999999995</v>
      </c>
      <c r="E5" s="18">
        <v>7977</v>
      </c>
      <c r="F5" s="12">
        <v>43336</v>
      </c>
    </row>
    <row r="6" spans="1:6" x14ac:dyDescent="0.25">
      <c r="A6" s="85">
        <v>3</v>
      </c>
      <c r="B6" s="13" t="s">
        <v>736</v>
      </c>
      <c r="C6" s="13" t="s">
        <v>737</v>
      </c>
      <c r="D6" s="18">
        <v>28993.43</v>
      </c>
      <c r="E6" s="18">
        <v>6296</v>
      </c>
      <c r="F6" s="12">
        <v>43455</v>
      </c>
    </row>
    <row r="7" spans="1:6" x14ac:dyDescent="0.25">
      <c r="A7" s="85">
        <v>4</v>
      </c>
      <c r="B7" s="13" t="s">
        <v>738</v>
      </c>
      <c r="C7" s="13" t="s">
        <v>739</v>
      </c>
      <c r="D7" s="18">
        <v>27998.2</v>
      </c>
      <c r="E7" s="18">
        <v>6519</v>
      </c>
      <c r="F7" s="12">
        <v>43371</v>
      </c>
    </row>
    <row r="8" spans="1:6" x14ac:dyDescent="0.25">
      <c r="A8" s="85">
        <v>5</v>
      </c>
      <c r="B8" s="13" t="s">
        <v>439</v>
      </c>
      <c r="C8" s="13" t="s">
        <v>440</v>
      </c>
      <c r="D8" s="18">
        <v>9187</v>
      </c>
      <c r="E8" s="18">
        <v>1760</v>
      </c>
      <c r="F8" s="12">
        <v>43259</v>
      </c>
    </row>
    <row r="9" spans="1:6" x14ac:dyDescent="0.25">
      <c r="A9" s="85">
        <v>6</v>
      </c>
      <c r="B9" s="13" t="s">
        <v>740</v>
      </c>
      <c r="C9" s="13" t="s">
        <v>741</v>
      </c>
      <c r="D9" s="18">
        <v>6189.81</v>
      </c>
      <c r="E9" s="18">
        <v>1137</v>
      </c>
      <c r="F9" s="12" t="s">
        <v>558</v>
      </c>
    </row>
    <row r="10" spans="1:6" x14ac:dyDescent="0.25">
      <c r="A10" s="85">
        <v>7</v>
      </c>
      <c r="B10" s="13" t="s">
        <v>441</v>
      </c>
      <c r="C10" s="13" t="s">
        <v>442</v>
      </c>
      <c r="D10" s="18">
        <v>3768.84</v>
      </c>
      <c r="E10" s="18">
        <v>682</v>
      </c>
      <c r="F10" s="12">
        <v>43245</v>
      </c>
    </row>
    <row r="11" spans="1:6" x14ac:dyDescent="0.25">
      <c r="A11" s="85">
        <v>8</v>
      </c>
      <c r="B11" s="13" t="s">
        <v>443</v>
      </c>
      <c r="C11" s="13" t="s">
        <v>444</v>
      </c>
      <c r="D11" s="18">
        <v>3072.08</v>
      </c>
      <c r="E11" s="18">
        <v>759</v>
      </c>
      <c r="F11" s="12">
        <v>43224</v>
      </c>
    </row>
    <row r="12" spans="1:6" x14ac:dyDescent="0.25">
      <c r="D12" s="89">
        <f>SUM(D3:D11)</f>
        <v>212633.00999999998</v>
      </c>
      <c r="E12" s="89">
        <f>SUM(E3:E11)</f>
        <v>46587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0"/>
  <sheetViews>
    <sheetView workbookViewId="0">
      <selection activeCell="F3" sqref="F3:F29"/>
    </sheetView>
  </sheetViews>
  <sheetFormatPr defaultRowHeight="15" x14ac:dyDescent="0.25"/>
  <cols>
    <col min="1" max="1" width="3.7109375" customWidth="1"/>
    <col min="2" max="3" width="35" customWidth="1"/>
    <col min="4" max="4" width="14.5703125" customWidth="1"/>
    <col min="5" max="5" width="16.28515625" customWidth="1"/>
    <col min="6" max="6" width="13.28515625" customWidth="1"/>
  </cols>
  <sheetData>
    <row r="1" spans="1:6" ht="18" x14ac:dyDescent="0.25">
      <c r="A1" s="77"/>
      <c r="B1" s="161" t="s">
        <v>40</v>
      </c>
      <c r="C1" s="168"/>
      <c r="D1" s="158" t="s">
        <v>1</v>
      </c>
      <c r="E1" s="159"/>
    </row>
    <row r="2" spans="1:6" x14ac:dyDescent="0.25">
      <c r="A2" s="79"/>
      <c r="B2" s="80"/>
      <c r="C2" s="80"/>
      <c r="D2" s="5" t="s">
        <v>5</v>
      </c>
      <c r="E2" s="5" t="s">
        <v>4</v>
      </c>
    </row>
    <row r="3" spans="1:6" ht="25.5" x14ac:dyDescent="0.25">
      <c r="A3" s="81">
        <v>1</v>
      </c>
      <c r="B3" s="83" t="s">
        <v>609</v>
      </c>
      <c r="C3" s="83" t="s">
        <v>610</v>
      </c>
      <c r="D3" s="46">
        <v>23172.799999999999</v>
      </c>
      <c r="E3" s="46">
        <v>4836</v>
      </c>
      <c r="F3" s="12">
        <v>43336</v>
      </c>
    </row>
    <row r="4" spans="1:6" x14ac:dyDescent="0.25">
      <c r="A4" s="81">
        <v>2</v>
      </c>
      <c r="B4" s="83" t="s">
        <v>611</v>
      </c>
      <c r="C4" s="133" t="s">
        <v>612</v>
      </c>
      <c r="D4" s="46">
        <v>20099.010000000002</v>
      </c>
      <c r="E4" s="46">
        <v>3705</v>
      </c>
      <c r="F4" s="12">
        <v>43308</v>
      </c>
    </row>
    <row r="5" spans="1:6" x14ac:dyDescent="0.25">
      <c r="A5" s="81">
        <v>3</v>
      </c>
      <c r="B5" s="83" t="s">
        <v>303</v>
      </c>
      <c r="C5" s="133" t="s">
        <v>304</v>
      </c>
      <c r="D5" s="46">
        <v>15025</v>
      </c>
      <c r="E5" s="46">
        <v>3223</v>
      </c>
      <c r="F5" s="12">
        <v>43210</v>
      </c>
    </row>
    <row r="6" spans="1:6" x14ac:dyDescent="0.25">
      <c r="A6" s="81">
        <v>4</v>
      </c>
      <c r="B6" s="83" t="s">
        <v>301</v>
      </c>
      <c r="C6" s="133" t="s">
        <v>302</v>
      </c>
      <c r="D6" s="46">
        <v>14594</v>
      </c>
      <c r="E6" s="46">
        <v>3277</v>
      </c>
      <c r="F6" s="12">
        <v>43126</v>
      </c>
    </row>
    <row r="7" spans="1:6" x14ac:dyDescent="0.25">
      <c r="A7" s="81">
        <v>5</v>
      </c>
      <c r="B7" s="83" t="s">
        <v>613</v>
      </c>
      <c r="C7" s="133" t="s">
        <v>614</v>
      </c>
      <c r="D7" s="46">
        <v>13759</v>
      </c>
      <c r="E7" s="46">
        <v>3368</v>
      </c>
      <c r="F7" s="12">
        <v>43350</v>
      </c>
    </row>
    <row r="8" spans="1:6" x14ac:dyDescent="0.25">
      <c r="A8" s="81">
        <v>6</v>
      </c>
      <c r="B8" s="83" t="s">
        <v>305</v>
      </c>
      <c r="C8" s="133" t="s">
        <v>306</v>
      </c>
      <c r="D8" s="46">
        <v>8652.6</v>
      </c>
      <c r="E8" s="46">
        <v>2036</v>
      </c>
      <c r="F8" s="12">
        <v>43196</v>
      </c>
    </row>
    <row r="9" spans="1:6" x14ac:dyDescent="0.25">
      <c r="A9" s="81">
        <v>7</v>
      </c>
      <c r="B9" s="83" t="s">
        <v>615</v>
      </c>
      <c r="C9" s="133" t="s">
        <v>616</v>
      </c>
      <c r="D9" s="46">
        <v>8489.1</v>
      </c>
      <c r="E9" s="46">
        <v>1837</v>
      </c>
      <c r="F9" s="12" t="s">
        <v>560</v>
      </c>
    </row>
    <row r="10" spans="1:6" x14ac:dyDescent="0.25">
      <c r="A10" s="81">
        <v>8</v>
      </c>
      <c r="B10" s="83" t="s">
        <v>617</v>
      </c>
      <c r="C10" s="133" t="s">
        <v>618</v>
      </c>
      <c r="D10" s="46">
        <v>7888.7</v>
      </c>
      <c r="E10" s="46">
        <v>1674</v>
      </c>
      <c r="F10" s="12" t="s">
        <v>524</v>
      </c>
    </row>
    <row r="11" spans="1:6" x14ac:dyDescent="0.25">
      <c r="A11" s="81">
        <v>9</v>
      </c>
      <c r="B11" s="83" t="s">
        <v>619</v>
      </c>
      <c r="C11" s="133" t="s">
        <v>620</v>
      </c>
      <c r="D11" s="46">
        <v>7464</v>
      </c>
      <c r="E11" s="46">
        <v>1563</v>
      </c>
      <c r="F11" s="12">
        <v>43420</v>
      </c>
    </row>
    <row r="12" spans="1:6" x14ac:dyDescent="0.25">
      <c r="A12" s="81">
        <v>10</v>
      </c>
      <c r="B12" s="83" t="s">
        <v>309</v>
      </c>
      <c r="C12" s="133" t="s">
        <v>310</v>
      </c>
      <c r="D12" s="46">
        <v>7231.4</v>
      </c>
      <c r="E12" s="46">
        <v>1382</v>
      </c>
      <c r="F12" s="12">
        <v>43056</v>
      </c>
    </row>
    <row r="13" spans="1:6" x14ac:dyDescent="0.25">
      <c r="A13" s="81">
        <v>11</v>
      </c>
      <c r="B13" s="83" t="s">
        <v>307</v>
      </c>
      <c r="C13" s="133" t="s">
        <v>308</v>
      </c>
      <c r="D13" s="46">
        <v>6731.8</v>
      </c>
      <c r="E13" s="46">
        <v>1517</v>
      </c>
      <c r="F13" s="12">
        <v>43161</v>
      </c>
    </row>
    <row r="14" spans="1:6" x14ac:dyDescent="0.25">
      <c r="A14" s="81">
        <v>12</v>
      </c>
      <c r="B14" s="83" t="s">
        <v>621</v>
      </c>
      <c r="C14" s="133" t="s">
        <v>622</v>
      </c>
      <c r="D14" s="46">
        <v>6303</v>
      </c>
      <c r="E14" s="46">
        <v>1176</v>
      </c>
      <c r="F14" s="12">
        <v>43322</v>
      </c>
    </row>
    <row r="15" spans="1:6" x14ac:dyDescent="0.25">
      <c r="A15" s="81">
        <v>13</v>
      </c>
      <c r="B15" s="83" t="s">
        <v>317</v>
      </c>
      <c r="C15" s="133" t="s">
        <v>318</v>
      </c>
      <c r="D15" s="46">
        <v>5707.7</v>
      </c>
      <c r="E15" s="46">
        <v>1262</v>
      </c>
      <c r="F15" s="12">
        <v>43154</v>
      </c>
    </row>
    <row r="16" spans="1:6" x14ac:dyDescent="0.25">
      <c r="A16" s="81">
        <v>14</v>
      </c>
      <c r="B16" s="83" t="s">
        <v>623</v>
      </c>
      <c r="C16" s="133" t="s">
        <v>624</v>
      </c>
      <c r="D16" s="46">
        <v>4912</v>
      </c>
      <c r="E16" s="46">
        <v>1077</v>
      </c>
      <c r="F16" s="12">
        <v>43231</v>
      </c>
    </row>
    <row r="17" spans="1:6" x14ac:dyDescent="0.25">
      <c r="A17" s="81">
        <v>15</v>
      </c>
      <c r="B17" s="83" t="s">
        <v>311</v>
      </c>
      <c r="C17" s="133" t="s">
        <v>312</v>
      </c>
      <c r="D17" s="46">
        <v>3660</v>
      </c>
      <c r="E17" s="46">
        <v>1010</v>
      </c>
      <c r="F17" s="12">
        <v>43105</v>
      </c>
    </row>
    <row r="18" spans="1:6" x14ac:dyDescent="0.25">
      <c r="A18" s="81">
        <v>16</v>
      </c>
      <c r="B18" s="83" t="s">
        <v>625</v>
      </c>
      <c r="C18" s="133" t="s">
        <v>626</v>
      </c>
      <c r="D18" s="46">
        <v>2818</v>
      </c>
      <c r="E18" s="46">
        <v>687</v>
      </c>
      <c r="F18" s="12">
        <v>43315</v>
      </c>
    </row>
    <row r="19" spans="1:6" x14ac:dyDescent="0.25">
      <c r="A19" s="81">
        <v>17</v>
      </c>
      <c r="B19" s="83" t="s">
        <v>313</v>
      </c>
      <c r="C19" s="133" t="s">
        <v>314</v>
      </c>
      <c r="D19" s="46">
        <v>2671.8999999999996</v>
      </c>
      <c r="E19" s="46">
        <v>684</v>
      </c>
      <c r="F19" s="12">
        <v>43035</v>
      </c>
    </row>
    <row r="20" spans="1:6" x14ac:dyDescent="0.25">
      <c r="A20" s="81">
        <v>18</v>
      </c>
      <c r="B20" s="83" t="s">
        <v>627</v>
      </c>
      <c r="C20" s="133" t="s">
        <v>628</v>
      </c>
      <c r="D20" s="46">
        <v>2470</v>
      </c>
      <c r="E20" s="46">
        <v>562</v>
      </c>
      <c r="F20" s="12" t="s">
        <v>635</v>
      </c>
    </row>
    <row r="21" spans="1:6" x14ac:dyDescent="0.25">
      <c r="A21" s="81">
        <v>19</v>
      </c>
      <c r="B21" s="83" t="s">
        <v>319</v>
      </c>
      <c r="C21" s="133" t="s">
        <v>320</v>
      </c>
      <c r="D21" s="46">
        <v>2097</v>
      </c>
      <c r="E21" s="46">
        <v>535</v>
      </c>
      <c r="F21" s="12">
        <v>43112</v>
      </c>
    </row>
    <row r="22" spans="1:6" x14ac:dyDescent="0.25">
      <c r="A22" s="81">
        <v>20</v>
      </c>
      <c r="B22" s="83" t="s">
        <v>315</v>
      </c>
      <c r="C22" s="133" t="s">
        <v>316</v>
      </c>
      <c r="D22" s="46">
        <v>1650.9</v>
      </c>
      <c r="E22" s="46">
        <v>374</v>
      </c>
      <c r="F22" s="12">
        <v>43084</v>
      </c>
    </row>
    <row r="23" spans="1:6" x14ac:dyDescent="0.25">
      <c r="A23" s="81">
        <v>21</v>
      </c>
      <c r="B23" s="83" t="s">
        <v>323</v>
      </c>
      <c r="C23" s="133" t="s">
        <v>324</v>
      </c>
      <c r="D23" s="46">
        <v>1325.8</v>
      </c>
      <c r="E23" s="46">
        <v>378</v>
      </c>
      <c r="F23" s="12">
        <v>43070</v>
      </c>
    </row>
    <row r="24" spans="1:6" x14ac:dyDescent="0.25">
      <c r="A24" s="81">
        <v>22</v>
      </c>
      <c r="B24" s="83" t="s">
        <v>321</v>
      </c>
      <c r="C24" s="133" t="s">
        <v>322</v>
      </c>
      <c r="D24" s="46">
        <v>1007.4</v>
      </c>
      <c r="E24" s="46">
        <v>291</v>
      </c>
      <c r="F24" s="12">
        <v>43091</v>
      </c>
    </row>
    <row r="25" spans="1:6" x14ac:dyDescent="0.25">
      <c r="A25" s="81">
        <v>23</v>
      </c>
      <c r="B25" s="83" t="s">
        <v>629</v>
      </c>
      <c r="C25" s="133" t="s">
        <v>630</v>
      </c>
      <c r="D25" s="46">
        <v>875</v>
      </c>
      <c r="E25" s="46">
        <v>201</v>
      </c>
      <c r="F25" s="12" t="s">
        <v>636</v>
      </c>
    </row>
    <row r="26" spans="1:6" x14ac:dyDescent="0.25">
      <c r="A26" s="81">
        <v>24</v>
      </c>
      <c r="B26" s="83" t="s">
        <v>631</v>
      </c>
      <c r="C26" s="133" t="s">
        <v>632</v>
      </c>
      <c r="D26" s="46">
        <v>392</v>
      </c>
      <c r="E26" s="46">
        <v>100</v>
      </c>
      <c r="F26" s="12">
        <v>42237</v>
      </c>
    </row>
    <row r="27" spans="1:6" x14ac:dyDescent="0.25">
      <c r="A27" s="81">
        <v>25</v>
      </c>
      <c r="B27" s="83" t="s">
        <v>633</v>
      </c>
      <c r="C27" s="133" t="s">
        <v>634</v>
      </c>
      <c r="D27" s="46">
        <v>278.89999999999998</v>
      </c>
      <c r="E27" s="46">
        <v>63</v>
      </c>
      <c r="F27" s="12" t="s">
        <v>637</v>
      </c>
    </row>
    <row r="28" spans="1:6" x14ac:dyDescent="0.25">
      <c r="A28" s="81">
        <v>26</v>
      </c>
      <c r="B28" s="83" t="s">
        <v>325</v>
      </c>
      <c r="C28" s="133" t="s">
        <v>326</v>
      </c>
      <c r="D28" s="46">
        <v>165.6</v>
      </c>
      <c r="E28" s="46">
        <v>35</v>
      </c>
      <c r="F28" s="12">
        <v>42993</v>
      </c>
    </row>
    <row r="29" spans="1:6" x14ac:dyDescent="0.25">
      <c r="A29" s="81">
        <v>27</v>
      </c>
      <c r="B29" s="83" t="s">
        <v>327</v>
      </c>
      <c r="C29" s="133" t="s">
        <v>328</v>
      </c>
      <c r="D29" s="46">
        <v>115.1</v>
      </c>
      <c r="E29" s="46">
        <v>24</v>
      </c>
      <c r="F29" s="12">
        <v>42930</v>
      </c>
    </row>
    <row r="30" spans="1:6" x14ac:dyDescent="0.25">
      <c r="D30" s="20">
        <f>SUM(D3:D29)</f>
        <v>169557.71</v>
      </c>
      <c r="E30" s="20">
        <f>SUM(E3:E29)</f>
        <v>36877</v>
      </c>
    </row>
  </sheetData>
  <sortState xmlns:xlrd2="http://schemas.microsoft.com/office/spreadsheetml/2017/richdata2" ref="A3:F29">
    <sortCondition descending="1" ref="D3:D29"/>
  </sortState>
  <mergeCells count="2">
    <mergeCell ref="D1:E1"/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!</vt:lpstr>
      <vt:lpstr>Acme</vt:lpstr>
      <vt:lpstr>TFD</vt:lpstr>
      <vt:lpstr>NCG</vt:lpstr>
      <vt:lpstr>Vabalo filmai</vt:lpstr>
      <vt:lpstr>GPĮ</vt:lpstr>
      <vt:lpstr>Best Film</vt:lpstr>
      <vt:lpstr>UAB Travolta</vt:lpstr>
      <vt:lpstr>A-one Films</vt:lpstr>
      <vt:lpstr>Europos kinas</vt:lpstr>
      <vt:lpstr>Skalvijos kino centras</vt:lpstr>
      <vt:lpstr>Greta Garbo Films</vt:lpstr>
      <vt:lpstr>Estinfilm</vt:lpstr>
      <vt:lpstr>Kino Aljansas</vt:lpstr>
      <vt:lpstr>KC Garsas</vt:lpstr>
      <vt:lpstr>Kiti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Justė Bulytė</cp:lastModifiedBy>
  <cp:lastPrinted>2016-02-18T11:40:05Z</cp:lastPrinted>
  <dcterms:created xsi:type="dcterms:W3CDTF">2015-08-03T07:52:31Z</dcterms:created>
  <dcterms:modified xsi:type="dcterms:W3CDTF">2019-02-13T09:55:06Z</dcterms:modified>
</cp:coreProperties>
</file>