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Lapkritis\"/>
    </mc:Choice>
  </mc:AlternateContent>
  <xr:revisionPtr revIDLastSave="0" documentId="13_ncr:1_{C83B2B50-16B2-4842-90CB-4CB061937FE4}" xr6:coauthVersionLast="38" xr6:coauthVersionMax="38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E46" i="1"/>
  <c r="G46" i="1"/>
  <c r="D46" i="1"/>
  <c r="F35" i="1"/>
  <c r="E35" i="1"/>
  <c r="G35" i="1"/>
  <c r="D35" i="1"/>
  <c r="F23" i="1"/>
  <c r="E23" i="1"/>
  <c r="G23" i="1"/>
  <c r="D23" i="1"/>
  <c r="A16" i="1"/>
  <c r="I40" i="1"/>
  <c r="I42" i="1"/>
  <c r="I38" i="1"/>
  <c r="I20" i="1" l="1"/>
  <c r="I17" i="1"/>
  <c r="I14" i="1"/>
  <c r="F15" i="1" l="1"/>
  <c r="F16" i="1"/>
  <c r="F18" i="1"/>
  <c r="F19" i="1"/>
  <c r="F21" i="1"/>
  <c r="F25" i="1"/>
  <c r="F22" i="1"/>
  <c r="F26" i="1"/>
  <c r="F29" i="1"/>
  <c r="F28" i="1"/>
  <c r="F31" i="1"/>
  <c r="F30" i="1"/>
  <c r="F32" i="1"/>
  <c r="F37" i="1"/>
  <c r="F39" i="1"/>
  <c r="F34" i="1"/>
  <c r="F45" i="1"/>
  <c r="F43" i="1"/>
  <c r="F41" i="1"/>
  <c r="F44" i="1"/>
  <c r="I44" i="1" l="1"/>
  <c r="M32" i="1"/>
  <c r="L32" i="1"/>
  <c r="I33" i="1"/>
  <c r="I43" i="1" l="1"/>
  <c r="I37" i="1"/>
  <c r="I28" i="1"/>
  <c r="I29" i="1"/>
  <c r="I26" i="1"/>
  <c r="I15" i="1"/>
  <c r="I32" i="1" l="1"/>
  <c r="I39" i="1" l="1"/>
  <c r="I45" i="1"/>
  <c r="F13" i="1" l="1"/>
  <c r="I30" i="1" l="1"/>
  <c r="A14" i="1"/>
  <c r="I13" i="1"/>
  <c r="I41" i="1" l="1"/>
  <c r="I22" i="1" l="1"/>
  <c r="I19" i="1" l="1"/>
  <c r="I34" i="1" l="1"/>
  <c r="I21" i="1"/>
  <c r="A13" i="1" l="1"/>
</calcChain>
</file>

<file path=xl/sharedStrings.xml><?xml version="1.0" encoding="utf-8"?>
<sst xmlns="http://schemas.openxmlformats.org/spreadsheetml/2006/main" count="149" uniqueCount="84">
  <si>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</si>
  <si>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</si>
  <si>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</si>
  <si>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</si>
  <si>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</si>
  <si>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</si>
  <si>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</si>
  <si>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</si>
  <si>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</si>
  <si>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</si>
  <si>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</si>
  <si>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</si>
  <si>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</si>
  <si>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</si>
  <si>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</si>
  <si>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</si>
  <si>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</si>
  <si>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</si>
  <si>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</si>
  <si>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</si>
  <si>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</si>
  <si>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</si>
  <si>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</si>
  <si>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</si>
  <si>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</si>
  <si>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</si>
  <si>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</si>
  <si>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</si>
  <si>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</si>
  <si>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</si>
  <si>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</si>
  <si>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</si>
  <si>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Garsų pasaulio įrašai</t>
  </si>
  <si>
    <t>N</t>
  </si>
  <si>
    <t>P</t>
  </si>
  <si>
    <t>Pre-view</t>
  </si>
  <si>
    <t>ACME Film / SONY</t>
  </si>
  <si>
    <t>Theatrical Film Distribution / WDSMPI</t>
  </si>
  <si>
    <t>ACME Film / WB</t>
  </si>
  <si>
    <t>Theatrical Film Distribution /
20th Century Fox</t>
  </si>
  <si>
    <t>Taip gimė žvaigždė (Star is Born)</t>
  </si>
  <si>
    <t>Didysis kačių pabėgimas (Cats)</t>
  </si>
  <si>
    <t>Tarp pilkų debesų</t>
  </si>
  <si>
    <t>Mažoji pėda (Smallfoot)</t>
  </si>
  <si>
    <t>Bohemijos rapsodija (Bohemian Rhapsody)</t>
  </si>
  <si>
    <t>Lietuviški svingeriai</t>
  </si>
  <si>
    <t>Vabalo filmai</t>
  </si>
  <si>
    <t>Princas Žavusis (Charming)</t>
  </si>
  <si>
    <t>Best Films</t>
  </si>
  <si>
    <t>Izabelė ir jos vyrai (Un beau soleil intérieur)</t>
  </si>
  <si>
    <t>Spragtukas ir keturios karalystės (The Nutcracker and the Four Realms)</t>
  </si>
  <si>
    <t>Melagiai</t>
  </si>
  <si>
    <t>VšĮ Film Jam</t>
  </si>
  <si>
    <t>Baltoji Iltis (White Fang)</t>
  </si>
  <si>
    <t>Tobulos kopijos (Replicas)</t>
  </si>
  <si>
    <t xml:space="preserve">Theatrical Film Distribution </t>
  </si>
  <si>
    <t>Fantastiniai gyvūnai: Grindelvaldo piktadarystės (Fantastic Beasts: Crimes of Grindelwald)</t>
  </si>
  <si>
    <t>Sengirė</t>
  </si>
  <si>
    <t>VšĮ Sengirė</t>
  </si>
  <si>
    <t>Našlės (Widows)</t>
  </si>
  <si>
    <t>Troliai Mumiai ir žiemos pasaka (Moomins and the Winter Wonderland)</t>
  </si>
  <si>
    <t>Tykantis šešėliuose (He's Out There)</t>
  </si>
  <si>
    <t>Mergina (The Girl)</t>
  </si>
  <si>
    <t>A-one Films</t>
  </si>
  <si>
    <t>Pabėgimas į Galvestoną (Galveston)</t>
  </si>
  <si>
    <t>Koletė (Colette)</t>
  </si>
  <si>
    <t>Dublis LT</t>
  </si>
  <si>
    <t>Širdys</t>
  </si>
  <si>
    <t>Drąsusis elniukas Eliotas (Elliot The Littlest Reindeer)</t>
  </si>
  <si>
    <t>Fokstrotas (Foxtrot)</t>
  </si>
  <si>
    <t xml:space="preserve"> November 16 - 22 </t>
  </si>
  <si>
    <t>Lapkričio 16 - 22 d.</t>
  </si>
  <si>
    <t>Amžinas gyvenimas (Вечная жизнь Александра Христофорова)</t>
  </si>
  <si>
    <t>Robinas Hudas (Robin Hood)</t>
  </si>
  <si>
    <t>Mergina voratinklyje (Girl in the Spiders Web)</t>
  </si>
  <si>
    <t xml:space="preserve">Mulai </t>
  </si>
  <si>
    <t>TV Manija</t>
  </si>
  <si>
    <t>Jaunikis ant balto žirgo (Le Retour du Héros)</t>
  </si>
  <si>
    <t>November 23 - 29 Lithuanian top</t>
  </si>
  <si>
    <t>Lapkričio 23 - 29 d. Lietuvos kino teatruose rodytų filmų topas</t>
  </si>
  <si>
    <t xml:space="preserve"> November 23 - 29 </t>
  </si>
  <si>
    <t>Lapkričio 23 - 29 d.</t>
  </si>
  <si>
    <t>Nesijaudink, jis toli nenueis (Don't Worry, He Won't Get Far on Foot)</t>
  </si>
  <si>
    <t>Total (29)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</si>
</sst>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  <xf numFmtId="0" fontId="27" fillId="0" borderId="0"/>
    <xf numFmtId="0" fontId="10" fillId="0" borderId="0"/>
  </cellStyleXfs>
  <cellXfs count="80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5" fillId="2" borderId="8" xfId="0" applyNumberFormat="1" applyFont="1" applyFill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 wrapText="1"/>
    </xf>
    <xf numFmtId="0" fontId="0" fillId="0" borderId="0" xfId="0" applyFont="1"/>
    <xf numFmtId="3" fontId="15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4" fontId="0" fillId="0" borderId="0" xfId="0" applyNumberFormat="1" applyFont="1"/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</cellXfs>
  <cellStyles count="27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6" xr:uid="{00000000-0005-0000-0000-000048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3"/>
  <sheetViews>
    <sheetView tabSelected="1" zoomScale="60" zoomScaleNormal="60" workbookViewId="0">
      <selection activeCell="F46" sqref="F46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30.21875" style="1" customWidth="1"/>
    <col min="4" max="4" width="13.33203125" style="1" customWidth="1"/>
    <col min="5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4.77734375" style="1" customWidth="1"/>
    <col min="17" max="17" width="7.109375" style="1" customWidth="1"/>
    <col min="18" max="18" width="7.6640625" style="1" customWidth="1"/>
    <col min="19" max="19" width="12.44140625" style="1" customWidth="1"/>
    <col min="20" max="20" width="18" style="1" customWidth="1"/>
    <col min="21" max="21" width="12.109375" style="1" customWidth="1"/>
    <col min="22" max="22" width="16.21875" style="1" bestFit="1" customWidth="1"/>
    <col min="23" max="23" width="12.88671875" style="1" bestFit="1" customWidth="1"/>
    <col min="24" max="24" width="11.21875" style="1" bestFit="1" customWidth="1"/>
    <col min="25" max="16384" width="8.88671875" style="1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6"/>
      <c r="B5" s="76"/>
      <c r="C5" s="73" t="s">
        <v>0</v>
      </c>
      <c r="D5" s="3"/>
      <c r="E5" s="3"/>
      <c r="F5" s="73" t="s">
        <v>3</v>
      </c>
      <c r="G5" s="3"/>
      <c r="H5" s="73" t="s">
        <v>5</v>
      </c>
      <c r="I5" s="73" t="s">
        <v>6</v>
      </c>
      <c r="J5" s="73" t="s">
        <v>7</v>
      </c>
      <c r="K5" s="73" t="s">
        <v>8</v>
      </c>
      <c r="L5" s="73" t="s">
        <v>10</v>
      </c>
      <c r="M5" s="73" t="s">
        <v>9</v>
      </c>
      <c r="N5" s="73" t="s">
        <v>11</v>
      </c>
      <c r="O5" s="73" t="s">
        <v>12</v>
      </c>
    </row>
    <row r="6" spans="1:26">
      <c r="A6" s="77"/>
      <c r="B6" s="77"/>
      <c r="C6" s="74"/>
      <c r="D6" s="44" t="s">
        <v>80</v>
      </c>
      <c r="E6" s="52" t="s">
        <v>70</v>
      </c>
      <c r="F6" s="74"/>
      <c r="G6" s="52" t="s">
        <v>80</v>
      </c>
      <c r="H6" s="74"/>
      <c r="I6" s="74"/>
      <c r="J6" s="74"/>
      <c r="K6" s="74"/>
      <c r="L6" s="74"/>
      <c r="M6" s="74"/>
      <c r="N6" s="74"/>
      <c r="O6" s="74"/>
    </row>
    <row r="7" spans="1:26">
      <c r="A7" s="77"/>
      <c r="B7" s="77"/>
      <c r="C7" s="74"/>
      <c r="D7" s="4" t="s">
        <v>1</v>
      </c>
      <c r="E7" s="4" t="s">
        <v>1</v>
      </c>
      <c r="F7" s="74"/>
      <c r="G7" s="4" t="s">
        <v>4</v>
      </c>
      <c r="H7" s="74"/>
      <c r="I7" s="74"/>
      <c r="J7" s="74"/>
      <c r="K7" s="74"/>
      <c r="L7" s="74"/>
      <c r="M7" s="74"/>
      <c r="N7" s="74"/>
      <c r="O7" s="74"/>
    </row>
    <row r="8" spans="1:26" ht="18" customHeight="1" thickBot="1">
      <c r="A8" s="78"/>
      <c r="B8" s="78"/>
      <c r="C8" s="75"/>
      <c r="D8" s="5" t="s">
        <v>2</v>
      </c>
      <c r="E8" s="5" t="s">
        <v>2</v>
      </c>
      <c r="F8" s="75"/>
      <c r="G8" s="6"/>
      <c r="H8" s="75"/>
      <c r="I8" s="75"/>
      <c r="J8" s="75"/>
      <c r="K8" s="75"/>
      <c r="L8" s="75"/>
      <c r="M8" s="75"/>
      <c r="N8" s="75"/>
      <c r="O8" s="75"/>
    </row>
    <row r="9" spans="1:26" ht="15" customHeight="1">
      <c r="A9" s="76"/>
      <c r="B9" s="76"/>
      <c r="C9" s="73" t="s">
        <v>13</v>
      </c>
      <c r="D9" s="3"/>
      <c r="E9" s="35"/>
      <c r="F9" s="73" t="s">
        <v>15</v>
      </c>
      <c r="G9" s="34"/>
      <c r="H9" s="8" t="s">
        <v>18</v>
      </c>
      <c r="I9" s="73" t="s">
        <v>28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3" t="s">
        <v>26</v>
      </c>
    </row>
    <row r="10" spans="1:26" ht="21.6">
      <c r="A10" s="77"/>
      <c r="B10" s="77"/>
      <c r="C10" s="74"/>
      <c r="D10" s="43" t="s">
        <v>81</v>
      </c>
      <c r="E10" s="71" t="s">
        <v>71</v>
      </c>
      <c r="F10" s="74"/>
      <c r="G10" s="71" t="s">
        <v>81</v>
      </c>
      <c r="H10" s="4" t="s">
        <v>17</v>
      </c>
      <c r="I10" s="74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74"/>
    </row>
    <row r="11" spans="1:26">
      <c r="A11" s="77"/>
      <c r="B11" s="77"/>
      <c r="C11" s="74"/>
      <c r="D11" s="4" t="s">
        <v>14</v>
      </c>
      <c r="E11" s="4" t="s">
        <v>14</v>
      </c>
      <c r="F11" s="74"/>
      <c r="G11" s="35" t="s">
        <v>16</v>
      </c>
      <c r="H11" s="6"/>
      <c r="I11" s="74"/>
      <c r="J11" s="6"/>
      <c r="K11" s="6"/>
      <c r="L11" s="10" t="s">
        <v>2</v>
      </c>
      <c r="M11" s="4" t="s">
        <v>17</v>
      </c>
      <c r="N11" s="6"/>
      <c r="O11" s="74"/>
    </row>
    <row r="12" spans="1:26" ht="15" thickBot="1">
      <c r="A12" s="77"/>
      <c r="B12" s="78"/>
      <c r="C12" s="75"/>
      <c r="D12" s="5" t="s">
        <v>2</v>
      </c>
      <c r="E12" s="5" t="s">
        <v>2</v>
      </c>
      <c r="F12" s="75"/>
      <c r="G12" s="36" t="s">
        <v>17</v>
      </c>
      <c r="H12" s="11"/>
      <c r="I12" s="75"/>
      <c r="J12" s="11"/>
      <c r="K12" s="11"/>
      <c r="L12" s="11"/>
      <c r="M12" s="11"/>
      <c r="N12" s="11"/>
      <c r="O12" s="75"/>
    </row>
    <row r="13" spans="1:26" s="39" customFormat="1" ht="25.2" customHeight="1">
      <c r="A13" s="41">
        <f>ROW()-12</f>
        <v>1</v>
      </c>
      <c r="B13" s="62">
        <v>1</v>
      </c>
      <c r="C13" s="48" t="s">
        <v>44</v>
      </c>
      <c r="D13" s="47">
        <v>101597.02</v>
      </c>
      <c r="E13" s="45">
        <v>166847.79999999999</v>
      </c>
      <c r="F13" s="49">
        <f>(D13-E13)/E13</f>
        <v>-0.39107965463134658</v>
      </c>
      <c r="G13" s="47">
        <v>18029</v>
      </c>
      <c r="H13" s="69">
        <v>213</v>
      </c>
      <c r="I13" s="45">
        <f>G13/H13</f>
        <v>84.643192488262912</v>
      </c>
      <c r="J13" s="45">
        <v>18</v>
      </c>
      <c r="K13" s="45">
        <v>4</v>
      </c>
      <c r="L13" s="47">
        <v>705948</v>
      </c>
      <c r="M13" s="47">
        <v>120169</v>
      </c>
      <c r="N13" s="46">
        <v>43406</v>
      </c>
      <c r="O13" s="50" t="s">
        <v>39</v>
      </c>
      <c r="P13" s="54"/>
      <c r="Q13" s="40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51" customFormat="1" ht="25.2" customHeight="1">
      <c r="A14" s="55">
        <f>ROW()-12</f>
        <v>2</v>
      </c>
      <c r="B14" s="62" t="s">
        <v>33</v>
      </c>
      <c r="C14" s="64" t="s">
        <v>67</v>
      </c>
      <c r="D14" s="61">
        <v>99522.83</v>
      </c>
      <c r="E14" s="60" t="s">
        <v>30</v>
      </c>
      <c r="F14" s="60" t="s">
        <v>30</v>
      </c>
      <c r="G14" s="61">
        <v>18815</v>
      </c>
      <c r="H14" s="60">
        <v>275</v>
      </c>
      <c r="I14" s="60">
        <f>G14/H14</f>
        <v>68.418181818181822</v>
      </c>
      <c r="J14" s="60">
        <v>11</v>
      </c>
      <c r="K14" s="60">
        <v>1</v>
      </c>
      <c r="L14" s="61">
        <v>102041.36</v>
      </c>
      <c r="M14" s="61">
        <v>19313</v>
      </c>
      <c r="N14" s="58">
        <v>43427</v>
      </c>
      <c r="O14" s="56" t="s">
        <v>66</v>
      </c>
      <c r="P14" s="54"/>
      <c r="R14" s="59"/>
      <c r="T14" s="54"/>
      <c r="V14" s="54"/>
      <c r="W14" s="54"/>
      <c r="X14" s="53"/>
      <c r="Y14" s="53"/>
    </row>
    <row r="15" spans="1:26" s="51" customFormat="1" ht="25.2" customHeight="1">
      <c r="A15" s="55">
        <v>3</v>
      </c>
      <c r="B15" s="62">
        <v>2</v>
      </c>
      <c r="C15" s="64" t="s">
        <v>56</v>
      </c>
      <c r="D15" s="61">
        <v>76424.960000000006</v>
      </c>
      <c r="E15" s="60">
        <v>124606.09</v>
      </c>
      <c r="F15" s="49">
        <f>(D15-E15)/E15</f>
        <v>-0.38666753767813428</v>
      </c>
      <c r="G15" s="61">
        <v>12802</v>
      </c>
      <c r="H15" s="60">
        <v>266</v>
      </c>
      <c r="I15" s="60">
        <f>G15/H15</f>
        <v>48.127819548872182</v>
      </c>
      <c r="J15" s="60">
        <v>15</v>
      </c>
      <c r="K15" s="60">
        <v>2</v>
      </c>
      <c r="L15" s="61">
        <v>217640.74</v>
      </c>
      <c r="M15" s="61">
        <v>36205</v>
      </c>
      <c r="N15" s="58">
        <v>43420</v>
      </c>
      <c r="O15" s="56" t="s">
        <v>38</v>
      </c>
      <c r="P15" s="54"/>
      <c r="R15" s="59"/>
      <c r="T15" s="54"/>
      <c r="V15" s="54"/>
      <c r="W15" s="54"/>
      <c r="X15" s="53"/>
      <c r="Y15" s="53"/>
    </row>
    <row r="16" spans="1:26" s="51" customFormat="1" ht="25.2" customHeight="1">
      <c r="A16" s="55">
        <f>ROW()-12</f>
        <v>4</v>
      </c>
      <c r="B16" s="62">
        <v>3</v>
      </c>
      <c r="C16" s="64" t="s">
        <v>51</v>
      </c>
      <c r="D16" s="61">
        <v>62042.89</v>
      </c>
      <c r="E16" s="60">
        <v>102578.04</v>
      </c>
      <c r="F16" s="49">
        <f>(D16-E16)/E16</f>
        <v>-0.3951640136621834</v>
      </c>
      <c r="G16" s="61">
        <v>11790</v>
      </c>
      <c r="H16" s="60" t="s">
        <v>30</v>
      </c>
      <c r="I16" s="60" t="s">
        <v>30</v>
      </c>
      <c r="J16" s="60">
        <v>17</v>
      </c>
      <c r="K16" s="60">
        <v>3</v>
      </c>
      <c r="L16" s="61">
        <v>324041</v>
      </c>
      <c r="M16" s="61">
        <v>59175</v>
      </c>
      <c r="N16" s="58">
        <v>43413</v>
      </c>
      <c r="O16" s="56" t="s">
        <v>52</v>
      </c>
      <c r="P16" s="54"/>
      <c r="R16" s="59"/>
      <c r="T16" s="54"/>
      <c r="U16" s="54"/>
      <c r="V16" s="53"/>
      <c r="W16" s="54"/>
      <c r="X16" s="54"/>
      <c r="Y16" s="53"/>
    </row>
    <row r="17" spans="1:26" s="51" customFormat="1" ht="25.2" customHeight="1">
      <c r="A17" s="55">
        <v>5</v>
      </c>
      <c r="B17" s="62" t="s">
        <v>33</v>
      </c>
      <c r="C17" s="64" t="s">
        <v>68</v>
      </c>
      <c r="D17" s="61">
        <v>39859.919999999998</v>
      </c>
      <c r="E17" s="60" t="s">
        <v>30</v>
      </c>
      <c r="F17" s="60" t="s">
        <v>30</v>
      </c>
      <c r="G17" s="61">
        <v>9207</v>
      </c>
      <c r="H17" s="60">
        <v>206</v>
      </c>
      <c r="I17" s="60">
        <f>G17/H17</f>
        <v>44.694174757281552</v>
      </c>
      <c r="J17" s="60">
        <v>20</v>
      </c>
      <c r="K17" s="60">
        <v>1</v>
      </c>
      <c r="L17" s="61">
        <v>42380</v>
      </c>
      <c r="M17" s="61">
        <v>9782</v>
      </c>
      <c r="N17" s="58">
        <v>43427</v>
      </c>
      <c r="O17" s="66" t="s">
        <v>55</v>
      </c>
      <c r="P17" s="54"/>
      <c r="R17" s="59"/>
      <c r="T17" s="54"/>
      <c r="U17" s="54"/>
      <c r="V17" s="53"/>
      <c r="W17" s="54"/>
      <c r="X17" s="54"/>
      <c r="Y17" s="53"/>
    </row>
    <row r="18" spans="1:26" s="51" customFormat="1" ht="25.2" customHeight="1">
      <c r="A18" s="55">
        <v>6</v>
      </c>
      <c r="B18" s="62">
        <v>4</v>
      </c>
      <c r="C18" s="64" t="s">
        <v>45</v>
      </c>
      <c r="D18" s="61">
        <v>35007</v>
      </c>
      <c r="E18" s="60">
        <v>66431</v>
      </c>
      <c r="F18" s="49">
        <f>(D18-E18)/E18</f>
        <v>-0.47303216871641252</v>
      </c>
      <c r="G18" s="61">
        <v>6702</v>
      </c>
      <c r="H18" s="60" t="s">
        <v>30</v>
      </c>
      <c r="I18" s="60" t="s">
        <v>30</v>
      </c>
      <c r="J18" s="60" t="s">
        <v>30</v>
      </c>
      <c r="K18" s="60">
        <v>5</v>
      </c>
      <c r="L18" s="61">
        <v>583261</v>
      </c>
      <c r="M18" s="61">
        <v>100305</v>
      </c>
      <c r="N18" s="58">
        <v>43399</v>
      </c>
      <c r="O18" s="56" t="s">
        <v>46</v>
      </c>
      <c r="P18" s="54"/>
      <c r="R18" s="59"/>
      <c r="T18" s="54"/>
      <c r="U18" s="54"/>
      <c r="V18" s="53"/>
      <c r="W18" s="54"/>
      <c r="X18" s="54"/>
      <c r="Y18" s="53"/>
    </row>
    <row r="19" spans="1:26" s="51" customFormat="1" ht="25.2" customHeight="1">
      <c r="A19" s="55">
        <v>7</v>
      </c>
      <c r="B19" s="62">
        <v>5</v>
      </c>
      <c r="C19" s="64" t="s">
        <v>42</v>
      </c>
      <c r="D19" s="61">
        <v>21743.599999999999</v>
      </c>
      <c r="E19" s="60">
        <v>35842.400000000001</v>
      </c>
      <c r="F19" s="49">
        <f>(D19-E19)/E19</f>
        <v>-0.39335535566814728</v>
      </c>
      <c r="G19" s="60">
        <v>4331</v>
      </c>
      <c r="H19" s="63">
        <v>105</v>
      </c>
      <c r="I19" s="60">
        <f>G19/H19</f>
        <v>41.247619047619047</v>
      </c>
      <c r="J19" s="60">
        <v>14</v>
      </c>
      <c r="K19" s="60">
        <v>7</v>
      </c>
      <c r="L19" s="61">
        <v>1258268.68</v>
      </c>
      <c r="M19" s="61">
        <v>232725</v>
      </c>
      <c r="N19" s="58">
        <v>43385</v>
      </c>
      <c r="O19" s="56" t="s">
        <v>27</v>
      </c>
      <c r="P19" s="54"/>
      <c r="R19" s="59"/>
      <c r="T19" s="54"/>
      <c r="U19" s="54"/>
      <c r="V19" s="53"/>
      <c r="W19" s="54"/>
      <c r="X19" s="54"/>
      <c r="Y19" s="53"/>
    </row>
    <row r="20" spans="1:26" s="51" customFormat="1" ht="25.2" customHeight="1">
      <c r="A20" s="55">
        <v>8</v>
      </c>
      <c r="B20" s="62" t="s">
        <v>33</v>
      </c>
      <c r="C20" s="64" t="s">
        <v>65</v>
      </c>
      <c r="D20" s="61">
        <v>20974.38</v>
      </c>
      <c r="E20" s="60" t="s">
        <v>30</v>
      </c>
      <c r="F20" s="60" t="s">
        <v>30</v>
      </c>
      <c r="G20" s="61">
        <v>3803</v>
      </c>
      <c r="H20" s="60">
        <v>103</v>
      </c>
      <c r="I20" s="60">
        <f>G20/H20</f>
        <v>36.922330097087375</v>
      </c>
      <c r="J20" s="60">
        <v>11</v>
      </c>
      <c r="K20" s="60">
        <v>1</v>
      </c>
      <c r="L20" s="61">
        <v>26436.28</v>
      </c>
      <c r="M20" s="61">
        <v>4643</v>
      </c>
      <c r="N20" s="58">
        <v>43427</v>
      </c>
      <c r="O20" s="56" t="s">
        <v>27</v>
      </c>
      <c r="P20" s="54"/>
      <c r="R20" s="59"/>
      <c r="T20" s="54"/>
      <c r="U20" s="54"/>
      <c r="V20" s="53"/>
      <c r="W20" s="54"/>
      <c r="X20" s="54"/>
      <c r="Y20" s="53"/>
    </row>
    <row r="21" spans="1:26" s="51" customFormat="1" ht="25.2" customHeight="1">
      <c r="A21" s="55">
        <v>9</v>
      </c>
      <c r="B21" s="62">
        <v>6</v>
      </c>
      <c r="C21" s="64" t="s">
        <v>40</v>
      </c>
      <c r="D21" s="61">
        <v>18004.240000000002</v>
      </c>
      <c r="E21" s="60">
        <v>34075.19</v>
      </c>
      <c r="F21" s="49">
        <f>(D21-E21)/E21</f>
        <v>-0.47163199970418357</v>
      </c>
      <c r="G21" s="61">
        <v>3213</v>
      </c>
      <c r="H21" s="63">
        <v>84</v>
      </c>
      <c r="I21" s="60">
        <f>G21/H21</f>
        <v>38.25</v>
      </c>
      <c r="J21" s="60">
        <v>9</v>
      </c>
      <c r="K21" s="60">
        <v>8</v>
      </c>
      <c r="L21" s="61">
        <v>522635</v>
      </c>
      <c r="M21" s="61">
        <v>90471</v>
      </c>
      <c r="N21" s="58">
        <v>43378</v>
      </c>
      <c r="O21" s="56" t="s">
        <v>38</v>
      </c>
      <c r="P21" s="54"/>
      <c r="R21" s="59"/>
      <c r="T21" s="54"/>
      <c r="U21" s="54"/>
      <c r="V21" s="53"/>
      <c r="W21" s="54"/>
      <c r="X21" s="54"/>
      <c r="Y21" s="53"/>
    </row>
    <row r="22" spans="1:26" s="51" customFormat="1" ht="25.2" customHeight="1">
      <c r="A22" s="55">
        <v>10</v>
      </c>
      <c r="B22" s="62">
        <v>8</v>
      </c>
      <c r="C22" s="64" t="s">
        <v>43</v>
      </c>
      <c r="D22" s="61">
        <v>14044.12</v>
      </c>
      <c r="E22" s="60">
        <v>20643.509999999998</v>
      </c>
      <c r="F22" s="49">
        <f>(D22-E22)/E22</f>
        <v>-0.31968352281176982</v>
      </c>
      <c r="G22" s="61">
        <v>2979</v>
      </c>
      <c r="H22" s="63">
        <v>97</v>
      </c>
      <c r="I22" s="60">
        <f>G22/H22</f>
        <v>30.711340206185568</v>
      </c>
      <c r="J22" s="60">
        <v>10</v>
      </c>
      <c r="K22" s="60">
        <v>6</v>
      </c>
      <c r="L22" s="61">
        <v>297907.40000000002</v>
      </c>
      <c r="M22" s="61">
        <v>64972</v>
      </c>
      <c r="N22" s="58">
        <v>43392</v>
      </c>
      <c r="O22" s="56" t="s">
        <v>38</v>
      </c>
      <c r="P22" s="54"/>
      <c r="R22" s="59"/>
      <c r="T22" s="54"/>
      <c r="U22" s="54"/>
      <c r="V22" s="53"/>
      <c r="W22" s="54"/>
      <c r="X22" s="54"/>
      <c r="Y22" s="53"/>
    </row>
    <row r="23" spans="1:26" ht="25.2" customHeight="1">
      <c r="A23" s="14"/>
      <c r="B23" s="14"/>
      <c r="C23" s="15" t="s">
        <v>29</v>
      </c>
      <c r="D23" s="57">
        <f>SUM(D13:D22)</f>
        <v>489220.95999999996</v>
      </c>
      <c r="E23" s="57">
        <f t="shared" ref="E23:G23" si="0">SUM(E13:E22)</f>
        <v>551024.03</v>
      </c>
      <c r="F23" s="65">
        <f>(D23-E23)/E23</f>
        <v>-0.11216038981094902</v>
      </c>
      <c r="G23" s="57">
        <f t="shared" si="0"/>
        <v>91671</v>
      </c>
      <c r="H23" s="17"/>
      <c r="I23" s="18"/>
      <c r="J23" s="17"/>
      <c r="K23" s="19"/>
      <c r="L23" s="20"/>
      <c r="M23" s="12"/>
      <c r="N23" s="21"/>
      <c r="O23" s="22"/>
    </row>
    <row r="24" spans="1:26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6" s="51" customFormat="1" ht="25.2" customHeight="1">
      <c r="A25" s="55">
        <v>11</v>
      </c>
      <c r="B25" s="62">
        <v>7</v>
      </c>
      <c r="C25" s="64" t="s">
        <v>53</v>
      </c>
      <c r="D25" s="61">
        <v>8124</v>
      </c>
      <c r="E25" s="60">
        <v>20726</v>
      </c>
      <c r="F25" s="49">
        <f>(D25-E25)/E25</f>
        <v>-0.60802856315738685</v>
      </c>
      <c r="G25" s="61">
        <v>1820</v>
      </c>
      <c r="H25" s="60" t="s">
        <v>30</v>
      </c>
      <c r="I25" s="60" t="s">
        <v>30</v>
      </c>
      <c r="J25" s="60">
        <v>12</v>
      </c>
      <c r="K25" s="60">
        <v>3</v>
      </c>
      <c r="L25" s="61">
        <v>50547</v>
      </c>
      <c r="M25" s="61">
        <v>11795</v>
      </c>
      <c r="N25" s="58">
        <v>43413</v>
      </c>
      <c r="O25" s="56" t="s">
        <v>32</v>
      </c>
      <c r="P25" s="54"/>
      <c r="R25" s="59"/>
      <c r="T25" s="54"/>
      <c r="U25" s="54"/>
      <c r="V25" s="53"/>
      <c r="W25" s="54"/>
      <c r="X25" s="54"/>
      <c r="Y25" s="53"/>
    </row>
    <row r="26" spans="1:26" s="51" customFormat="1" ht="25.2" customHeight="1">
      <c r="A26" s="55">
        <v>12</v>
      </c>
      <c r="B26" s="62">
        <v>9</v>
      </c>
      <c r="C26" s="64" t="s">
        <v>59</v>
      </c>
      <c r="D26" s="61">
        <v>6822.11</v>
      </c>
      <c r="E26" s="60">
        <v>17251.2</v>
      </c>
      <c r="F26" s="49">
        <f>(D26-E26)/E26</f>
        <v>-0.60454287237989235</v>
      </c>
      <c r="G26" s="61">
        <v>1271</v>
      </c>
      <c r="H26" s="60">
        <v>38</v>
      </c>
      <c r="I26" s="60">
        <f>G26/H26</f>
        <v>33.44736842105263</v>
      </c>
      <c r="J26" s="60">
        <v>8</v>
      </c>
      <c r="K26" s="60">
        <v>2</v>
      </c>
      <c r="L26" s="61">
        <v>24073</v>
      </c>
      <c r="M26" s="61">
        <v>4340</v>
      </c>
      <c r="N26" s="58">
        <v>43420</v>
      </c>
      <c r="O26" s="56" t="s">
        <v>39</v>
      </c>
      <c r="P26" s="54"/>
      <c r="R26" s="59"/>
      <c r="S26" s="67"/>
      <c r="T26" s="54"/>
      <c r="U26" s="54"/>
      <c r="V26" s="53"/>
      <c r="W26" s="54"/>
      <c r="X26" s="54"/>
      <c r="Y26" s="53"/>
    </row>
    <row r="27" spans="1:26" s="51" customFormat="1" ht="25.2" customHeight="1">
      <c r="A27" s="55">
        <v>13</v>
      </c>
      <c r="B27" s="62" t="s">
        <v>33</v>
      </c>
      <c r="C27" s="64" t="s">
        <v>72</v>
      </c>
      <c r="D27" s="61">
        <v>3764</v>
      </c>
      <c r="E27" s="60" t="s">
        <v>30</v>
      </c>
      <c r="F27" s="60" t="s">
        <v>30</v>
      </c>
      <c r="G27" s="61">
        <v>696</v>
      </c>
      <c r="H27" s="60" t="s">
        <v>30</v>
      </c>
      <c r="I27" s="60" t="s">
        <v>30</v>
      </c>
      <c r="J27" s="60">
        <v>4</v>
      </c>
      <c r="K27" s="60">
        <v>1</v>
      </c>
      <c r="L27" s="61">
        <v>3764</v>
      </c>
      <c r="M27" s="61">
        <v>696</v>
      </c>
      <c r="N27" s="58">
        <v>43427</v>
      </c>
      <c r="O27" s="56" t="s">
        <v>32</v>
      </c>
      <c r="P27" s="54"/>
      <c r="R27" s="59"/>
      <c r="S27" s="67"/>
      <c r="T27" s="54"/>
      <c r="U27" s="54"/>
      <c r="V27" s="53"/>
      <c r="W27" s="54"/>
      <c r="X27" s="54"/>
      <c r="Y27" s="53"/>
    </row>
    <row r="28" spans="1:26" s="51" customFormat="1" ht="25.2" customHeight="1">
      <c r="A28" s="55">
        <v>14</v>
      </c>
      <c r="B28" s="70">
        <v>11</v>
      </c>
      <c r="C28" s="64" t="s">
        <v>61</v>
      </c>
      <c r="D28" s="61">
        <v>3492.03</v>
      </c>
      <c r="E28" s="60">
        <v>7751.8</v>
      </c>
      <c r="F28" s="49">
        <f>(D28-E28)/E28</f>
        <v>-0.54952011145798396</v>
      </c>
      <c r="G28" s="61">
        <v>663</v>
      </c>
      <c r="H28" s="60">
        <v>17</v>
      </c>
      <c r="I28" s="60">
        <f>G28/H28</f>
        <v>39</v>
      </c>
      <c r="J28" s="60">
        <v>6</v>
      </c>
      <c r="K28" s="60">
        <v>2</v>
      </c>
      <c r="L28" s="61">
        <v>11244</v>
      </c>
      <c r="M28" s="61">
        <v>2102</v>
      </c>
      <c r="N28" s="58">
        <v>43420</v>
      </c>
      <c r="O28" s="66" t="s">
        <v>55</v>
      </c>
      <c r="P28" s="54"/>
      <c r="R28" s="59"/>
      <c r="T28" s="54"/>
      <c r="U28" s="54"/>
      <c r="V28" s="53"/>
      <c r="W28" s="54"/>
      <c r="X28" s="54"/>
      <c r="Y28" s="53"/>
    </row>
    <row r="29" spans="1:26" s="51" customFormat="1" ht="25.2" customHeight="1">
      <c r="A29" s="55">
        <v>15</v>
      </c>
      <c r="B29" s="62">
        <v>10</v>
      </c>
      <c r="C29" s="64" t="s">
        <v>60</v>
      </c>
      <c r="D29" s="61">
        <v>2750.49</v>
      </c>
      <c r="E29" s="60">
        <v>11641.3</v>
      </c>
      <c r="F29" s="49">
        <f>(D29-E29)/E29</f>
        <v>-0.7637299957908481</v>
      </c>
      <c r="G29" s="61">
        <v>607</v>
      </c>
      <c r="H29" s="60">
        <v>44</v>
      </c>
      <c r="I29" s="60">
        <f>G29/H29</f>
        <v>13.795454545454545</v>
      </c>
      <c r="J29" s="60">
        <v>12</v>
      </c>
      <c r="K29" s="60">
        <v>2</v>
      </c>
      <c r="L29" s="61">
        <v>14391.79</v>
      </c>
      <c r="M29" s="61">
        <v>3225</v>
      </c>
      <c r="N29" s="58">
        <v>43420</v>
      </c>
      <c r="O29" s="56" t="s">
        <v>48</v>
      </c>
      <c r="P29" s="72"/>
      <c r="R29" s="59"/>
      <c r="T29" s="54"/>
      <c r="U29" s="54"/>
      <c r="V29" s="54"/>
      <c r="W29" s="54"/>
      <c r="X29" s="53"/>
      <c r="Y29" s="53"/>
    </row>
    <row r="30" spans="1:26" s="51" customFormat="1" ht="25.2" customHeight="1">
      <c r="A30" s="55">
        <v>16</v>
      </c>
      <c r="B30" s="62">
        <v>13</v>
      </c>
      <c r="C30" s="64" t="s">
        <v>50</v>
      </c>
      <c r="D30" s="61">
        <v>2054.65</v>
      </c>
      <c r="E30" s="60">
        <v>6551.27</v>
      </c>
      <c r="F30" s="49">
        <f>(D30-E30)/E30</f>
        <v>-0.6863737870672405</v>
      </c>
      <c r="G30" s="61">
        <v>403</v>
      </c>
      <c r="H30" s="63">
        <v>22</v>
      </c>
      <c r="I30" s="60">
        <f>G30/H30</f>
        <v>18.318181818181817</v>
      </c>
      <c r="J30" s="60">
        <v>4</v>
      </c>
      <c r="K30" s="60">
        <v>4</v>
      </c>
      <c r="L30" s="61">
        <v>48675</v>
      </c>
      <c r="M30" s="61">
        <v>9205</v>
      </c>
      <c r="N30" s="58">
        <v>43406</v>
      </c>
      <c r="O30" s="66" t="s">
        <v>37</v>
      </c>
      <c r="P30" s="54"/>
      <c r="R30" s="59"/>
      <c r="T30" s="54"/>
      <c r="U30" s="54"/>
      <c r="V30" s="54"/>
      <c r="W30" s="54"/>
      <c r="X30" s="53"/>
      <c r="Y30" s="53"/>
    </row>
    <row r="31" spans="1:26" s="51" customFormat="1" ht="25.2" customHeight="1">
      <c r="A31" s="55">
        <v>17</v>
      </c>
      <c r="B31" s="62">
        <v>12</v>
      </c>
      <c r="C31" s="64" t="s">
        <v>47</v>
      </c>
      <c r="D31" s="61">
        <v>1313</v>
      </c>
      <c r="E31" s="60">
        <v>6717</v>
      </c>
      <c r="F31" s="49">
        <f>(D31-E31)/E31</f>
        <v>-0.80452582998362365</v>
      </c>
      <c r="G31" s="61">
        <v>296</v>
      </c>
      <c r="H31" s="60" t="s">
        <v>30</v>
      </c>
      <c r="I31" s="60" t="s">
        <v>30</v>
      </c>
      <c r="J31" s="60">
        <v>4</v>
      </c>
      <c r="K31" s="60">
        <v>5</v>
      </c>
      <c r="L31" s="61">
        <v>76879</v>
      </c>
      <c r="M31" s="61">
        <v>17499</v>
      </c>
      <c r="N31" s="58">
        <v>43399</v>
      </c>
      <c r="O31" s="56" t="s">
        <v>32</v>
      </c>
      <c r="P31" s="54"/>
      <c r="Q31" s="54"/>
      <c r="S31" s="53"/>
      <c r="U31" s="54"/>
      <c r="V31" s="53"/>
      <c r="W31" s="54"/>
      <c r="X31" s="54"/>
      <c r="Z31" s="53"/>
    </row>
    <row r="32" spans="1:26" s="51" customFormat="1" ht="25.2" customHeight="1">
      <c r="A32" s="55">
        <v>18</v>
      </c>
      <c r="B32" s="68">
        <v>14</v>
      </c>
      <c r="C32" s="64" t="s">
        <v>57</v>
      </c>
      <c r="D32" s="61">
        <v>1176.5</v>
      </c>
      <c r="E32" s="60">
        <v>5858.75</v>
      </c>
      <c r="F32" s="49">
        <f>(D32-E32)/E32</f>
        <v>-0.79918924685299764</v>
      </c>
      <c r="G32" s="61">
        <v>244</v>
      </c>
      <c r="H32" s="63">
        <v>9</v>
      </c>
      <c r="I32" s="60">
        <f>G32/H32</f>
        <v>27.111111111111111</v>
      </c>
      <c r="J32" s="60">
        <v>3</v>
      </c>
      <c r="K32" s="60" t="s">
        <v>30</v>
      </c>
      <c r="L32" s="61">
        <f>243598+D32</f>
        <v>244774.5</v>
      </c>
      <c r="M32" s="61">
        <f>58285+G32</f>
        <v>58529</v>
      </c>
      <c r="N32" s="58">
        <v>43189</v>
      </c>
      <c r="O32" s="66" t="s">
        <v>58</v>
      </c>
      <c r="P32" s="54"/>
      <c r="R32" s="59"/>
      <c r="T32" s="54"/>
      <c r="U32" s="54"/>
      <c r="V32" s="53"/>
      <c r="W32" s="54"/>
      <c r="X32" s="54"/>
      <c r="Z32" s="53"/>
    </row>
    <row r="33" spans="1:26" s="51" customFormat="1" ht="25.2" customHeight="1">
      <c r="A33" s="55">
        <v>19</v>
      </c>
      <c r="B33" s="62" t="s">
        <v>34</v>
      </c>
      <c r="C33" s="64" t="s">
        <v>73</v>
      </c>
      <c r="D33" s="61">
        <v>1125.27</v>
      </c>
      <c r="E33" s="60" t="s">
        <v>30</v>
      </c>
      <c r="F33" s="60" t="s">
        <v>30</v>
      </c>
      <c r="G33" s="61">
        <v>219</v>
      </c>
      <c r="H33" s="60">
        <v>6</v>
      </c>
      <c r="I33" s="60">
        <f>G33/H33</f>
        <v>36.5</v>
      </c>
      <c r="J33" s="60">
        <v>6</v>
      </c>
      <c r="K33" s="60">
        <v>0</v>
      </c>
      <c r="L33" s="61">
        <v>1125.27</v>
      </c>
      <c r="M33" s="61">
        <v>219</v>
      </c>
      <c r="N33" s="58" t="s">
        <v>35</v>
      </c>
      <c r="O33" s="56" t="s">
        <v>27</v>
      </c>
      <c r="P33" s="54"/>
      <c r="R33" s="59"/>
      <c r="T33" s="54"/>
      <c r="U33" s="54"/>
      <c r="V33" s="53"/>
      <c r="W33" s="54"/>
      <c r="X33" s="54"/>
      <c r="Z33" s="53"/>
    </row>
    <row r="34" spans="1:26" s="51" customFormat="1" ht="25.2" customHeight="1">
      <c r="A34" s="55">
        <v>20</v>
      </c>
      <c r="B34" s="62">
        <v>20</v>
      </c>
      <c r="C34" s="64" t="s">
        <v>41</v>
      </c>
      <c r="D34" s="61">
        <v>841.37</v>
      </c>
      <c r="E34" s="60">
        <v>1592.79</v>
      </c>
      <c r="F34" s="49">
        <f>(D34-E34)/E34</f>
        <v>-0.47176338374801446</v>
      </c>
      <c r="G34" s="61">
        <v>172</v>
      </c>
      <c r="H34" s="63">
        <v>7</v>
      </c>
      <c r="I34" s="60">
        <f>G34/H34</f>
        <v>24.571428571428573</v>
      </c>
      <c r="J34" s="60">
        <v>1</v>
      </c>
      <c r="K34" s="60">
        <v>8</v>
      </c>
      <c r="L34" s="61">
        <v>107145.91</v>
      </c>
      <c r="M34" s="61">
        <v>23634</v>
      </c>
      <c r="N34" s="58">
        <v>43378</v>
      </c>
      <c r="O34" s="56" t="s">
        <v>27</v>
      </c>
      <c r="P34" s="54"/>
      <c r="R34" s="59"/>
      <c r="T34" s="54"/>
      <c r="U34" s="54"/>
      <c r="V34" s="53"/>
      <c r="W34" s="54"/>
      <c r="X34" s="54"/>
      <c r="Z34" s="53"/>
    </row>
    <row r="35" spans="1:26" ht="25.2" customHeight="1">
      <c r="A35" s="14"/>
      <c r="B35" s="14"/>
      <c r="C35" s="15" t="s">
        <v>31</v>
      </c>
      <c r="D35" s="57">
        <f>SUM(D23:D34)</f>
        <v>520684.38</v>
      </c>
      <c r="E35" s="57">
        <f t="shared" ref="E35:G35" si="1">SUM(E23:E34)</f>
        <v>629114.14000000013</v>
      </c>
      <c r="F35" s="65">
        <f>(D35-E35)/E35</f>
        <v>-0.17235308047598502</v>
      </c>
      <c r="G35" s="57">
        <f t="shared" si="1"/>
        <v>98062</v>
      </c>
      <c r="H35" s="17"/>
      <c r="I35" s="18"/>
      <c r="J35" s="17"/>
      <c r="K35" s="19"/>
      <c r="L35" s="20"/>
      <c r="M35" s="12"/>
      <c r="N35" s="21"/>
      <c r="O35" s="22"/>
    </row>
    <row r="36" spans="1:26" ht="12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6" s="51" customFormat="1" ht="25.2" customHeight="1">
      <c r="A37" s="55">
        <v>21</v>
      </c>
      <c r="B37" s="62">
        <v>16</v>
      </c>
      <c r="C37" s="64" t="s">
        <v>62</v>
      </c>
      <c r="D37" s="61">
        <v>830.5</v>
      </c>
      <c r="E37" s="60">
        <v>5005</v>
      </c>
      <c r="F37" s="49">
        <f>(D37-E37)/E37</f>
        <v>-0.8340659340659341</v>
      </c>
      <c r="G37" s="61">
        <v>186</v>
      </c>
      <c r="H37" s="60">
        <v>6</v>
      </c>
      <c r="I37" s="60">
        <f>G37/H37</f>
        <v>31</v>
      </c>
      <c r="J37" s="60">
        <v>5</v>
      </c>
      <c r="K37" s="60">
        <v>2</v>
      </c>
      <c r="L37" s="61">
        <v>5835.5</v>
      </c>
      <c r="M37" s="61">
        <v>1253</v>
      </c>
      <c r="N37" s="58">
        <v>43420</v>
      </c>
      <c r="O37" s="56" t="s">
        <v>63</v>
      </c>
      <c r="P37" s="54"/>
      <c r="R37" s="59"/>
      <c r="T37" s="54"/>
      <c r="U37" s="54"/>
      <c r="V37" s="53"/>
      <c r="W37" s="54"/>
      <c r="X37" s="54"/>
      <c r="Z37" s="53"/>
    </row>
    <row r="38" spans="1:26" s="51" customFormat="1" ht="25.2" customHeight="1">
      <c r="A38" s="55">
        <v>22</v>
      </c>
      <c r="B38" s="70" t="s">
        <v>34</v>
      </c>
      <c r="C38" s="64" t="s">
        <v>75</v>
      </c>
      <c r="D38" s="61">
        <v>600.4</v>
      </c>
      <c r="E38" s="60" t="s">
        <v>30</v>
      </c>
      <c r="F38" s="60" t="s">
        <v>30</v>
      </c>
      <c r="G38" s="61">
        <v>100</v>
      </c>
      <c r="H38" s="60">
        <v>1</v>
      </c>
      <c r="I38" s="60">
        <f>G38/H38</f>
        <v>100</v>
      </c>
      <c r="J38" s="60">
        <v>1</v>
      </c>
      <c r="K38" s="60">
        <v>0</v>
      </c>
      <c r="L38" s="61">
        <v>600.4</v>
      </c>
      <c r="M38" s="61">
        <v>100</v>
      </c>
      <c r="N38" s="58" t="s">
        <v>35</v>
      </c>
      <c r="O38" s="56" t="s">
        <v>76</v>
      </c>
      <c r="P38" s="54"/>
      <c r="R38" s="59"/>
      <c r="T38" s="54"/>
      <c r="U38" s="54"/>
      <c r="V38" s="54"/>
      <c r="W38" s="53"/>
      <c r="X38" s="54"/>
      <c r="Y38" s="53"/>
    </row>
    <row r="39" spans="1:26" s="51" customFormat="1" ht="25.2" customHeight="1">
      <c r="A39" s="55">
        <v>23</v>
      </c>
      <c r="B39" s="62">
        <v>19</v>
      </c>
      <c r="C39" s="64" t="s">
        <v>54</v>
      </c>
      <c r="D39" s="61">
        <v>556.4</v>
      </c>
      <c r="E39" s="60">
        <v>1763.68</v>
      </c>
      <c r="F39" s="49">
        <f>(D39-E39)/E39</f>
        <v>-0.68452326952735199</v>
      </c>
      <c r="G39" s="61">
        <v>97</v>
      </c>
      <c r="H39" s="63">
        <v>6</v>
      </c>
      <c r="I39" s="60">
        <f>G39/H39</f>
        <v>16.166666666666668</v>
      </c>
      <c r="J39" s="60">
        <v>2</v>
      </c>
      <c r="K39" s="60">
        <v>3</v>
      </c>
      <c r="L39" s="61">
        <v>8860</v>
      </c>
      <c r="M39" s="61">
        <v>1551</v>
      </c>
      <c r="N39" s="58">
        <v>43413</v>
      </c>
      <c r="O39" s="66" t="s">
        <v>55</v>
      </c>
      <c r="P39" s="54"/>
      <c r="R39" s="59"/>
      <c r="T39" s="54"/>
      <c r="U39" s="54"/>
      <c r="V39" s="54"/>
      <c r="W39" s="54"/>
      <c r="X39" s="53"/>
      <c r="Y39" s="53"/>
    </row>
    <row r="40" spans="1:26" s="51" customFormat="1" ht="25.2" customHeight="1">
      <c r="A40" s="55">
        <v>24</v>
      </c>
      <c r="B40" s="60" t="s">
        <v>30</v>
      </c>
      <c r="C40" s="64" t="s">
        <v>82</v>
      </c>
      <c r="D40" s="61">
        <v>425.8</v>
      </c>
      <c r="E40" s="60" t="s">
        <v>30</v>
      </c>
      <c r="F40" s="60" t="s">
        <v>30</v>
      </c>
      <c r="G40" s="61">
        <v>72</v>
      </c>
      <c r="H40" s="60">
        <v>1</v>
      </c>
      <c r="I40" s="60">
        <f>G40/H40</f>
        <v>72</v>
      </c>
      <c r="J40" s="60">
        <v>1</v>
      </c>
      <c r="K40" s="60" t="s">
        <v>30</v>
      </c>
      <c r="L40" s="61">
        <v>24680.55</v>
      </c>
      <c r="M40" s="61">
        <v>5003</v>
      </c>
      <c r="N40" s="58">
        <v>43336</v>
      </c>
      <c r="O40" s="56" t="s">
        <v>63</v>
      </c>
      <c r="P40" s="54"/>
      <c r="R40" s="59"/>
      <c r="T40" s="54"/>
      <c r="U40" s="54"/>
      <c r="V40" s="54"/>
      <c r="W40" s="54"/>
      <c r="X40" s="53"/>
      <c r="Y40" s="53"/>
    </row>
    <row r="41" spans="1:26" s="51" customFormat="1" ht="25.2" customHeight="1">
      <c r="A41" s="55">
        <v>25</v>
      </c>
      <c r="B41" s="68">
        <v>26</v>
      </c>
      <c r="C41" s="64" t="s">
        <v>49</v>
      </c>
      <c r="D41" s="61">
        <v>270</v>
      </c>
      <c r="E41" s="60">
        <v>488</v>
      </c>
      <c r="F41" s="49">
        <f>(D41-E41)/E41</f>
        <v>-0.44672131147540983</v>
      </c>
      <c r="G41" s="61">
        <v>47</v>
      </c>
      <c r="H41" s="63">
        <v>4</v>
      </c>
      <c r="I41" s="60">
        <f>G41/H41</f>
        <v>11.75</v>
      </c>
      <c r="J41" s="60">
        <v>1</v>
      </c>
      <c r="K41" s="45">
        <v>6</v>
      </c>
      <c r="L41" s="61">
        <v>14084.34</v>
      </c>
      <c r="M41" s="61">
        <v>4419</v>
      </c>
      <c r="N41" s="58">
        <v>43392</v>
      </c>
      <c r="O41" s="56" t="s">
        <v>48</v>
      </c>
      <c r="P41" s="54"/>
      <c r="R41" s="59"/>
      <c r="T41" s="54"/>
      <c r="U41" s="54"/>
      <c r="V41" s="54"/>
      <c r="W41" s="54"/>
      <c r="X41" s="53"/>
      <c r="Y41" s="53"/>
    </row>
    <row r="42" spans="1:26" s="51" customFormat="1" ht="25.2" customHeight="1">
      <c r="A42" s="55">
        <v>26</v>
      </c>
      <c r="B42" s="45" t="s">
        <v>30</v>
      </c>
      <c r="C42" s="64" t="s">
        <v>77</v>
      </c>
      <c r="D42" s="61">
        <v>206</v>
      </c>
      <c r="E42" s="60" t="s">
        <v>30</v>
      </c>
      <c r="F42" s="60" t="s">
        <v>30</v>
      </c>
      <c r="G42" s="61">
        <v>42</v>
      </c>
      <c r="H42" s="63">
        <v>4</v>
      </c>
      <c r="I42" s="60">
        <f>G42/H42</f>
        <v>10.5</v>
      </c>
      <c r="J42" s="60">
        <v>1</v>
      </c>
      <c r="K42" s="60" t="s">
        <v>30</v>
      </c>
      <c r="L42" s="61">
        <v>12569.56</v>
      </c>
      <c r="M42" s="61">
        <v>2371</v>
      </c>
      <c r="N42" s="58">
        <v>43322</v>
      </c>
      <c r="O42" s="56" t="s">
        <v>48</v>
      </c>
      <c r="P42" s="54"/>
      <c r="R42" s="59"/>
      <c r="T42" s="54"/>
      <c r="U42" s="54"/>
      <c r="V42" s="54"/>
      <c r="W42" s="53"/>
      <c r="X42" s="54"/>
      <c r="Y42" s="53"/>
    </row>
    <row r="43" spans="1:26" s="51" customFormat="1" ht="25.2" customHeight="1">
      <c r="A43" s="55">
        <v>27</v>
      </c>
      <c r="B43" s="62">
        <v>23</v>
      </c>
      <c r="C43" s="64" t="s">
        <v>64</v>
      </c>
      <c r="D43" s="61">
        <v>88</v>
      </c>
      <c r="E43" s="60">
        <v>1229.1099999999999</v>
      </c>
      <c r="F43" s="49">
        <f>(D43-E43)/E43</f>
        <v>-0.92840347894004605</v>
      </c>
      <c r="G43" s="61">
        <v>16</v>
      </c>
      <c r="H43" s="60">
        <v>7</v>
      </c>
      <c r="I43" s="60">
        <f>G43/H43</f>
        <v>2.2857142857142856</v>
      </c>
      <c r="J43" s="60">
        <v>4</v>
      </c>
      <c r="K43" s="60">
        <v>2</v>
      </c>
      <c r="L43" s="61">
        <v>1317</v>
      </c>
      <c r="M43" s="61">
        <v>238</v>
      </c>
      <c r="N43" s="58">
        <v>43420</v>
      </c>
      <c r="O43" s="66" t="s">
        <v>55</v>
      </c>
      <c r="P43" s="54"/>
      <c r="Q43" s="67"/>
      <c r="R43" s="59"/>
      <c r="T43" s="54"/>
      <c r="U43" s="42"/>
      <c r="V43" s="54"/>
      <c r="W43" s="54"/>
      <c r="X43" s="53"/>
      <c r="Y43" s="53"/>
    </row>
    <row r="44" spans="1:26" s="51" customFormat="1" ht="25.2" customHeight="1">
      <c r="A44" s="55">
        <v>28</v>
      </c>
      <c r="B44" s="79">
        <v>28</v>
      </c>
      <c r="C44" s="64" t="s">
        <v>69</v>
      </c>
      <c r="D44" s="61">
        <v>56</v>
      </c>
      <c r="E44" s="60">
        <v>168</v>
      </c>
      <c r="F44" s="49">
        <f>(D44-E44)/E44</f>
        <v>-0.66666666666666663</v>
      </c>
      <c r="G44" s="61">
        <v>12</v>
      </c>
      <c r="H44" s="60">
        <v>1</v>
      </c>
      <c r="I44" s="60">
        <f>G44/H44</f>
        <v>12</v>
      </c>
      <c r="J44" s="60">
        <v>1</v>
      </c>
      <c r="K44" s="60" t="s">
        <v>30</v>
      </c>
      <c r="L44" s="61">
        <v>7078</v>
      </c>
      <c r="M44" s="61">
        <v>1714</v>
      </c>
      <c r="N44" s="58">
        <v>43350</v>
      </c>
      <c r="O44" s="56" t="s">
        <v>63</v>
      </c>
      <c r="P44" s="54"/>
      <c r="Q44" s="67"/>
      <c r="R44" s="59"/>
      <c r="T44" s="54"/>
      <c r="U44" s="42"/>
      <c r="V44" s="54"/>
      <c r="W44" s="54"/>
      <c r="X44" s="53"/>
      <c r="Y44" s="53"/>
    </row>
    <row r="45" spans="1:26" s="51" customFormat="1" ht="25.2" customHeight="1">
      <c r="A45" s="55">
        <v>29</v>
      </c>
      <c r="B45" s="62">
        <v>22</v>
      </c>
      <c r="C45" s="64" t="s">
        <v>74</v>
      </c>
      <c r="D45" s="61">
        <v>52</v>
      </c>
      <c r="E45" s="60">
        <v>1349.54</v>
      </c>
      <c r="F45" s="49">
        <f>(D45-E45)/E45</f>
        <v>-0.96146835217926108</v>
      </c>
      <c r="G45" s="61">
        <v>13</v>
      </c>
      <c r="H45" s="63">
        <v>2</v>
      </c>
      <c r="I45" s="60">
        <f>G45/H45</f>
        <v>6.5</v>
      </c>
      <c r="J45" s="60">
        <v>1</v>
      </c>
      <c r="K45" s="60">
        <v>3</v>
      </c>
      <c r="L45" s="61">
        <v>14490.81</v>
      </c>
      <c r="M45" s="61">
        <v>2517</v>
      </c>
      <c r="N45" s="58">
        <v>43413</v>
      </c>
      <c r="O45" s="56" t="s">
        <v>36</v>
      </c>
      <c r="P45" s="54"/>
      <c r="R45" s="59"/>
      <c r="S45" s="67"/>
      <c r="T45" s="54"/>
      <c r="U45" s="54"/>
      <c r="V45" s="54"/>
      <c r="W45" s="54"/>
      <c r="X45" s="53"/>
      <c r="Z45" s="53"/>
    </row>
    <row r="46" spans="1:26" ht="25.2" customHeight="1">
      <c r="A46" s="14"/>
      <c r="B46" s="14"/>
      <c r="C46" s="15" t="s">
        <v>83</v>
      </c>
      <c r="D46" s="16">
        <f>SUM(D35:D45)</f>
        <v>523769.48000000004</v>
      </c>
      <c r="E46" s="57">
        <f t="shared" ref="E46:G46" si="2">SUM(E35:E45)</f>
        <v>639117.4700000002</v>
      </c>
      <c r="F46" s="65">
        <f>(D46-E46)/E46</f>
        <v>-0.18048010798390493</v>
      </c>
      <c r="G46" s="57">
        <f t="shared" si="2"/>
        <v>98647</v>
      </c>
      <c r="H46" s="17"/>
      <c r="I46" s="18"/>
      <c r="J46" s="17"/>
      <c r="K46" s="19"/>
      <c r="L46" s="20"/>
      <c r="M46" s="32"/>
      <c r="N46" s="21"/>
      <c r="O46" s="33"/>
    </row>
    <row r="48" spans="1:26">
      <c r="B48" s="13"/>
    </row>
    <row r="50" spans="4:14">
      <c r="D50" s="7"/>
      <c r="E50" s="7"/>
      <c r="F50" s="38"/>
      <c r="G50" s="7"/>
      <c r="L50" s="7"/>
      <c r="M50" s="7"/>
      <c r="N50" s="37"/>
    </row>
    <row r="55" spans="4:14" ht="17.399999999999999" customHeight="1"/>
    <row r="73" ht="12" customHeight="1"/>
  </sheetData>
  <sortState xmlns:xlrd2="http://schemas.microsoft.com/office/spreadsheetml/2017/richdata2" ref="B13:O45">
    <sortCondition descending="1" ref="D13:D45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2018-11-30T14:01:48Z</dcterms:modified>
</cp:coreProperties>
</file>