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Kovas\Savaitės\"/>
    </mc:Choice>
  </mc:AlternateContent>
  <xr:revisionPtr revIDLastSave="0" documentId="8_{E69D1689-73D0-4BD9-A542-F9DE65516697}" xr6:coauthVersionLast="28" xr6:coauthVersionMax="28" xr10:uidLastSave="{00000000-0000-0000-0000-000000000000}"/>
  <bookViews>
    <workbookView xWindow="0" yWindow="0" windowWidth="23040" windowHeight="9048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F47" i="1" l="1"/>
  <c r="E47" i="1"/>
  <c r="G47" i="1"/>
  <c r="D47" i="1"/>
  <c r="E23" i="1"/>
  <c r="E35" i="1" s="1"/>
  <c r="G23" i="1"/>
  <c r="G35" i="1" s="1"/>
  <c r="D23" i="1"/>
  <c r="F23" i="1" s="1"/>
  <c r="F27" i="1"/>
  <c r="I27" i="1"/>
  <c r="L27" i="1"/>
  <c r="M27" i="1"/>
  <c r="F45" i="1"/>
  <c r="I45" i="1"/>
  <c r="F17" i="1"/>
  <c r="F19" i="1"/>
  <c r="I19" i="1"/>
  <c r="D35" i="1" l="1"/>
  <c r="F35" i="1" l="1"/>
  <c r="I20" i="1" l="1"/>
  <c r="F28" i="1"/>
  <c r="F40" i="1"/>
  <c r="F41" i="1"/>
  <c r="F29" i="1"/>
  <c r="F38" i="1"/>
  <c r="F34" i="1"/>
  <c r="F31" i="1"/>
  <c r="F37" i="1"/>
  <c r="F39" i="1"/>
  <c r="F32" i="1"/>
  <c r="F33" i="1"/>
  <c r="F42" i="1"/>
  <c r="F43" i="1"/>
  <c r="F44" i="1"/>
  <c r="F46" i="1"/>
  <c r="F52" i="1"/>
  <c r="F51" i="1"/>
  <c r="F53" i="1"/>
  <c r="F14" i="1"/>
  <c r="F13" i="1"/>
  <c r="F15" i="1"/>
  <c r="I28" i="1" l="1"/>
  <c r="I18" i="1" l="1"/>
  <c r="I14" i="1"/>
  <c r="I30" i="1"/>
  <c r="I41" i="1"/>
  <c r="F21" i="1"/>
  <c r="I53" i="1" l="1"/>
  <c r="I46" i="1"/>
  <c r="I22" i="1"/>
  <c r="I38" i="1"/>
  <c r="I51" i="1" l="1"/>
  <c r="I21" i="1"/>
  <c r="F25" i="1"/>
  <c r="I34" i="1" l="1"/>
  <c r="I29" i="1" l="1"/>
  <c r="I42" i="1" l="1"/>
  <c r="I33" i="1"/>
  <c r="I32" i="1"/>
  <c r="I31" i="1"/>
  <c r="I44" i="1"/>
  <c r="I52" i="1"/>
  <c r="I37" i="1" l="1"/>
  <c r="D54" i="1"/>
  <c r="G54" i="1"/>
  <c r="E54" i="1"/>
  <c r="F54" i="1" s="1"/>
</calcChain>
</file>

<file path=xl/sharedStrings.xml><?xml version="1.0" encoding="utf-8"?>
<sst xmlns="http://schemas.openxmlformats.org/spreadsheetml/2006/main" count="169" uniqueCount="88">
  <si>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</si>
  <si>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</si>
  <si>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</si>
  <si>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</si>
  <si>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</si>
  <si>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</si>
  <si>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</si>
  <si>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</si>
  <si>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</si>
  <si>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</si>
  <si>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</si>
  <si>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</si>
  <si>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</si>
  <si>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</si>
  <si>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</si>
  <si>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</si>
  <si>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</si>
  <si>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</si>
  <si>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</si>
  <si>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</si>
  <si>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</si>
  <si>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</si>
  <si>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</si>
  <si>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</si>
  <si>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</si>
  <si>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</si>
  <si>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</si>
  <si>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</si>
  <si>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</si>
  <si>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</si>
  <si>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</si>
  <si>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</si>
  <si>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Total (20)</t>
  </si>
  <si>
    <t>Garsų pasaulio įrašai</t>
  </si>
  <si>
    <t>N</t>
  </si>
  <si>
    <t>Vabalo filmai</t>
  </si>
  <si>
    <t>Stebuklas</t>
  </si>
  <si>
    <t>In Script</t>
  </si>
  <si>
    <t>Bulius Ferdinandas (Ferdinand)</t>
  </si>
  <si>
    <t xml:space="preserve">Džiumandži: Sveiki atvykę į Džiungles (Jumanji: Welcome To The Jungle) 
</t>
  </si>
  <si>
    <t xml:space="preserve">Klasės susitikimas: berniukai sugrįžta!
</t>
  </si>
  <si>
    <t>Koko (Coco)</t>
  </si>
  <si>
    <t>NCG Distribution</t>
  </si>
  <si>
    <t>Vandens forma (Shape of Water, The)</t>
  </si>
  <si>
    <t>Grąžinti nepriklausomybę</t>
  </si>
  <si>
    <t>Olegas ir storas</t>
  </si>
  <si>
    <t>P</t>
  </si>
  <si>
    <t>Bėgantis labirintu: vaistai nuo mirties (Maze Runner: The Death Cure)</t>
  </si>
  <si>
    <t>Best Film</t>
  </si>
  <si>
    <t>50 Išlaisvintų atspalvių (Fifty Shades Freed)</t>
  </si>
  <si>
    <t>Trys stendai prie Ebingo, Misūryje (Three Billboards Outside Ebbing, Missouri)</t>
  </si>
  <si>
    <t>Dagas iš akmens amžiaus (Early Man)</t>
  </si>
  <si>
    <t>Pre-view</t>
  </si>
  <si>
    <t>Aš žvaigždė</t>
  </si>
  <si>
    <t>Ledas (Lyod)</t>
  </si>
  <si>
    <t>Nuostabieji Lūzeriai. Kita planeta</t>
  </si>
  <si>
    <t>Studija NOMINUM</t>
  </si>
  <si>
    <t>Juodoji pantera (Black Panter)</t>
  </si>
  <si>
    <t>Fantastiška moteris (Fantastic Woman)</t>
  </si>
  <si>
    <t>Pelėdų kalnas</t>
  </si>
  <si>
    <t>Kino Gamyba</t>
  </si>
  <si>
    <t>Laiminga pabaiga (Happy End)</t>
  </si>
  <si>
    <t>Kino Aljansas</t>
  </si>
  <si>
    <t>Kvadratas (Rutan)</t>
  </si>
  <si>
    <t>Total (30)</t>
  </si>
  <si>
    <t>Vagių irštva (Den of Thieves)</t>
  </si>
  <si>
    <t>Diena kai aš sugrįšiu (Mercy (Deep Water))</t>
  </si>
  <si>
    <t>Lady Bird</t>
  </si>
  <si>
    <t>Gnomai (Gnome Alone)</t>
  </si>
  <si>
    <t>Rūta</t>
  </si>
  <si>
    <t xml:space="preserve">March 2 - 8 </t>
  </si>
  <si>
    <t>Kovo 2 - 8  d.</t>
  </si>
  <si>
    <t>Nupirk man laimę (Kupi menya)</t>
  </si>
  <si>
    <t>Gringo (Gringo)</t>
  </si>
  <si>
    <t>Raudonasis Žvirblis (Red Sparrow)</t>
  </si>
  <si>
    <t>Apiplėšimas uragano akyje (Hurricane Heist)</t>
  </si>
  <si>
    <t>Nematomas siūlas (Phantom Thread)</t>
  </si>
  <si>
    <t>Total (39)</t>
  </si>
  <si>
    <t>March 9 - 15 Lithuanian top</t>
  </si>
  <si>
    <t>Kovo 9 - 15 d. Lietuvos kino teatruose rodytų filmų topas</t>
  </si>
  <si>
    <t xml:space="preserve">March 9 - 15 </t>
  </si>
  <si>
    <t>Kovo 9 - 15  d.</t>
  </si>
  <si>
    <t>Žaidimų vakaras (Game Night)</t>
  </si>
  <si>
    <t>Kapų plėšikė Lara Kroft (Tomb Raider)</t>
  </si>
  <si>
    <t>Bitė Maja: Medaus žaidynės (Maya the Bee: The Honey Games)</t>
  </si>
  <si>
    <t>Labas, Oksana Sokolova! (Nu, zdravstvuy, Oksana Sokolova!)</t>
  </si>
  <si>
    <t>Žvaigždžių karai: paskutiniai džedajai (Star Wars: Episode VIII - The Last Jedi)</t>
  </si>
  <si>
    <t>Toras. Pasaulių pabaiga (Thor: Ragnarok)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</si>
</sst>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9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1"/>
      <color rgb="FF000000"/>
      <name val="Calibri"/>
      <family val="2"/>
      <charset val="186"/>
    </font>
    <font>
      <sz val="8"/>
      <color rgb="FF000000"/>
      <name val="Calibri"/>
      <family val="2"/>
      <charset val="186"/>
      <scheme val="minor"/>
    </font>
    <font>
      <sz val="8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6" fillId="0" borderId="0"/>
    <xf numFmtId="0" fontId="11" fillId="0" borderId="0"/>
    <xf numFmtId="0" fontId="2" fillId="0" borderId="0"/>
  </cellStyleXfs>
  <cellXfs count="101">
    <xf numFmtId="0" fontId="0" fillId="0" borderId="0" xfId="0"/>
    <xf numFmtId="0" fontId="16" fillId="0" borderId="0" xfId="0" applyFont="1"/>
    <xf numFmtId="0" fontId="17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3" fontId="16" fillId="0" borderId="0" xfId="0" applyNumberFormat="1" applyFont="1"/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 wrapText="1"/>
    </xf>
    <xf numFmtId="10" fontId="20" fillId="2" borderId="8" xfId="0" applyNumberFormat="1" applyFont="1" applyFill="1" applyBorder="1" applyAlignment="1">
      <alignment horizontal="center" vertical="center"/>
    </xf>
    <xf numFmtId="3" fontId="18" fillId="0" borderId="7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2" fillId="0" borderId="0" xfId="0" applyFont="1"/>
    <xf numFmtId="0" fontId="21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right" vertical="center" wrapText="1"/>
    </xf>
    <xf numFmtId="3" fontId="24" fillId="0" borderId="7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" fontId="20" fillId="2" borderId="7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/>
    </xf>
    <xf numFmtId="14" fontId="20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 shrinkToFit="1"/>
    </xf>
    <xf numFmtId="0" fontId="21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vertical="center" wrapText="1"/>
    </xf>
    <xf numFmtId="4" fontId="20" fillId="3" borderId="7" xfId="0" applyNumberFormat="1" applyFont="1" applyFill="1" applyBorder="1" applyAlignment="1">
      <alignment horizontal="center" vertical="center"/>
    </xf>
    <xf numFmtId="3" fontId="18" fillId="3" borderId="7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1" fontId="20" fillId="3" borderId="7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14" fontId="20" fillId="3" borderId="7" xfId="0" applyNumberFormat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 shrinkToFit="1"/>
    </xf>
    <xf numFmtId="3" fontId="18" fillId="2" borderId="7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1" fillId="0" borderId="0" xfId="0" applyFont="1"/>
    <xf numFmtId="10" fontId="20" fillId="2" borderId="7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2" borderId="8" xfId="0" applyFont="1" applyFill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top" wrapText="1"/>
    </xf>
    <xf numFmtId="14" fontId="16" fillId="0" borderId="0" xfId="0" applyNumberFormat="1" applyFont="1"/>
    <xf numFmtId="3" fontId="4" fillId="0" borderId="8" xfId="0" applyNumberFormat="1" applyFont="1" applyBorder="1" applyAlignment="1">
      <alignment horizontal="center" vertical="center"/>
    </xf>
    <xf numFmtId="10" fontId="16" fillId="0" borderId="0" xfId="0" applyNumberFormat="1" applyFont="1"/>
    <xf numFmtId="0" fontId="11" fillId="0" borderId="0" xfId="0" applyFont="1"/>
    <xf numFmtId="3" fontId="12" fillId="0" borderId="7" xfId="0" applyNumberFormat="1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wrapText="1"/>
    </xf>
    <xf numFmtId="0" fontId="11" fillId="0" borderId="0" xfId="0" applyFont="1"/>
    <xf numFmtId="0" fontId="19" fillId="2" borderId="6" xfId="0" applyFont="1" applyFill="1" applyBorder="1" applyAlignment="1">
      <alignment horizontal="center" vertical="center" wrapText="1"/>
    </xf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10" fontId="25" fillId="2" borderId="8" xfId="0" applyNumberFormat="1" applyFont="1" applyFill="1" applyBorder="1" applyAlignment="1">
      <alignment horizontal="center" vertical="center"/>
    </xf>
    <xf numFmtId="14" fontId="14" fillId="0" borderId="7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>
      <alignment horizontal="left" vertical="center" wrapText="1"/>
    </xf>
    <xf numFmtId="10" fontId="4" fillId="0" borderId="7" xfId="0" applyNumberFormat="1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2" fillId="0" borderId="8" xfId="0" applyNumberFormat="1" applyFont="1" applyBorder="1" applyAlignment="1">
      <alignment horizontal="center" vertical="center"/>
    </xf>
    <xf numFmtId="3" fontId="11" fillId="0" borderId="0" xfId="0" applyNumberFormat="1" applyFont="1"/>
    <xf numFmtId="165" fontId="12" fillId="0" borderId="8" xfId="0" applyNumberFormat="1" applyFont="1" applyBorder="1" applyAlignment="1">
      <alignment horizontal="center" vertical="center"/>
    </xf>
    <xf numFmtId="1" fontId="14" fillId="2" borderId="7" xfId="0" applyNumberFormat="1" applyFont="1" applyFill="1" applyBorder="1" applyAlignment="1">
      <alignment horizontal="center" vertical="center"/>
    </xf>
    <xf numFmtId="6" fontId="11" fillId="0" borderId="0" xfId="0" applyNumberFormat="1" applyFont="1"/>
    <xf numFmtId="10" fontId="25" fillId="3" borderId="8" xfId="0" applyNumberFormat="1" applyFont="1" applyFill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0" fontId="4" fillId="0" borderId="8" xfId="0" applyNumberFormat="1" applyFont="1" applyBorder="1" applyAlignment="1">
      <alignment horizontal="center" vertical="center"/>
    </xf>
    <xf numFmtId="10" fontId="25" fillId="2" borderId="7" xfId="0" applyNumberFormat="1" applyFont="1" applyFill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165" fontId="14" fillId="0" borderId="7" xfId="0" applyNumberFormat="1" applyFont="1" applyBorder="1" applyAlignment="1">
      <alignment horizontal="center" vertical="center" wrapText="1"/>
    </xf>
    <xf numFmtId="3" fontId="12" fillId="0" borderId="0" xfId="23" applyNumberFormat="1" applyFont="1" applyAlignment="1">
      <alignment horizontal="center" vertical="center"/>
    </xf>
    <xf numFmtId="8" fontId="11" fillId="0" borderId="0" xfId="0" applyNumberFormat="1" applyFont="1"/>
    <xf numFmtId="0" fontId="2" fillId="0" borderId="0" xfId="20"/>
    <xf numFmtId="4" fontId="2" fillId="0" borderId="0" xfId="20" applyNumberFormat="1"/>
    <xf numFmtId="3" fontId="2" fillId="0" borderId="0" xfId="20" applyNumberFormat="1"/>
    <xf numFmtId="3" fontId="14" fillId="2" borderId="8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1" fontId="13" fillId="0" borderId="7" xfId="0" applyNumberFormat="1" applyFont="1" applyBorder="1" applyAlignment="1">
      <alignment horizontal="center" vertical="center"/>
    </xf>
    <xf numFmtId="1" fontId="28" fillId="0" borderId="7" xfId="0" applyNumberFormat="1" applyFont="1" applyBorder="1" applyAlignment="1">
      <alignment horizontal="center" vertical="center"/>
    </xf>
    <xf numFmtId="1" fontId="27" fillId="2" borderId="7" xfId="0" applyNumberFormat="1" applyFont="1" applyFill="1" applyBorder="1" applyAlignment="1">
      <alignment horizontal="center" vertical="center"/>
    </xf>
    <xf numFmtId="14" fontId="12" fillId="0" borderId="7" xfId="0" applyNumberFormat="1" applyFont="1" applyBorder="1" applyAlignment="1">
      <alignment horizontal="center" vertical="center" wrapText="1"/>
    </xf>
  </cellXfs>
  <cellStyles count="24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C3822D41-12C3-4706-9A6D-D7AC6314B6BD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3"/>
  <sheetViews>
    <sheetView tabSelected="1" zoomScale="75" zoomScaleNormal="75" workbookViewId="0">
      <selection activeCell="W51" sqref="W51"/>
    </sheetView>
  </sheetViews>
  <sheetFormatPr defaultColWidth="8.88671875" defaultRowHeight="14.4"/>
  <cols>
    <col min="1" max="1" width="4.109375" style="1" customWidth="1"/>
    <col min="2" max="2" width="4.77734375" style="1" customWidth="1"/>
    <col min="3" max="3" width="29.44140625" style="1" customWidth="1"/>
    <col min="4" max="4" width="13.33203125" style="1" customWidth="1"/>
    <col min="5" max="5" width="14" style="1" customWidth="1"/>
    <col min="6" max="6" width="15.33203125" style="1" customWidth="1"/>
    <col min="7" max="7" width="12.33203125" style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6.21875" style="1" customWidth="1"/>
    <col min="17" max="17" width="8.6640625" style="1" customWidth="1"/>
    <col min="18" max="18" width="9.33203125" style="1" customWidth="1"/>
    <col min="19" max="19" width="8.88671875" style="1"/>
    <col min="20" max="20" width="10.77734375" style="1" customWidth="1"/>
    <col min="21" max="21" width="11.109375" style="1" customWidth="1"/>
    <col min="22" max="22" width="12" style="1" customWidth="1"/>
    <col min="23" max="23" width="11.6640625" style="1" customWidth="1"/>
    <col min="24" max="16384" width="8.88671875" style="1"/>
  </cols>
  <sheetData>
    <row r="1" spans="1:23" ht="19.5" customHeight="1">
      <c r="E1" s="2" t="s">
        <v>78</v>
      </c>
      <c r="F1" s="2"/>
      <c r="G1" s="2"/>
      <c r="H1" s="2"/>
      <c r="I1" s="2"/>
    </row>
    <row r="2" spans="1:23" ht="19.5" customHeight="1">
      <c r="E2" s="2" t="s">
        <v>79</v>
      </c>
      <c r="F2" s="2"/>
      <c r="G2" s="2"/>
      <c r="H2" s="2"/>
      <c r="I2" s="2"/>
      <c r="J2" s="2"/>
      <c r="K2" s="2"/>
    </row>
    <row r="4" spans="1:23" ht="15.75" customHeight="1" thickBot="1"/>
    <row r="5" spans="1:23" ht="15" customHeight="1">
      <c r="A5" s="93"/>
      <c r="B5" s="93"/>
      <c r="C5" s="90" t="s">
        <v>0</v>
      </c>
      <c r="D5" s="3"/>
      <c r="E5" s="3"/>
      <c r="F5" s="90" t="s">
        <v>3</v>
      </c>
      <c r="G5" s="3"/>
      <c r="H5" s="90" t="s">
        <v>5</v>
      </c>
      <c r="I5" s="90" t="s">
        <v>6</v>
      </c>
      <c r="J5" s="90" t="s">
        <v>7</v>
      </c>
      <c r="K5" s="90" t="s">
        <v>8</v>
      </c>
      <c r="L5" s="90" t="s">
        <v>10</v>
      </c>
      <c r="M5" s="90" t="s">
        <v>9</v>
      </c>
      <c r="N5" s="90" t="s">
        <v>11</v>
      </c>
      <c r="O5" s="90" t="s">
        <v>12</v>
      </c>
    </row>
    <row r="6" spans="1:23">
      <c r="A6" s="94"/>
      <c r="B6" s="94"/>
      <c r="C6" s="91"/>
      <c r="D6" s="4" t="s">
        <v>80</v>
      </c>
      <c r="E6" s="57" t="s">
        <v>70</v>
      </c>
      <c r="F6" s="91"/>
      <c r="G6" s="57" t="s">
        <v>80</v>
      </c>
      <c r="H6" s="91"/>
      <c r="I6" s="91"/>
      <c r="J6" s="91"/>
      <c r="K6" s="91"/>
      <c r="L6" s="91"/>
      <c r="M6" s="91"/>
      <c r="N6" s="91"/>
      <c r="O6" s="91"/>
    </row>
    <row r="7" spans="1:23">
      <c r="A7" s="94"/>
      <c r="B7" s="94"/>
      <c r="C7" s="91"/>
      <c r="D7" s="4" t="s">
        <v>1</v>
      </c>
      <c r="E7" s="4" t="s">
        <v>1</v>
      </c>
      <c r="F7" s="91"/>
      <c r="G7" s="4" t="s">
        <v>4</v>
      </c>
      <c r="H7" s="91"/>
      <c r="I7" s="91"/>
      <c r="J7" s="91"/>
      <c r="K7" s="91"/>
      <c r="L7" s="91"/>
      <c r="M7" s="91"/>
      <c r="N7" s="91"/>
      <c r="O7" s="91"/>
    </row>
    <row r="8" spans="1:23" ht="18" customHeight="1" thickBot="1">
      <c r="A8" s="95"/>
      <c r="B8" s="95"/>
      <c r="C8" s="92"/>
      <c r="D8" s="5" t="s">
        <v>2</v>
      </c>
      <c r="E8" s="5" t="s">
        <v>2</v>
      </c>
      <c r="F8" s="92"/>
      <c r="G8" s="6"/>
      <c r="H8" s="92"/>
      <c r="I8" s="92"/>
      <c r="J8" s="92"/>
      <c r="K8" s="92"/>
      <c r="L8" s="92"/>
      <c r="M8" s="92"/>
      <c r="N8" s="92"/>
      <c r="O8" s="92"/>
    </row>
    <row r="9" spans="1:23" ht="15" customHeight="1">
      <c r="A9" s="93"/>
      <c r="B9" s="93"/>
      <c r="C9" s="90" t="s">
        <v>13</v>
      </c>
      <c r="D9" s="3"/>
      <c r="E9" s="47"/>
      <c r="F9" s="90" t="s">
        <v>15</v>
      </c>
      <c r="G9" s="46"/>
      <c r="H9" s="8" t="s">
        <v>18</v>
      </c>
      <c r="I9" s="90" t="s">
        <v>29</v>
      </c>
      <c r="J9" s="3" t="s">
        <v>19</v>
      </c>
      <c r="K9" s="3" t="s">
        <v>20</v>
      </c>
      <c r="L9" s="9" t="s">
        <v>22</v>
      </c>
      <c r="M9" s="3" t="s">
        <v>23</v>
      </c>
      <c r="N9" s="3" t="s">
        <v>24</v>
      </c>
      <c r="O9" s="90" t="s">
        <v>26</v>
      </c>
    </row>
    <row r="10" spans="1:23">
      <c r="A10" s="94"/>
      <c r="B10" s="94"/>
      <c r="C10" s="91"/>
      <c r="D10" s="4" t="s">
        <v>81</v>
      </c>
      <c r="E10" s="57" t="s">
        <v>71</v>
      </c>
      <c r="F10" s="91"/>
      <c r="G10" s="57" t="s">
        <v>81</v>
      </c>
      <c r="H10" s="4" t="s">
        <v>17</v>
      </c>
      <c r="I10" s="91"/>
      <c r="J10" s="4" t="s">
        <v>17</v>
      </c>
      <c r="K10" s="4" t="s">
        <v>21</v>
      </c>
      <c r="L10" s="10" t="s">
        <v>14</v>
      </c>
      <c r="M10" s="4" t="s">
        <v>16</v>
      </c>
      <c r="N10" s="4" t="s">
        <v>25</v>
      </c>
      <c r="O10" s="91"/>
    </row>
    <row r="11" spans="1:23">
      <c r="A11" s="94"/>
      <c r="B11" s="94"/>
      <c r="C11" s="91"/>
      <c r="D11" s="4" t="s">
        <v>14</v>
      </c>
      <c r="E11" s="4" t="s">
        <v>14</v>
      </c>
      <c r="F11" s="91"/>
      <c r="G11" s="47" t="s">
        <v>16</v>
      </c>
      <c r="H11" s="6"/>
      <c r="I11" s="91"/>
      <c r="J11" s="6"/>
      <c r="K11" s="6"/>
      <c r="L11" s="10" t="s">
        <v>2</v>
      </c>
      <c r="M11" s="4" t="s">
        <v>17</v>
      </c>
      <c r="N11" s="6"/>
      <c r="O11" s="91"/>
    </row>
    <row r="12" spans="1:23" ht="15" thickBot="1">
      <c r="A12" s="94"/>
      <c r="B12" s="95"/>
      <c r="C12" s="92"/>
      <c r="D12" s="5" t="s">
        <v>2</v>
      </c>
      <c r="E12" s="5" t="s">
        <v>2</v>
      </c>
      <c r="F12" s="92"/>
      <c r="G12" s="48" t="s">
        <v>17</v>
      </c>
      <c r="H12" s="11"/>
      <c r="I12" s="92"/>
      <c r="J12" s="11"/>
      <c r="K12" s="11"/>
      <c r="L12" s="11"/>
      <c r="M12" s="11"/>
      <c r="N12" s="11"/>
      <c r="O12" s="92"/>
    </row>
    <row r="13" spans="1:23" s="37" customFormat="1" ht="25.2" customHeight="1">
      <c r="A13" s="36">
        <v>1</v>
      </c>
      <c r="B13" s="97">
        <v>2</v>
      </c>
      <c r="C13" s="66" t="s">
        <v>59</v>
      </c>
      <c r="D13" s="67">
        <v>45478</v>
      </c>
      <c r="E13" s="67">
        <v>51254</v>
      </c>
      <c r="F13" s="38">
        <f>(D13-E13)/E13</f>
        <v>-0.11269364342295235</v>
      </c>
      <c r="G13" s="67">
        <v>9220</v>
      </c>
      <c r="H13" s="60" t="s">
        <v>31</v>
      </c>
      <c r="I13" s="60" t="s">
        <v>31</v>
      </c>
      <c r="J13" s="60" t="s">
        <v>31</v>
      </c>
      <c r="K13" s="42">
        <v>4</v>
      </c>
      <c r="L13" s="67">
        <v>400323</v>
      </c>
      <c r="M13" s="41">
        <v>76286</v>
      </c>
      <c r="N13" s="75">
        <v>43147</v>
      </c>
      <c r="O13" s="65" t="s">
        <v>60</v>
      </c>
      <c r="P13" s="56"/>
      <c r="Q13" s="56"/>
      <c r="R13" s="56"/>
      <c r="S13" s="56"/>
      <c r="T13" s="56"/>
      <c r="U13" s="56"/>
      <c r="V13" s="56"/>
    </row>
    <row r="14" spans="1:23" s="56" customFormat="1" ht="25.2" customHeight="1">
      <c r="A14" s="59">
        <v>2</v>
      </c>
      <c r="B14" s="96">
        <v>1</v>
      </c>
      <c r="C14" s="66" t="s">
        <v>74</v>
      </c>
      <c r="D14" s="67">
        <v>40692.300000000003</v>
      </c>
      <c r="E14" s="67">
        <v>64874.83</v>
      </c>
      <c r="F14" s="38">
        <f>(D14-E14)/E14</f>
        <v>-0.37275673785965985</v>
      </c>
      <c r="G14" s="67">
        <v>7327</v>
      </c>
      <c r="H14" s="60">
        <v>154</v>
      </c>
      <c r="I14" s="60">
        <f>G14/H14</f>
        <v>47.577922077922075</v>
      </c>
      <c r="J14" s="60">
        <v>13</v>
      </c>
      <c r="K14" s="60">
        <v>2</v>
      </c>
      <c r="L14" s="67">
        <v>105567</v>
      </c>
      <c r="M14" s="67">
        <v>18596</v>
      </c>
      <c r="N14" s="71">
        <v>43161</v>
      </c>
      <c r="O14" s="65" t="s">
        <v>28</v>
      </c>
    </row>
    <row r="15" spans="1:23" s="56" customFormat="1" ht="25.2" customHeight="1">
      <c r="A15" s="59">
        <v>3</v>
      </c>
      <c r="B15" s="97">
        <v>3</v>
      </c>
      <c r="C15" s="66" t="s">
        <v>69</v>
      </c>
      <c r="D15" s="60">
        <v>40249</v>
      </c>
      <c r="E15" s="67">
        <v>40572</v>
      </c>
      <c r="F15" s="38">
        <f>(D15-E15)/E15</f>
        <v>-7.9611554766834264E-3</v>
      </c>
      <c r="G15" s="60">
        <v>7679</v>
      </c>
      <c r="H15" s="70" t="s">
        <v>31</v>
      </c>
      <c r="I15" s="70" t="s">
        <v>31</v>
      </c>
      <c r="J15" s="70" t="s">
        <v>31</v>
      </c>
      <c r="K15" s="60">
        <v>2</v>
      </c>
      <c r="L15" s="67">
        <v>84860</v>
      </c>
      <c r="M15" s="67">
        <v>16360</v>
      </c>
      <c r="N15" s="71">
        <v>43161</v>
      </c>
      <c r="O15" s="65" t="s">
        <v>35</v>
      </c>
      <c r="T15" s="77"/>
      <c r="U15" s="74"/>
      <c r="V15" s="85"/>
      <c r="W15" s="77"/>
    </row>
    <row r="16" spans="1:23" s="56" customFormat="1" ht="25.2" customHeight="1">
      <c r="A16" s="59">
        <v>4</v>
      </c>
      <c r="B16" s="97" t="s">
        <v>34</v>
      </c>
      <c r="C16" s="66" t="s">
        <v>84</v>
      </c>
      <c r="D16" s="60">
        <v>32187</v>
      </c>
      <c r="E16" s="67" t="s">
        <v>31</v>
      </c>
      <c r="F16" s="38" t="s">
        <v>31</v>
      </c>
      <c r="G16" s="60">
        <v>6741</v>
      </c>
      <c r="H16" s="70" t="s">
        <v>31</v>
      </c>
      <c r="I16" s="70" t="s">
        <v>31</v>
      </c>
      <c r="J16" s="60">
        <v>16</v>
      </c>
      <c r="K16" s="60">
        <v>1</v>
      </c>
      <c r="L16" s="60">
        <v>32187</v>
      </c>
      <c r="M16" s="60">
        <v>6741</v>
      </c>
      <c r="N16" s="71">
        <v>43168</v>
      </c>
      <c r="O16" s="65" t="s">
        <v>33</v>
      </c>
      <c r="T16" s="77"/>
      <c r="U16" s="74"/>
      <c r="V16" s="85"/>
      <c r="W16" s="77"/>
    </row>
    <row r="17" spans="1:23" s="56" customFormat="1" ht="25.2" customHeight="1">
      <c r="A17" s="59">
        <v>5</v>
      </c>
      <c r="B17" s="97">
        <v>4</v>
      </c>
      <c r="C17" s="66" t="s">
        <v>68</v>
      </c>
      <c r="D17" s="51">
        <v>23686</v>
      </c>
      <c r="E17" s="51">
        <v>28509</v>
      </c>
      <c r="F17" s="38">
        <f>(D17-E17)/E17</f>
        <v>-0.16917464660282719</v>
      </c>
      <c r="G17" s="51">
        <v>5010</v>
      </c>
      <c r="H17" s="73" t="s">
        <v>31</v>
      </c>
      <c r="I17" s="73" t="s">
        <v>31</v>
      </c>
      <c r="J17" s="73">
        <v>12</v>
      </c>
      <c r="K17" s="73">
        <v>3</v>
      </c>
      <c r="L17" s="51">
        <v>92874</v>
      </c>
      <c r="M17" s="51">
        <v>20172</v>
      </c>
      <c r="N17" s="75">
        <v>43154</v>
      </c>
      <c r="O17" s="65" t="s">
        <v>33</v>
      </c>
      <c r="T17" s="77"/>
      <c r="U17" s="74"/>
      <c r="V17" s="85"/>
      <c r="W17" s="77"/>
    </row>
    <row r="18" spans="1:23" s="56" customFormat="1" ht="25.2" customHeight="1">
      <c r="A18" s="59">
        <v>6</v>
      </c>
      <c r="B18" s="97" t="s">
        <v>34</v>
      </c>
      <c r="C18" s="66" t="s">
        <v>75</v>
      </c>
      <c r="D18" s="51">
        <v>19094.759999999998</v>
      </c>
      <c r="E18" s="80" t="s">
        <v>31</v>
      </c>
      <c r="F18" s="70" t="s">
        <v>31</v>
      </c>
      <c r="G18" s="51">
        <v>3587</v>
      </c>
      <c r="H18" s="73">
        <v>136</v>
      </c>
      <c r="I18" s="73">
        <f>G18/H18</f>
        <v>26.375</v>
      </c>
      <c r="J18" s="73">
        <v>12</v>
      </c>
      <c r="K18" s="73">
        <v>1</v>
      </c>
      <c r="L18" s="51">
        <v>19310</v>
      </c>
      <c r="M18" s="51">
        <v>3635</v>
      </c>
      <c r="N18" s="71">
        <v>43168</v>
      </c>
      <c r="O18" s="65" t="s">
        <v>28</v>
      </c>
      <c r="T18" s="77"/>
      <c r="U18" s="74"/>
      <c r="V18" s="85"/>
      <c r="W18" s="77"/>
    </row>
    <row r="19" spans="1:23" s="56" customFormat="1" ht="25.2" customHeight="1">
      <c r="A19" s="59">
        <v>7</v>
      </c>
      <c r="B19" s="97">
        <v>5</v>
      </c>
      <c r="C19" s="49" t="s">
        <v>57</v>
      </c>
      <c r="D19" s="51">
        <v>17249.41</v>
      </c>
      <c r="E19" s="89">
        <v>24550.15</v>
      </c>
      <c r="F19" s="38">
        <f>(D19-E19)/E19</f>
        <v>-0.29738066773522775</v>
      </c>
      <c r="G19" s="51">
        <v>2931</v>
      </c>
      <c r="H19" s="73">
        <v>116</v>
      </c>
      <c r="I19" s="73">
        <f>G19/H19</f>
        <v>25.267241379310345</v>
      </c>
      <c r="J19" s="73">
        <v>13</v>
      </c>
      <c r="K19" s="73">
        <v>4</v>
      </c>
      <c r="L19" s="51">
        <v>178664</v>
      </c>
      <c r="M19" s="51">
        <v>30601</v>
      </c>
      <c r="N19" s="75">
        <v>43147</v>
      </c>
      <c r="O19" s="65" t="s">
        <v>28</v>
      </c>
      <c r="Q19" s="58"/>
      <c r="S19" s="72"/>
      <c r="T19" s="77"/>
      <c r="U19" s="74"/>
      <c r="V19" s="85"/>
      <c r="W19" s="77"/>
    </row>
    <row r="20" spans="1:23" s="56" customFormat="1" ht="25.2" customHeight="1">
      <c r="A20" s="59">
        <v>8</v>
      </c>
      <c r="B20" s="96" t="s">
        <v>34</v>
      </c>
      <c r="C20" s="66" t="s">
        <v>73</v>
      </c>
      <c r="D20" s="67">
        <v>17089.13</v>
      </c>
      <c r="E20" s="70" t="s">
        <v>31</v>
      </c>
      <c r="F20" s="80" t="s">
        <v>31</v>
      </c>
      <c r="G20" s="67">
        <v>3182</v>
      </c>
      <c r="H20" s="60">
        <v>140</v>
      </c>
      <c r="I20" s="60">
        <f>G20/H20</f>
        <v>22.728571428571428</v>
      </c>
      <c r="J20" s="60">
        <v>12</v>
      </c>
      <c r="K20" s="60">
        <v>1</v>
      </c>
      <c r="L20" s="67">
        <v>18218.240000000002</v>
      </c>
      <c r="M20" s="67">
        <v>3390</v>
      </c>
      <c r="N20" s="71">
        <v>43168</v>
      </c>
      <c r="O20" s="65" t="s">
        <v>27</v>
      </c>
      <c r="P20" s="58"/>
      <c r="Q20" s="74"/>
      <c r="R20" s="58"/>
      <c r="S20" s="74"/>
      <c r="T20" s="74"/>
      <c r="U20" s="58"/>
      <c r="V20" s="74"/>
      <c r="W20" s="77"/>
    </row>
    <row r="21" spans="1:23" s="56" customFormat="1" ht="25.2" customHeight="1">
      <c r="A21" s="59">
        <v>9</v>
      </c>
      <c r="B21" s="97">
        <v>7</v>
      </c>
      <c r="C21" s="66" t="s">
        <v>82</v>
      </c>
      <c r="D21" s="67">
        <v>15990.68</v>
      </c>
      <c r="E21" s="67">
        <v>22329.42</v>
      </c>
      <c r="F21" s="12">
        <f>(D21-E21)/E21</f>
        <v>-0.28387392059444438</v>
      </c>
      <c r="G21" s="67">
        <v>2962</v>
      </c>
      <c r="H21" s="60">
        <v>69</v>
      </c>
      <c r="I21" s="60">
        <f>G21/H21</f>
        <v>42.927536231884055</v>
      </c>
      <c r="J21" s="60">
        <v>7</v>
      </c>
      <c r="K21" s="60">
        <v>3</v>
      </c>
      <c r="L21" s="67">
        <v>89077.47</v>
      </c>
      <c r="M21" s="67">
        <v>17441</v>
      </c>
      <c r="N21" s="45">
        <v>43154</v>
      </c>
      <c r="O21" s="65" t="s">
        <v>27</v>
      </c>
      <c r="P21" s="74"/>
      <c r="Q21" s="58"/>
      <c r="R21" s="74"/>
      <c r="S21" s="74"/>
      <c r="T21" s="74"/>
      <c r="U21" s="58"/>
      <c r="V21" s="74"/>
      <c r="W21" s="77"/>
    </row>
    <row r="22" spans="1:23" s="56" customFormat="1" ht="25.2" customHeight="1">
      <c r="A22" s="59">
        <v>10</v>
      </c>
      <c r="B22" s="97" t="s">
        <v>34</v>
      </c>
      <c r="C22" s="66" t="s">
        <v>76</v>
      </c>
      <c r="D22" s="67">
        <v>15535</v>
      </c>
      <c r="E22" s="70" t="s">
        <v>31</v>
      </c>
      <c r="F22" s="70" t="s">
        <v>31</v>
      </c>
      <c r="G22" s="67">
        <v>3084</v>
      </c>
      <c r="H22" s="79">
        <v>129</v>
      </c>
      <c r="I22" s="60">
        <f>G22/H22</f>
        <v>23.906976744186046</v>
      </c>
      <c r="J22" s="60">
        <v>16</v>
      </c>
      <c r="K22" s="60">
        <v>1</v>
      </c>
      <c r="L22" s="67">
        <v>18737</v>
      </c>
      <c r="M22" s="67">
        <v>3689</v>
      </c>
      <c r="N22" s="83">
        <v>43168</v>
      </c>
      <c r="O22" s="64" t="s">
        <v>42</v>
      </c>
      <c r="P22" s="74"/>
      <c r="Q22" s="58"/>
      <c r="R22" s="58"/>
      <c r="S22" s="74"/>
      <c r="T22" s="74"/>
      <c r="U22" s="77"/>
      <c r="V22" s="74"/>
      <c r="W22" s="77"/>
    </row>
    <row r="23" spans="1:23" ht="25.2" customHeight="1">
      <c r="A23" s="16"/>
      <c r="B23" s="16"/>
      <c r="C23" s="17" t="s">
        <v>30</v>
      </c>
      <c r="D23" s="18">
        <f>SUM(D13:D22)</f>
        <v>267251.28000000003</v>
      </c>
      <c r="E23" s="61">
        <f t="shared" ref="E23:G23" si="0">SUM(E13:E22)</f>
        <v>232089.40000000002</v>
      </c>
      <c r="F23" s="62">
        <f t="shared" ref="F23" si="1">(D23-E23)/E23</f>
        <v>0.15150144728712298</v>
      </c>
      <c r="G23" s="61">
        <f t="shared" si="0"/>
        <v>51723</v>
      </c>
      <c r="H23" s="19"/>
      <c r="I23" s="20"/>
      <c r="J23" s="19"/>
      <c r="K23" s="21"/>
      <c r="L23" s="22"/>
      <c r="M23" s="13"/>
      <c r="N23" s="23"/>
      <c r="O23" s="24"/>
    </row>
    <row r="24" spans="1:23" ht="12" customHeight="1">
      <c r="A24" s="25"/>
      <c r="B24" s="25"/>
      <c r="C24" s="26"/>
      <c r="D24" s="27"/>
      <c r="E24" s="27"/>
      <c r="F24" s="27"/>
      <c r="G24" s="28"/>
      <c r="H24" s="29"/>
      <c r="I24" s="30"/>
      <c r="J24" s="29"/>
      <c r="K24" s="31"/>
      <c r="L24" s="27"/>
      <c r="M24" s="28"/>
      <c r="N24" s="32"/>
      <c r="O24" s="33"/>
    </row>
    <row r="25" spans="1:23" s="56" customFormat="1" ht="25.2" customHeight="1">
      <c r="A25" s="59">
        <v>11</v>
      </c>
      <c r="B25" s="97">
        <v>6</v>
      </c>
      <c r="C25" s="49" t="s">
        <v>49</v>
      </c>
      <c r="D25" s="67">
        <v>13760</v>
      </c>
      <c r="E25" s="67">
        <v>23945</v>
      </c>
      <c r="F25" s="12">
        <f>(D25-E25)/E25</f>
        <v>-0.42534975986636042</v>
      </c>
      <c r="G25" s="67">
        <v>2445</v>
      </c>
      <c r="H25" s="60">
        <v>2445</v>
      </c>
      <c r="I25" s="60">
        <v>71</v>
      </c>
      <c r="J25" s="60">
        <v>13</v>
      </c>
      <c r="K25" s="60">
        <v>5</v>
      </c>
      <c r="L25" s="67">
        <v>505820</v>
      </c>
      <c r="M25" s="67">
        <v>88499</v>
      </c>
      <c r="N25" s="75">
        <v>43140</v>
      </c>
      <c r="O25" s="65" t="s">
        <v>42</v>
      </c>
      <c r="P25" s="74"/>
      <c r="Q25" s="58"/>
      <c r="R25" s="58"/>
      <c r="S25" s="74"/>
      <c r="T25" s="74"/>
      <c r="U25" s="77"/>
      <c r="V25" s="74"/>
      <c r="W25" s="77"/>
    </row>
    <row r="26" spans="1:23" s="56" customFormat="1" ht="25.2" customHeight="1">
      <c r="A26" s="59">
        <v>12</v>
      </c>
      <c r="B26" s="97" t="s">
        <v>34</v>
      </c>
      <c r="C26" s="66" t="s">
        <v>85</v>
      </c>
      <c r="D26" s="60">
        <v>12191</v>
      </c>
      <c r="E26" s="67" t="s">
        <v>31</v>
      </c>
      <c r="F26" s="12" t="s">
        <v>31</v>
      </c>
      <c r="G26" s="60">
        <v>2161</v>
      </c>
      <c r="H26" s="70" t="s">
        <v>31</v>
      </c>
      <c r="I26" s="70" t="s">
        <v>31</v>
      </c>
      <c r="J26" s="60">
        <v>8</v>
      </c>
      <c r="K26" s="60">
        <v>1</v>
      </c>
      <c r="L26" s="60">
        <v>12191</v>
      </c>
      <c r="M26" s="60">
        <v>2161</v>
      </c>
      <c r="N26" s="71">
        <v>43168</v>
      </c>
      <c r="O26" s="65" t="s">
        <v>33</v>
      </c>
      <c r="P26" s="74"/>
      <c r="Q26" s="58"/>
      <c r="R26" s="58"/>
      <c r="S26" s="74"/>
      <c r="T26" s="74"/>
      <c r="U26" s="77"/>
      <c r="V26" s="74"/>
      <c r="W26" s="77"/>
    </row>
    <row r="27" spans="1:23" s="39" customFormat="1" ht="25.2" customHeight="1">
      <c r="A27" s="59">
        <v>13</v>
      </c>
      <c r="B27" s="97">
        <v>16</v>
      </c>
      <c r="C27" s="49" t="s">
        <v>55</v>
      </c>
      <c r="D27" s="67">
        <v>7654.77</v>
      </c>
      <c r="E27" s="67">
        <v>5472.01</v>
      </c>
      <c r="F27" s="12">
        <f>(D27-E27)/E27</f>
        <v>0.39889546985477004</v>
      </c>
      <c r="G27" s="67">
        <v>1957</v>
      </c>
      <c r="H27" s="60">
        <v>29</v>
      </c>
      <c r="I27" s="60">
        <f>G27/H27</f>
        <v>67.482758620689651</v>
      </c>
      <c r="J27" s="60">
        <v>8</v>
      </c>
      <c r="K27" s="60">
        <v>5</v>
      </c>
      <c r="L27" s="67">
        <f>62138+D27</f>
        <v>69792.77</v>
      </c>
      <c r="M27" s="67">
        <f>12234+G27</f>
        <v>14191</v>
      </c>
      <c r="N27" s="75">
        <v>43140</v>
      </c>
      <c r="O27" s="43" t="s">
        <v>56</v>
      </c>
      <c r="P27" s="74"/>
      <c r="Q27" s="58"/>
      <c r="R27" s="58"/>
      <c r="S27" s="74"/>
      <c r="T27" s="74"/>
      <c r="U27" s="77"/>
      <c r="V27" s="74"/>
    </row>
    <row r="28" spans="1:23" s="39" customFormat="1" ht="25.2" customHeight="1">
      <c r="A28" s="59">
        <v>14</v>
      </c>
      <c r="B28" s="98">
        <v>8</v>
      </c>
      <c r="C28" s="66" t="s">
        <v>67</v>
      </c>
      <c r="D28" s="67">
        <v>7654</v>
      </c>
      <c r="E28" s="51">
        <v>18452</v>
      </c>
      <c r="F28" s="12">
        <f>(D28-E28)/E28</f>
        <v>-0.58519401690873618</v>
      </c>
      <c r="G28" s="41">
        <v>1485</v>
      </c>
      <c r="H28" s="82">
        <v>64</v>
      </c>
      <c r="I28" s="60">
        <f>G28/H28</f>
        <v>23.203125</v>
      </c>
      <c r="J28" s="60">
        <v>11</v>
      </c>
      <c r="K28" s="60">
        <v>2</v>
      </c>
      <c r="L28" s="67">
        <v>29125</v>
      </c>
      <c r="M28" s="67">
        <v>5529</v>
      </c>
      <c r="N28" s="71">
        <v>43161</v>
      </c>
      <c r="O28" s="65" t="s">
        <v>42</v>
      </c>
      <c r="P28" s="74"/>
      <c r="Q28" s="58"/>
      <c r="R28" s="58"/>
      <c r="S28" s="74"/>
      <c r="T28" s="56"/>
      <c r="U28" s="77"/>
      <c r="V28" s="74"/>
    </row>
    <row r="29" spans="1:23" s="56" customFormat="1" ht="25.2" customHeight="1">
      <c r="A29" s="59">
        <v>15</v>
      </c>
      <c r="B29" s="97">
        <v>11</v>
      </c>
      <c r="C29" s="49" t="s">
        <v>51</v>
      </c>
      <c r="D29" s="51">
        <v>4742.08</v>
      </c>
      <c r="E29" s="67">
        <v>7816.44</v>
      </c>
      <c r="F29" s="12">
        <f>(D29-E29)/E29</f>
        <v>-0.39331972099830609</v>
      </c>
      <c r="G29" s="51">
        <v>1030</v>
      </c>
      <c r="H29" s="73">
        <v>69</v>
      </c>
      <c r="I29" s="73">
        <f>G29/H29</f>
        <v>14.927536231884059</v>
      </c>
      <c r="J29" s="73">
        <v>10</v>
      </c>
      <c r="K29" s="73">
        <v>5</v>
      </c>
      <c r="L29" s="51">
        <v>90808.07</v>
      </c>
      <c r="M29" s="51">
        <v>20720</v>
      </c>
      <c r="N29" s="75">
        <v>43140</v>
      </c>
      <c r="O29" s="64" t="s">
        <v>27</v>
      </c>
      <c r="P29" s="86"/>
      <c r="Q29" s="86"/>
      <c r="R29" s="87"/>
      <c r="S29" s="88"/>
      <c r="T29" s="88"/>
      <c r="U29" s="74"/>
      <c r="V29" s="87"/>
    </row>
    <row r="30" spans="1:23" s="56" customFormat="1" ht="25.2" customHeight="1">
      <c r="A30" s="59">
        <v>16</v>
      </c>
      <c r="B30" s="97" t="s">
        <v>46</v>
      </c>
      <c r="C30" s="66" t="s">
        <v>83</v>
      </c>
      <c r="D30" s="67">
        <v>4038.76</v>
      </c>
      <c r="E30" s="70" t="s">
        <v>31</v>
      </c>
      <c r="F30" s="80" t="s">
        <v>31</v>
      </c>
      <c r="G30" s="67">
        <v>587</v>
      </c>
      <c r="H30" s="60">
        <v>6</v>
      </c>
      <c r="I30" s="60">
        <f>G30/H30</f>
        <v>97.833333333333329</v>
      </c>
      <c r="J30" s="60">
        <v>6</v>
      </c>
      <c r="K30" s="60">
        <v>0</v>
      </c>
      <c r="L30" s="67">
        <v>4038.76</v>
      </c>
      <c r="M30" s="67">
        <v>587</v>
      </c>
      <c r="N30" s="83" t="s">
        <v>52</v>
      </c>
      <c r="O30" s="64" t="s">
        <v>27</v>
      </c>
      <c r="P30" s="77"/>
      <c r="Q30" s="58"/>
      <c r="S30" s="84"/>
    </row>
    <row r="31" spans="1:23" s="39" customFormat="1" ht="25.2" customHeight="1">
      <c r="A31" s="59">
        <v>17</v>
      </c>
      <c r="B31" s="97">
        <v>14</v>
      </c>
      <c r="C31" s="66" t="s">
        <v>38</v>
      </c>
      <c r="D31" s="67">
        <v>3767.42</v>
      </c>
      <c r="E31" s="67">
        <v>5996.34</v>
      </c>
      <c r="F31" s="12">
        <f>(D31-E31)/E31</f>
        <v>-0.37171341184789386</v>
      </c>
      <c r="G31" s="41">
        <v>817</v>
      </c>
      <c r="H31" s="60">
        <v>28</v>
      </c>
      <c r="I31" s="60">
        <f>G31/H31</f>
        <v>29.178571428571427</v>
      </c>
      <c r="J31" s="60">
        <v>5</v>
      </c>
      <c r="K31" s="42">
        <v>13</v>
      </c>
      <c r="L31" s="67">
        <v>460407</v>
      </c>
      <c r="M31" s="41">
        <v>100153</v>
      </c>
      <c r="N31" s="45">
        <v>43084</v>
      </c>
      <c r="O31" s="14" t="s">
        <v>28</v>
      </c>
      <c r="P31" s="74"/>
      <c r="Q31" s="58"/>
      <c r="R31" s="58"/>
      <c r="S31" s="74"/>
      <c r="T31" s="74"/>
      <c r="U31" s="77"/>
      <c r="V31" s="74"/>
    </row>
    <row r="32" spans="1:23" s="56" customFormat="1" ht="25.2" customHeight="1">
      <c r="A32" s="59">
        <v>18</v>
      </c>
      <c r="B32" s="97">
        <v>19</v>
      </c>
      <c r="C32" s="66" t="s">
        <v>41</v>
      </c>
      <c r="D32" s="67">
        <v>3685.33</v>
      </c>
      <c r="E32" s="67">
        <v>3410.49</v>
      </c>
      <c r="F32" s="12">
        <f>(D32-E32)/E32</f>
        <v>8.0586660567836338E-2</v>
      </c>
      <c r="G32" s="67">
        <v>758</v>
      </c>
      <c r="H32" s="60">
        <v>38</v>
      </c>
      <c r="I32" s="60">
        <f>G32/H32</f>
        <v>19.94736842105263</v>
      </c>
      <c r="J32" s="60">
        <v>6</v>
      </c>
      <c r="K32" s="60">
        <v>10</v>
      </c>
      <c r="L32" s="67">
        <v>272491</v>
      </c>
      <c r="M32" s="67">
        <v>58152</v>
      </c>
      <c r="N32" s="45">
        <v>43105</v>
      </c>
      <c r="O32" s="14" t="s">
        <v>28</v>
      </c>
      <c r="P32" s="74"/>
      <c r="Q32" s="58"/>
      <c r="R32" s="58"/>
      <c r="S32" s="74"/>
      <c r="T32" s="74"/>
      <c r="U32" s="77"/>
      <c r="V32" s="74"/>
    </row>
    <row r="33" spans="1:22" s="56" customFormat="1" ht="25.2" customHeight="1">
      <c r="A33" s="59">
        <v>19</v>
      </c>
      <c r="B33" s="97">
        <v>21</v>
      </c>
      <c r="C33" s="66" t="s">
        <v>43</v>
      </c>
      <c r="D33" s="67">
        <v>3562.92</v>
      </c>
      <c r="E33" s="67">
        <v>2821.77</v>
      </c>
      <c r="F33" s="12">
        <f>(D33-E33)/E33</f>
        <v>0.26265429145536318</v>
      </c>
      <c r="G33" s="67">
        <v>727</v>
      </c>
      <c r="H33" s="60">
        <v>18</v>
      </c>
      <c r="I33" s="60">
        <f>G33/H33</f>
        <v>40.388888888888886</v>
      </c>
      <c r="J33" s="60">
        <v>5</v>
      </c>
      <c r="K33" s="60">
        <v>8</v>
      </c>
      <c r="L33" s="67">
        <v>97727</v>
      </c>
      <c r="M33" s="67">
        <v>18488</v>
      </c>
      <c r="N33" s="45">
        <v>43119</v>
      </c>
      <c r="O33" s="65" t="s">
        <v>28</v>
      </c>
      <c r="P33" s="74"/>
      <c r="Q33" s="58"/>
      <c r="R33" s="58"/>
      <c r="S33" s="74"/>
      <c r="T33" s="74"/>
      <c r="U33" s="77"/>
      <c r="V33" s="74"/>
    </row>
    <row r="34" spans="1:22" s="56" customFormat="1" ht="25.2" customHeight="1">
      <c r="A34" s="59">
        <v>20</v>
      </c>
      <c r="B34" s="97">
        <v>13</v>
      </c>
      <c r="C34" s="66" t="s">
        <v>54</v>
      </c>
      <c r="D34" s="60">
        <v>3007.48</v>
      </c>
      <c r="E34" s="67">
        <v>6413.96</v>
      </c>
      <c r="F34" s="12">
        <f>(D34-E34)/E34</f>
        <v>-0.53110402933601086</v>
      </c>
      <c r="G34" s="60">
        <v>549</v>
      </c>
      <c r="H34" s="76">
        <v>22</v>
      </c>
      <c r="I34" s="60">
        <f>G34/H34</f>
        <v>24.954545454545453</v>
      </c>
      <c r="J34" s="60">
        <v>2</v>
      </c>
      <c r="K34" s="60">
        <v>4</v>
      </c>
      <c r="L34" s="60">
        <v>55966.85</v>
      </c>
      <c r="M34" s="60">
        <v>10185</v>
      </c>
      <c r="N34" s="45">
        <v>43147</v>
      </c>
      <c r="O34" s="65" t="s">
        <v>27</v>
      </c>
      <c r="P34" s="74"/>
      <c r="Q34" s="58"/>
      <c r="R34" s="58"/>
      <c r="S34" s="74"/>
      <c r="T34" s="74"/>
      <c r="U34" s="77"/>
      <c r="V34" s="74"/>
    </row>
    <row r="35" spans="1:22" ht="25.2" customHeight="1">
      <c r="A35" s="16"/>
      <c r="B35" s="16"/>
      <c r="C35" s="17" t="s">
        <v>32</v>
      </c>
      <c r="D35" s="44">
        <f>SUM(D23:D34)</f>
        <v>331315.04000000004</v>
      </c>
      <c r="E35" s="61">
        <f t="shared" ref="E35:G35" si="2">SUM(E23:E34)</f>
        <v>306417.41000000009</v>
      </c>
      <c r="F35" s="62">
        <f>(D35-E35)/E35</f>
        <v>8.1253966607184425E-2</v>
      </c>
      <c r="G35" s="61">
        <f t="shared" si="2"/>
        <v>64239</v>
      </c>
      <c r="H35" s="19"/>
      <c r="I35" s="20"/>
      <c r="J35" s="19"/>
      <c r="K35" s="21"/>
      <c r="L35" s="22"/>
      <c r="M35" s="13"/>
      <c r="N35" s="23"/>
      <c r="O35" s="24"/>
    </row>
    <row r="36" spans="1:22" ht="11.25" customHeight="1">
      <c r="A36" s="25"/>
      <c r="B36" s="25"/>
      <c r="C36" s="26"/>
      <c r="D36" s="27"/>
      <c r="E36" s="27"/>
      <c r="F36" s="27"/>
      <c r="G36" s="28"/>
      <c r="H36" s="29"/>
      <c r="I36" s="30"/>
      <c r="J36" s="29"/>
      <c r="K36" s="31"/>
      <c r="L36" s="27"/>
      <c r="M36" s="28"/>
      <c r="N36" s="32"/>
      <c r="O36" s="33"/>
    </row>
    <row r="37" spans="1:22" s="37" customFormat="1" ht="25.2" customHeight="1">
      <c r="A37" s="59">
        <v>21</v>
      </c>
      <c r="B37" s="97">
        <v>15</v>
      </c>
      <c r="C37" s="66" t="s">
        <v>47</v>
      </c>
      <c r="D37" s="67">
        <v>2733.12</v>
      </c>
      <c r="E37" s="67">
        <v>5814.01</v>
      </c>
      <c r="F37" s="12">
        <f>(D37-E37)/E37</f>
        <v>-0.52990792929492725</v>
      </c>
      <c r="G37" s="67">
        <v>480</v>
      </c>
      <c r="H37" s="60">
        <v>13</v>
      </c>
      <c r="I37" s="60">
        <f>G37/H37</f>
        <v>36.92307692307692</v>
      </c>
      <c r="J37" s="60">
        <v>4</v>
      </c>
      <c r="K37" s="42">
        <v>8</v>
      </c>
      <c r="L37" s="67">
        <v>211085</v>
      </c>
      <c r="M37" s="67">
        <v>37620</v>
      </c>
      <c r="N37" s="45">
        <v>43126</v>
      </c>
      <c r="O37" s="65" t="s">
        <v>28</v>
      </c>
      <c r="P37" s="77"/>
      <c r="Q37" s="56"/>
      <c r="R37" s="74"/>
      <c r="S37" s="56"/>
      <c r="T37" s="74"/>
      <c r="U37" s="58"/>
      <c r="V37" s="56"/>
    </row>
    <row r="38" spans="1:22" s="37" customFormat="1" ht="25.2" customHeight="1">
      <c r="A38" s="59">
        <v>22</v>
      </c>
      <c r="B38" s="97">
        <v>12</v>
      </c>
      <c r="C38" s="66" t="s">
        <v>65</v>
      </c>
      <c r="D38" s="67">
        <v>2703.91</v>
      </c>
      <c r="E38" s="67">
        <v>7594.44</v>
      </c>
      <c r="F38" s="12">
        <f>(D38-E38)/E38</f>
        <v>-0.64396189844149143</v>
      </c>
      <c r="G38" s="67">
        <v>442</v>
      </c>
      <c r="H38" s="79">
        <v>11</v>
      </c>
      <c r="I38" s="60">
        <f>G38/H38</f>
        <v>40.18181818181818</v>
      </c>
      <c r="J38" s="60">
        <v>3</v>
      </c>
      <c r="K38" s="60">
        <v>3</v>
      </c>
      <c r="L38" s="67">
        <v>29438.35</v>
      </c>
      <c r="M38" s="67">
        <v>5652</v>
      </c>
      <c r="N38" s="71">
        <v>43154</v>
      </c>
      <c r="O38" s="65" t="s">
        <v>27</v>
      </c>
      <c r="P38" s="74"/>
      <c r="Q38" s="58"/>
      <c r="R38" s="58"/>
      <c r="S38" s="74"/>
      <c r="T38" s="74"/>
      <c r="U38" s="77"/>
      <c r="V38" s="74"/>
    </row>
    <row r="39" spans="1:22" s="56" customFormat="1" ht="25.2" customHeight="1">
      <c r="A39" s="59">
        <v>23</v>
      </c>
      <c r="B39" s="97">
        <v>18</v>
      </c>
      <c r="C39" s="66" t="s">
        <v>40</v>
      </c>
      <c r="D39" s="67">
        <v>2490</v>
      </c>
      <c r="E39" s="67">
        <v>3797</v>
      </c>
      <c r="F39" s="12">
        <f>(D39-E39)/E39</f>
        <v>-0.34421912035817753</v>
      </c>
      <c r="G39" s="67">
        <v>452</v>
      </c>
      <c r="H39" s="70" t="s">
        <v>31</v>
      </c>
      <c r="I39" s="70" t="s">
        <v>31</v>
      </c>
      <c r="J39" s="70" t="s">
        <v>31</v>
      </c>
      <c r="K39" s="60">
        <v>11</v>
      </c>
      <c r="L39" s="67">
        <v>1311115</v>
      </c>
      <c r="M39" s="67">
        <v>235164</v>
      </c>
      <c r="N39" s="45">
        <v>43098</v>
      </c>
      <c r="O39" s="65" t="s">
        <v>35</v>
      </c>
      <c r="P39" s="74"/>
      <c r="Q39" s="58"/>
      <c r="R39" s="58"/>
      <c r="S39" s="74"/>
      <c r="U39" s="77"/>
      <c r="V39" s="74"/>
    </row>
    <row r="40" spans="1:22" s="56" customFormat="1" ht="25.2" customHeight="1">
      <c r="A40" s="59">
        <v>24</v>
      </c>
      <c r="B40" s="97">
        <v>9</v>
      </c>
      <c r="C40" s="66" t="s">
        <v>53</v>
      </c>
      <c r="D40" s="68">
        <v>2156</v>
      </c>
      <c r="E40" s="67">
        <v>13578</v>
      </c>
      <c r="F40" s="12">
        <f>(D40-E40)/E40</f>
        <v>-0.84121372808955663</v>
      </c>
      <c r="G40" s="67">
        <v>480</v>
      </c>
      <c r="H40" s="70" t="s">
        <v>31</v>
      </c>
      <c r="I40" s="70" t="s">
        <v>31</v>
      </c>
      <c r="J40" s="70" t="s">
        <v>31</v>
      </c>
      <c r="K40" s="60">
        <v>6</v>
      </c>
      <c r="L40" s="68">
        <v>228271</v>
      </c>
      <c r="M40" s="67">
        <v>41855</v>
      </c>
      <c r="N40" s="71">
        <v>43133</v>
      </c>
      <c r="O40" s="65" t="s">
        <v>35</v>
      </c>
      <c r="P40" s="77"/>
      <c r="R40" s="74"/>
    </row>
    <row r="41" spans="1:22" s="56" customFormat="1" ht="25.2" customHeight="1">
      <c r="A41" s="59">
        <v>25</v>
      </c>
      <c r="B41" s="97">
        <v>10</v>
      </c>
      <c r="C41" s="66" t="s">
        <v>72</v>
      </c>
      <c r="D41" s="67">
        <v>2048.91</v>
      </c>
      <c r="E41" s="67">
        <v>9210</v>
      </c>
      <c r="F41" s="38">
        <f>(D41-E41)/E41</f>
        <v>-0.77753420195439737</v>
      </c>
      <c r="G41" s="67">
        <v>385</v>
      </c>
      <c r="H41" s="60">
        <v>20</v>
      </c>
      <c r="I41" s="60">
        <f>G41/H41</f>
        <v>19.25</v>
      </c>
      <c r="J41" s="60">
        <v>3</v>
      </c>
      <c r="K41" s="60">
        <v>2</v>
      </c>
      <c r="L41" s="67">
        <v>11258.71</v>
      </c>
      <c r="M41" s="67">
        <v>2044</v>
      </c>
      <c r="N41" s="75">
        <v>43161</v>
      </c>
      <c r="O41" s="65" t="s">
        <v>27</v>
      </c>
      <c r="P41" s="77"/>
      <c r="R41" s="74"/>
    </row>
    <row r="42" spans="1:22" s="56" customFormat="1" ht="25.2" customHeight="1">
      <c r="A42" s="59">
        <v>26</v>
      </c>
      <c r="B42" s="97">
        <v>22</v>
      </c>
      <c r="C42" s="66" t="s">
        <v>50</v>
      </c>
      <c r="D42" s="67">
        <v>1850.65</v>
      </c>
      <c r="E42" s="67">
        <v>2209.83</v>
      </c>
      <c r="F42" s="12">
        <f>(D42-E42)/E42</f>
        <v>-0.1625373897539629</v>
      </c>
      <c r="G42" s="67">
        <v>357</v>
      </c>
      <c r="H42" s="60">
        <v>10</v>
      </c>
      <c r="I42" s="60">
        <f>G42/H42</f>
        <v>35.700000000000003</v>
      </c>
      <c r="J42" s="60">
        <v>3</v>
      </c>
      <c r="K42" s="60">
        <v>6</v>
      </c>
      <c r="L42" s="51">
        <v>42367</v>
      </c>
      <c r="M42" s="51">
        <v>7979</v>
      </c>
      <c r="N42" s="45">
        <v>43133</v>
      </c>
      <c r="O42" s="14" t="s">
        <v>28</v>
      </c>
      <c r="P42" s="77"/>
      <c r="R42" s="74"/>
    </row>
    <row r="43" spans="1:22" s="56" customFormat="1" ht="25.2" customHeight="1">
      <c r="A43" s="59">
        <v>27</v>
      </c>
      <c r="B43" s="97">
        <v>23</v>
      </c>
      <c r="C43" s="69" t="s">
        <v>44</v>
      </c>
      <c r="D43" s="67">
        <v>1385.29</v>
      </c>
      <c r="E43" s="67">
        <v>1703.79</v>
      </c>
      <c r="F43" s="12">
        <f>(D43-E43)/E43</f>
        <v>-0.18693618344983831</v>
      </c>
      <c r="G43" s="67">
        <v>361</v>
      </c>
      <c r="H43" s="60" t="s">
        <v>31</v>
      </c>
      <c r="I43" s="60" t="s">
        <v>31</v>
      </c>
      <c r="J43" s="60" t="s">
        <v>31</v>
      </c>
      <c r="K43" s="60">
        <v>8</v>
      </c>
      <c r="L43" s="67">
        <v>402166.68</v>
      </c>
      <c r="M43" s="67">
        <v>80354</v>
      </c>
      <c r="N43" s="45">
        <v>43119</v>
      </c>
      <c r="O43" s="65" t="s">
        <v>45</v>
      </c>
    </row>
    <row r="44" spans="1:22" s="53" customFormat="1" ht="25.2" customHeight="1">
      <c r="A44" s="59">
        <v>28</v>
      </c>
      <c r="B44" s="97">
        <v>29</v>
      </c>
      <c r="C44" s="55" t="s">
        <v>39</v>
      </c>
      <c r="D44" s="60">
        <v>1194.22</v>
      </c>
      <c r="E44" s="60">
        <v>350.74</v>
      </c>
      <c r="F44" s="12">
        <f>(D44-E44)/E44</f>
        <v>2.4048582995951415</v>
      </c>
      <c r="G44" s="60">
        <v>181</v>
      </c>
      <c r="H44" s="60">
        <v>7</v>
      </c>
      <c r="I44" s="60">
        <f>G44/H44</f>
        <v>25.857142857142858</v>
      </c>
      <c r="J44" s="54">
        <v>1</v>
      </c>
      <c r="K44" s="54">
        <v>12</v>
      </c>
      <c r="L44" s="60">
        <v>353505.93</v>
      </c>
      <c r="M44" s="60">
        <v>61547</v>
      </c>
      <c r="N44" s="100">
        <v>43091</v>
      </c>
      <c r="O44" s="64" t="s">
        <v>27</v>
      </c>
      <c r="P44" s="77"/>
      <c r="Q44" s="56"/>
      <c r="R44" s="74"/>
      <c r="S44" s="56"/>
      <c r="U44" s="56"/>
      <c r="V44" s="56"/>
    </row>
    <row r="45" spans="1:22" s="56" customFormat="1" ht="25.2" customHeight="1">
      <c r="A45" s="59">
        <v>29</v>
      </c>
      <c r="B45" s="97">
        <v>17</v>
      </c>
      <c r="C45" s="66" t="s">
        <v>66</v>
      </c>
      <c r="D45" s="67">
        <v>806.8</v>
      </c>
      <c r="E45" s="67">
        <v>3932.57</v>
      </c>
      <c r="F45" s="12">
        <f>(D45-E45)/E45</f>
        <v>-0.79484154128216411</v>
      </c>
      <c r="G45" s="67">
        <v>168</v>
      </c>
      <c r="H45" s="79">
        <v>4</v>
      </c>
      <c r="I45" s="60">
        <f>G45/H45</f>
        <v>42</v>
      </c>
      <c r="J45" s="60">
        <v>2</v>
      </c>
      <c r="K45" s="60">
        <v>3</v>
      </c>
      <c r="L45" s="67">
        <v>17261.23</v>
      </c>
      <c r="M45" s="67">
        <v>3562</v>
      </c>
      <c r="N45" s="71">
        <v>43154</v>
      </c>
      <c r="O45" s="65" t="s">
        <v>27</v>
      </c>
      <c r="P45" s="77"/>
      <c r="R45" s="74"/>
    </row>
    <row r="46" spans="1:22" s="56" customFormat="1" ht="25.2" customHeight="1">
      <c r="A46" s="59">
        <v>30</v>
      </c>
      <c r="B46" s="97">
        <v>30</v>
      </c>
      <c r="C46" s="66" t="s">
        <v>63</v>
      </c>
      <c r="D46" s="67">
        <v>339</v>
      </c>
      <c r="E46" s="67">
        <v>329</v>
      </c>
      <c r="F46" s="38">
        <f>(D46-E46)/E46</f>
        <v>3.0395136778115502E-2</v>
      </c>
      <c r="G46" s="67">
        <v>78</v>
      </c>
      <c r="H46" s="60">
        <v>7</v>
      </c>
      <c r="I46" s="60">
        <f>G46/H46</f>
        <v>11.142857142857142</v>
      </c>
      <c r="J46" s="60">
        <v>3</v>
      </c>
      <c r="K46" s="60">
        <v>15</v>
      </c>
      <c r="L46" s="67">
        <v>47044.31</v>
      </c>
      <c r="M46" s="67">
        <v>9518</v>
      </c>
      <c r="N46" s="45">
        <v>43070</v>
      </c>
      <c r="O46" s="65" t="s">
        <v>62</v>
      </c>
      <c r="P46" s="77"/>
      <c r="R46" s="74"/>
    </row>
    <row r="47" spans="1:22" ht="25.2" customHeight="1">
      <c r="A47" s="16"/>
      <c r="B47" s="16"/>
      <c r="C47" s="17" t="s">
        <v>64</v>
      </c>
      <c r="D47" s="61">
        <f>SUM(D35:D46)</f>
        <v>349022.93999999994</v>
      </c>
      <c r="E47" s="61">
        <f t="shared" ref="E47:G47" si="3">SUM(E35:E46)</f>
        <v>354936.7900000001</v>
      </c>
      <c r="F47" s="81">
        <f>(D47-E47)/E47</f>
        <v>-1.6661699115496451E-2</v>
      </c>
      <c r="G47" s="61">
        <f t="shared" si="3"/>
        <v>67623</v>
      </c>
      <c r="H47" s="19"/>
      <c r="I47" s="20"/>
      <c r="J47" s="19"/>
      <c r="K47" s="21"/>
      <c r="L47" s="22"/>
      <c r="M47" s="13"/>
      <c r="N47" s="23"/>
      <c r="O47" s="24"/>
    </row>
    <row r="48" spans="1:22" ht="11.25" customHeight="1">
      <c r="A48" s="25"/>
      <c r="B48" s="25"/>
      <c r="C48" s="26"/>
      <c r="D48" s="27"/>
      <c r="E48" s="27"/>
      <c r="F48" s="78"/>
      <c r="G48" s="28"/>
      <c r="H48" s="29"/>
      <c r="I48" s="30"/>
      <c r="J48" s="29"/>
      <c r="K48" s="31"/>
      <c r="L48" s="27"/>
      <c r="M48" s="28"/>
      <c r="N48" s="32"/>
      <c r="O48" s="33"/>
    </row>
    <row r="49" spans="1:19" s="39" customFormat="1" ht="25.2" customHeight="1">
      <c r="A49" s="59">
        <v>31</v>
      </c>
      <c r="B49" s="97" t="s">
        <v>31</v>
      </c>
      <c r="C49" s="66" t="s">
        <v>86</v>
      </c>
      <c r="D49" s="67">
        <v>181.5</v>
      </c>
      <c r="E49" s="67" t="s">
        <v>31</v>
      </c>
      <c r="F49" s="67" t="s">
        <v>31</v>
      </c>
      <c r="G49" s="67">
        <v>37</v>
      </c>
      <c r="H49" s="60">
        <v>1</v>
      </c>
      <c r="I49" s="60">
        <v>37</v>
      </c>
      <c r="J49" s="42">
        <v>1</v>
      </c>
      <c r="K49" s="42" t="s">
        <v>31</v>
      </c>
      <c r="L49" s="67">
        <v>320423</v>
      </c>
      <c r="M49" s="67">
        <v>52124</v>
      </c>
      <c r="N49" s="45">
        <v>43084</v>
      </c>
      <c r="O49" s="65" t="s">
        <v>28</v>
      </c>
    </row>
    <row r="50" spans="1:19" s="56" customFormat="1" ht="24.6" customHeight="1">
      <c r="A50" s="59">
        <v>32</v>
      </c>
      <c r="B50" s="97" t="s">
        <v>31</v>
      </c>
      <c r="C50" s="66" t="s">
        <v>87</v>
      </c>
      <c r="D50" s="67">
        <v>181.5</v>
      </c>
      <c r="E50" s="51" t="s">
        <v>31</v>
      </c>
      <c r="F50" s="12" t="s">
        <v>31</v>
      </c>
      <c r="G50" s="67">
        <v>37</v>
      </c>
      <c r="H50" s="60">
        <v>1</v>
      </c>
      <c r="I50" s="60">
        <v>37</v>
      </c>
      <c r="J50" s="60">
        <v>1</v>
      </c>
      <c r="K50" s="60" t="s">
        <v>31</v>
      </c>
      <c r="L50" s="67">
        <v>176194</v>
      </c>
      <c r="M50" s="67">
        <v>30234</v>
      </c>
      <c r="N50" s="63">
        <v>43042</v>
      </c>
      <c r="O50" s="64" t="s">
        <v>28</v>
      </c>
      <c r="P50" s="77"/>
      <c r="Q50" s="58"/>
      <c r="S50" s="84"/>
    </row>
    <row r="51" spans="1:19" s="39" customFormat="1" ht="25.2" customHeight="1">
      <c r="A51" s="59">
        <v>33</v>
      </c>
      <c r="B51" s="97">
        <v>36</v>
      </c>
      <c r="C51" s="40" t="s">
        <v>58</v>
      </c>
      <c r="D51" s="67">
        <v>112</v>
      </c>
      <c r="E51" s="67">
        <v>111</v>
      </c>
      <c r="F51" s="12">
        <f>(D51-E51)/E51</f>
        <v>9.0090090090090089E-3</v>
      </c>
      <c r="G51" s="67">
        <v>23</v>
      </c>
      <c r="H51" s="73">
        <v>2</v>
      </c>
      <c r="I51" s="73">
        <f>G51/H51</f>
        <v>11.5</v>
      </c>
      <c r="J51" s="42">
        <v>1</v>
      </c>
      <c r="K51" s="42">
        <v>4</v>
      </c>
      <c r="L51" s="67">
        <v>3380.47</v>
      </c>
      <c r="M51" s="67">
        <v>892</v>
      </c>
      <c r="N51" s="45">
        <v>43147</v>
      </c>
      <c r="O51" s="14" t="s">
        <v>48</v>
      </c>
    </row>
    <row r="52" spans="1:19" s="39" customFormat="1" ht="25.2" customHeight="1">
      <c r="A52" s="59">
        <v>34</v>
      </c>
      <c r="B52" s="99">
        <v>31</v>
      </c>
      <c r="C52" s="40" t="s">
        <v>36</v>
      </c>
      <c r="D52" s="60">
        <v>97</v>
      </c>
      <c r="E52" s="60">
        <v>286.3</v>
      </c>
      <c r="F52" s="38">
        <f>(D52-E52)/E52</f>
        <v>-0.66119455117010129</v>
      </c>
      <c r="G52" s="60">
        <v>22</v>
      </c>
      <c r="H52" s="60">
        <v>2</v>
      </c>
      <c r="I52" s="60">
        <f>G52/H52</f>
        <v>11</v>
      </c>
      <c r="J52" s="42">
        <v>1</v>
      </c>
      <c r="K52" s="42">
        <v>14</v>
      </c>
      <c r="L52" s="60">
        <v>79298.5</v>
      </c>
      <c r="M52" s="60">
        <v>16525</v>
      </c>
      <c r="N52" s="45">
        <v>43077</v>
      </c>
      <c r="O52" s="65" t="s">
        <v>37</v>
      </c>
    </row>
    <row r="53" spans="1:19" s="56" customFormat="1" ht="25.2" customHeight="1">
      <c r="A53" s="59">
        <v>35</v>
      </c>
      <c r="B53" s="97">
        <v>39</v>
      </c>
      <c r="C53" s="66" t="s">
        <v>61</v>
      </c>
      <c r="D53" s="67">
        <v>24</v>
      </c>
      <c r="E53" s="51">
        <v>32</v>
      </c>
      <c r="F53" s="12">
        <f>(D53-E53)/E53</f>
        <v>-0.25</v>
      </c>
      <c r="G53" s="67">
        <v>11</v>
      </c>
      <c r="H53" s="60">
        <v>1</v>
      </c>
      <c r="I53" s="60">
        <f>G53/H53</f>
        <v>11</v>
      </c>
      <c r="J53" s="60">
        <v>1</v>
      </c>
      <c r="K53" s="60">
        <v>5</v>
      </c>
      <c r="L53" s="67">
        <v>4796.6000000000004</v>
      </c>
      <c r="M53" s="67">
        <v>1032</v>
      </c>
      <c r="N53" s="45">
        <v>43140</v>
      </c>
      <c r="O53" s="65" t="s">
        <v>62</v>
      </c>
    </row>
    <row r="54" spans="1:19" ht="25.2" customHeight="1">
      <c r="A54" s="16"/>
      <c r="B54" s="16"/>
      <c r="C54" s="17" t="s">
        <v>77</v>
      </c>
      <c r="D54" s="18">
        <f>SUM(D47:D53)</f>
        <v>349618.93999999994</v>
      </c>
      <c r="E54" s="61">
        <f>SUM(E47:E53)</f>
        <v>355366.09000000008</v>
      </c>
      <c r="F54" s="62">
        <f>(D54-E54)/E54</f>
        <v>-1.6172477233267073E-2</v>
      </c>
      <c r="G54" s="61">
        <f>SUM(G47:G53)</f>
        <v>67753</v>
      </c>
      <c r="H54" s="19"/>
      <c r="I54" s="20"/>
      <c r="J54" s="19"/>
      <c r="K54" s="21"/>
      <c r="L54" s="22"/>
      <c r="M54" s="34"/>
      <c r="N54" s="23"/>
      <c r="O54" s="35"/>
    </row>
    <row r="56" spans="1:19" ht="15" customHeight="1">
      <c r="B56" s="15"/>
    </row>
    <row r="59" spans="1:19">
      <c r="D59" s="7"/>
      <c r="E59" s="7"/>
      <c r="F59" s="52"/>
      <c r="G59" s="7"/>
      <c r="L59" s="7"/>
      <c r="M59" s="7"/>
      <c r="N59" s="50"/>
    </row>
    <row r="60" spans="1:19">
      <c r="E60" s="7"/>
      <c r="F60" s="52"/>
      <c r="L60" s="7"/>
      <c r="N60" s="50"/>
    </row>
    <row r="65" ht="17.399999999999999" customHeight="1"/>
    <row r="83" ht="12" customHeight="1"/>
  </sheetData>
  <sortState ref="B13:O53">
    <sortCondition descending="1" ref="D13:D53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2018-03-16T14:07:04Z</dcterms:modified>
</cp:coreProperties>
</file>