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taskaitos platintojams\2018\Kovas\Savaitgaliai\"/>
    </mc:Choice>
  </mc:AlternateContent>
  <xr:revisionPtr revIDLastSave="0" documentId="13_ncr:1_{C847F8F9-9BCF-4EB6-A1E6-9EBFE420BA4C}" xr6:coauthVersionLast="28" xr6:coauthVersionMax="28" xr10:uidLastSave="{00000000-0000-0000-0000-000000000000}"/>
  <bookViews>
    <workbookView xWindow="0" yWindow="0" windowWidth="20520" windowHeight="10992" xr2:uid="{00000000-000D-0000-FFFF-FFFF00000000}"/>
  </bookViews>
  <sheets>
    <sheet name="Sheet1" sheetId="1" r:id="rId1"/>
    <sheet name="Sheet2" sheetId="2" r:id="rId2"/>
    <sheet name="Sheet3" sheetId="3" r:id="rId3"/>
  </sheets>
  <calcPr calcId="171027"/>
  <fileRecoveryPr autoRecover="0"/>
</workbook>
</file>

<file path=xl/calcChain.xml><?xml version="1.0" encoding="utf-8"?>
<calcChain xmlns="http://schemas.openxmlformats.org/spreadsheetml/2006/main">
  <c r="F52" i="1" l="1"/>
  <c r="E52" i="1"/>
  <c r="G52" i="1"/>
  <c r="D52" i="1"/>
  <c r="F47" i="1"/>
  <c r="E47" i="1"/>
  <c r="G47" i="1"/>
  <c r="D47" i="1"/>
  <c r="G35" i="1"/>
  <c r="D35" i="1"/>
  <c r="E23" i="1"/>
  <c r="E35" i="1" s="1"/>
  <c r="G23" i="1"/>
  <c r="D23" i="1"/>
  <c r="F23" i="1" s="1"/>
  <c r="F16" i="1"/>
  <c r="F35" i="1" l="1"/>
  <c r="F28" i="1"/>
  <c r="I21" i="1"/>
  <c r="I46" i="1"/>
  <c r="I49" i="1"/>
  <c r="I19" i="1"/>
  <c r="F15" i="1"/>
  <c r="I18" i="1"/>
  <c r="M27" i="1"/>
  <c r="L27" i="1"/>
  <c r="I20" i="1"/>
  <c r="F40" i="1"/>
  <c r="I28" i="1" l="1"/>
  <c r="I15" i="1"/>
  <c r="F17" i="1"/>
  <c r="F19" i="1"/>
  <c r="F25" i="1"/>
  <c r="I25" i="1"/>
  <c r="F22" i="1"/>
  <c r="I22" i="1"/>
  <c r="F37" i="1"/>
  <c r="I37" i="1"/>
  <c r="F32" i="1"/>
  <c r="I32" i="1"/>
  <c r="F29" i="1"/>
  <c r="I29" i="1"/>
  <c r="F42" i="1"/>
  <c r="F44" i="1"/>
  <c r="I44" i="1"/>
  <c r="I40" i="1"/>
  <c r="F13" i="1"/>
  <c r="F50" i="1" l="1"/>
  <c r="F45" i="1"/>
  <c r="F27" i="1"/>
  <c r="I27" i="1" l="1"/>
  <c r="I45" i="1"/>
  <c r="F38" i="1"/>
  <c r="F41" i="1"/>
  <c r="I50" i="1"/>
  <c r="I41" i="1" l="1"/>
  <c r="I34" i="1"/>
  <c r="F34" i="1"/>
  <c r="I30" i="1" l="1"/>
  <c r="I33" i="1"/>
  <c r="I31" i="1"/>
  <c r="I43" i="1"/>
  <c r="I51" i="1"/>
  <c r="F33" i="1" l="1"/>
  <c r="F43" i="1"/>
  <c r="F31" i="1"/>
  <c r="F30" i="1"/>
  <c r="F39" i="1"/>
  <c r="D77" i="1"/>
  <c r="F51" i="1"/>
  <c r="G77" i="1"/>
  <c r="E77" i="1"/>
  <c r="F77" i="1" l="1"/>
</calcChain>
</file>

<file path=xl/sharedStrings.xml><?xml version="1.0" encoding="utf-8"?>
<sst xmlns="http://schemas.openxmlformats.org/spreadsheetml/2006/main" count="162" uniqueCount="84">
  <si>
    <t>Movie</t>
  </si>
  <si>
    <t>GBO</t>
  </si>
  <si>
    <t>(Eur)</t>
  </si>
  <si>
    <t>Change</t>
  </si>
  <si>
    <t>ADM</t>
  </si>
  <si>
    <t>Show count</t>
  </si>
  <si>
    <t>Average ADM</t>
  </si>
  <si>
    <t>DCO count</t>
  </si>
  <si>
    <t>Week on screens</t>
  </si>
  <si>
    <t>TOTAL ADM</t>
  </si>
  <si>
    <t>TOTAL GBO (Eur)</t>
  </si>
  <si>
    <t>Release   Date</t>
  </si>
  <si>
    <t>Distributor</t>
  </si>
  <si>
    <t>Filmas</t>
  </si>
  <si>
    <t>pajamos</t>
  </si>
  <si>
    <t>Pakitimas</t>
  </si>
  <si>
    <t>žiūrovų</t>
  </si>
  <si>
    <t>sk.</t>
  </si>
  <si>
    <t>Seansų</t>
  </si>
  <si>
    <t>Kopijų</t>
  </si>
  <si>
    <t>Rodymo</t>
  </si>
  <si>
    <t>savaitė</t>
  </si>
  <si>
    <t>Bendros</t>
  </si>
  <si>
    <t>Bendras</t>
  </si>
  <si>
    <t>Premjeros</t>
  </si>
  <si>
    <t>data</t>
  </si>
  <si>
    <t xml:space="preserve">Platintojas </t>
  </si>
  <si>
    <t>ACME Film</t>
  </si>
  <si>
    <t>Theatrical Film Distribution</t>
  </si>
  <si>
    <t>Žiūrovų lankomumo vidurkis</t>
  </si>
  <si>
    <t>Total (10)</t>
  </si>
  <si>
    <t>-</t>
  </si>
  <si>
    <t>Total (20)</t>
  </si>
  <si>
    <t>N</t>
  </si>
  <si>
    <t>Garsų pasaulio įrašai</t>
  </si>
  <si>
    <t xml:space="preserve"> </t>
  </si>
  <si>
    <t>Vabalo filmai</t>
  </si>
  <si>
    <t>Bulius Ferdinandas (Ferdinand)</t>
  </si>
  <si>
    <t>Stebuklas</t>
  </si>
  <si>
    <t>In Script</t>
  </si>
  <si>
    <t xml:space="preserve">Džiumandži: Sveiki atvykę į Džiungles (Jumanji: Welcome To The Jungle) 
</t>
  </si>
  <si>
    <t xml:space="preserve">Klasės susitikimas: berniukai sugrįžta!
</t>
  </si>
  <si>
    <t>Koko (Coco)</t>
  </si>
  <si>
    <t>NCG Distribution</t>
  </si>
  <si>
    <t>Vandens forma (Shape of Water, The)</t>
  </si>
  <si>
    <t>Grąžinti nepriklausomybę</t>
  </si>
  <si>
    <t>Olegas ir storas</t>
  </si>
  <si>
    <t>Kino Aljansas</t>
  </si>
  <si>
    <t>Bėgantis labirintu: vaistai nuo mirties (Maze Runner: The Death Cure)</t>
  </si>
  <si>
    <t>Trys stendai prie Ebingo, Misūryje (Three Billboards Outside Ebbing, Missouri)</t>
  </si>
  <si>
    <t>Aš žvaigždė</t>
  </si>
  <si>
    <t>Dagas iš akmens amžiaus (Early Man)</t>
  </si>
  <si>
    <t>Penkiasdešimt išlaisvintų atspalvių (Fifty Shades Freed)</t>
  </si>
  <si>
    <t>Laiminga pabaiga (Happy End)</t>
  </si>
  <si>
    <t>Kvadratas (Rutan)</t>
  </si>
  <si>
    <t>Nuostabieji Lūzeriai. Kita planeta</t>
  </si>
  <si>
    <t>Studija NOMINUM</t>
  </si>
  <si>
    <t>Ledas (Lyod)</t>
  </si>
  <si>
    <t>Juodoji pantera (Black Panther)</t>
  </si>
  <si>
    <t>Pelėdų kalnas</t>
  </si>
  <si>
    <t>Kino Gamyba</t>
  </si>
  <si>
    <t xml:space="preserve">Žaidimų vakaras (Game Night)
</t>
  </si>
  <si>
    <t>Vagių irštva (Den of Thieves)</t>
  </si>
  <si>
    <t>Diena kai aš sugrįšiu (Mercy (Deep Water))</t>
  </si>
  <si>
    <t>Gnomai (Gnome Alone)</t>
  </si>
  <si>
    <t>March 2 - 4</t>
  </si>
  <si>
    <t>Kovo 2 - 4 d.</t>
  </si>
  <si>
    <t>Nupirk man laimę (Kupi menya)</t>
  </si>
  <si>
    <t>Raudonasis Žvirblis (Red Sparrow)</t>
  </si>
  <si>
    <t>Lady Bird</t>
  </si>
  <si>
    <t>Rūta</t>
  </si>
  <si>
    <t>Total (30)</t>
  </si>
  <si>
    <t>Gringo (Gringo)</t>
  </si>
  <si>
    <t>Bitė Maja: Medaus žaidynės (Maya the Bee: The Honey Games)</t>
  </si>
  <si>
    <t>Labas, Oksana Sokolova! (Nu, zdravstvuy, Oksana Sokolova!)</t>
  </si>
  <si>
    <t>Apiplėšimas uragano akyje (Hurricane Heist)</t>
  </si>
  <si>
    <t>Žvaigždžių karai: paskutiniai džedajai (Star Wars: Episode VIII - The Last Jedi)</t>
  </si>
  <si>
    <t>Toras. Pasaulių pabaiga (Thor: Ragnarok)</t>
  </si>
  <si>
    <t>Nematomas siūlas (Phantom Thread)</t>
  </si>
  <si>
    <t>March 9 - 11</t>
  </si>
  <si>
    <t>Kovo 9 -  11 d.</t>
  </si>
  <si>
    <t>March 9 - 11 Lithuanian top</t>
  </si>
  <si>
    <t>Kovo 9 - 11 d. Lietuvos kino teatruose rodytų filmų topas</t>
  </si>
  <si>
    <t>Total (33)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</si>
</sst>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8" formatCode="#,##0.00\ &quot;€&quot;;[Red]\-#,##0.00\ &quot;€&quot;"/>
    <numFmt numFmtId="164" formatCode="_-* #,##0.00_-;\-* #,##0.00_-;_-* &quot;-&quot;??_-;_-@_-"/>
    <numFmt numFmtId="165" formatCode="yyyy/mm/dd;@"/>
  </numFmts>
  <fonts count="24"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10"/>
      <name val="Verdana"/>
      <family val="2"/>
      <charset val="186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TimesLT"/>
    </font>
    <font>
      <sz val="12"/>
      <color theme="1"/>
      <name val="Calibri"/>
      <family val="2"/>
      <scheme val="minor"/>
    </font>
    <font>
      <sz val="10"/>
      <name val="Arial Cyr"/>
      <family val="2"/>
    </font>
    <font>
      <sz val="10"/>
      <name val="Arial Cyr"/>
    </font>
    <font>
      <sz val="11"/>
      <color theme="1"/>
      <name val="Calibri"/>
      <family val="2"/>
      <charset val="186"/>
      <scheme val="minor"/>
    </font>
    <font>
      <b/>
      <sz val="16"/>
      <name val="Verdana"/>
      <family val="2"/>
      <charset val="186"/>
    </font>
    <font>
      <sz val="10"/>
      <color theme="1"/>
      <name val="Verdana"/>
      <family val="2"/>
      <charset val="186"/>
    </font>
    <font>
      <b/>
      <i/>
      <sz val="7.5"/>
      <color theme="1"/>
      <name val="Times New Roman"/>
      <family val="1"/>
      <charset val="186"/>
    </font>
    <font>
      <sz val="8"/>
      <color theme="1"/>
      <name val="Calibri"/>
      <family val="2"/>
      <charset val="186"/>
      <scheme val="minor"/>
    </font>
    <font>
      <sz val="10"/>
      <color rgb="FF000000"/>
      <name val="Verdana"/>
      <family val="2"/>
      <charset val="186"/>
    </font>
    <font>
      <sz val="8"/>
      <color theme="1"/>
      <name val="Verdana"/>
      <family val="2"/>
      <charset val="186"/>
    </font>
    <font>
      <sz val="11"/>
      <color rgb="FFFF0000"/>
      <name val="Calibri"/>
      <family val="2"/>
      <charset val="186"/>
      <scheme val="minor"/>
    </font>
    <font>
      <b/>
      <sz val="10"/>
      <color theme="1"/>
      <name val="Verdana"/>
      <family val="2"/>
      <charset val="186"/>
    </font>
    <font>
      <b/>
      <sz val="10"/>
      <name val="Verdana"/>
      <family val="2"/>
      <charset val="186"/>
    </font>
    <font>
      <b/>
      <sz val="10"/>
      <color rgb="FF000000"/>
      <name val="Verdana"/>
      <family val="2"/>
      <charset val="186"/>
    </font>
    <font>
      <sz val="11"/>
      <color rgb="FF000000"/>
      <name val="Calibri"/>
      <family val="2"/>
      <charset val="186"/>
    </font>
    <font>
      <sz val="8"/>
      <name val="Verdana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164" fontId="3" fillId="0" borderId="0" applyFill="0" applyBorder="0" applyAlignment="0" applyProtection="0"/>
    <xf numFmtId="0" fontId="3" fillId="0" borderId="0"/>
    <xf numFmtId="0" fontId="4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0" fillId="0" borderId="0"/>
    <xf numFmtId="0" fontId="2" fillId="0" borderId="0"/>
    <xf numFmtId="0" fontId="22" fillId="0" borderId="0"/>
    <xf numFmtId="0" fontId="11" fillId="0" borderId="0"/>
    <xf numFmtId="0" fontId="2" fillId="0" borderId="0"/>
  </cellStyleXfs>
  <cellXfs count="120">
    <xf numFmtId="0" fontId="0" fillId="0" borderId="0" xfId="0"/>
    <xf numFmtId="0" fontId="11" fillId="0" borderId="0" xfId="0" applyFont="1"/>
    <xf numFmtId="0" fontId="12" fillId="0" borderId="0" xfId="0" applyFont="1" applyAlignment="1">
      <alignment horizontal="center"/>
    </xf>
    <xf numFmtId="0" fontId="14" fillId="2" borderId="5" xfId="0" applyFont="1" applyFill="1" applyBorder="1" applyAlignment="1">
      <alignment horizontal="center" vertical="center" wrapText="1"/>
    </xf>
    <xf numFmtId="0" fontId="11" fillId="0" borderId="0" xfId="0" applyFont="1" applyBorder="1"/>
    <xf numFmtId="0" fontId="14" fillId="2" borderId="6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vertical="center" wrapText="1"/>
    </xf>
    <xf numFmtId="3" fontId="11" fillId="0" borderId="0" xfId="0" applyNumberFormat="1" applyFont="1"/>
    <xf numFmtId="6" fontId="11" fillId="0" borderId="0" xfId="0" applyNumberFormat="1" applyFont="1" applyBorder="1"/>
    <xf numFmtId="0" fontId="14" fillId="2" borderId="5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wrapText="1"/>
    </xf>
    <xf numFmtId="4" fontId="11" fillId="0" borderId="0" xfId="0" applyNumberFormat="1" applyFont="1" applyBorder="1"/>
    <xf numFmtId="0" fontId="14" fillId="2" borderId="6" xfId="0" applyFont="1" applyFill="1" applyBorder="1" applyAlignment="1">
      <alignment horizontal="center" wrapText="1"/>
    </xf>
    <xf numFmtId="4" fontId="11" fillId="0" borderId="0" xfId="0" applyNumberFormat="1" applyFont="1"/>
    <xf numFmtId="0" fontId="15" fillId="0" borderId="7" xfId="0" applyFont="1" applyBorder="1" applyAlignment="1">
      <alignment horizontal="center" vertical="center"/>
    </xf>
    <xf numFmtId="3" fontId="13" fillId="0" borderId="7" xfId="0" applyNumberFormat="1" applyFont="1" applyBorder="1" applyAlignment="1">
      <alignment horizontal="center" vertical="center"/>
    </xf>
    <xf numFmtId="0" fontId="18" fillId="0" borderId="0" xfId="0" applyFont="1"/>
    <xf numFmtId="0" fontId="17" fillId="0" borderId="7" xfId="0" applyFont="1" applyBorder="1" applyAlignment="1">
      <alignment horizontal="center" vertical="center"/>
    </xf>
    <xf numFmtId="0" fontId="19" fillId="2" borderId="7" xfId="0" applyFont="1" applyFill="1" applyBorder="1" applyAlignment="1">
      <alignment horizontal="right" vertical="center" wrapText="1"/>
    </xf>
    <xf numFmtId="3" fontId="20" fillId="0" borderId="7" xfId="0" applyNumberFormat="1" applyFont="1" applyBorder="1" applyAlignment="1">
      <alignment horizontal="center" vertical="center"/>
    </xf>
    <xf numFmtId="10" fontId="21" fillId="2" borderId="8" xfId="0" applyNumberFormat="1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1" fontId="16" fillId="2" borderId="7" xfId="0" applyNumberFormat="1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4" fontId="16" fillId="2" borderId="7" xfId="0" applyNumberFormat="1" applyFont="1" applyFill="1" applyBorder="1" applyAlignment="1">
      <alignment horizontal="center" vertical="center"/>
    </xf>
    <xf numFmtId="14" fontId="16" fillId="0" borderId="7" xfId="0" applyNumberFormat="1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 shrinkToFit="1"/>
    </xf>
    <xf numFmtId="0" fontId="17" fillId="3" borderId="7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vertical="center" wrapText="1"/>
    </xf>
    <xf numFmtId="4" fontId="16" fillId="3" borderId="7" xfId="0" applyNumberFormat="1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1" fontId="16" fillId="3" borderId="7" xfId="0" applyNumberFormat="1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14" fontId="16" fillId="3" borderId="7" xfId="0" applyNumberFormat="1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 shrinkToFit="1"/>
    </xf>
    <xf numFmtId="3" fontId="13" fillId="2" borderId="7" xfId="0" applyNumberFormat="1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/>
    <xf numFmtId="3" fontId="20" fillId="0" borderId="7" xfId="0" applyNumberFormat="1" applyFont="1" applyBorder="1" applyAlignment="1">
      <alignment horizontal="center" vertical="center"/>
    </xf>
    <xf numFmtId="3" fontId="13" fillId="0" borderId="7" xfId="0" applyNumberFormat="1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left" vertical="center" wrapText="1"/>
    </xf>
    <xf numFmtId="0" fontId="15" fillId="0" borderId="7" xfId="0" applyFont="1" applyBorder="1" applyAlignment="1">
      <alignment horizontal="center" vertical="center"/>
    </xf>
    <xf numFmtId="10" fontId="16" fillId="2" borderId="7" xfId="0" applyNumberFormat="1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left" vertical="center" wrapText="1"/>
    </xf>
    <xf numFmtId="0" fontId="11" fillId="0" borderId="0" xfId="0" applyFont="1"/>
    <xf numFmtId="10" fontId="4" fillId="0" borderId="7" xfId="0" applyNumberFormat="1" applyFont="1" applyBorder="1" applyAlignment="1">
      <alignment horizontal="center" vertical="center"/>
    </xf>
    <xf numFmtId="10" fontId="16" fillId="3" borderId="8" xfId="0" applyNumberFormat="1" applyFont="1" applyFill="1" applyBorder="1" applyAlignment="1">
      <alignment horizontal="center" vertical="center"/>
    </xf>
    <xf numFmtId="10" fontId="21" fillId="2" borderId="7" xfId="0" applyNumberFormat="1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 wrapText="1"/>
    </xf>
    <xf numFmtId="3" fontId="13" fillId="3" borderId="0" xfId="0" applyNumberFormat="1" applyFont="1" applyFill="1" applyBorder="1" applyAlignment="1">
      <alignment horizontal="center" vertical="center"/>
    </xf>
    <xf numFmtId="3" fontId="13" fillId="3" borderId="8" xfId="0" applyNumberFormat="1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left" vertical="center" wrapText="1"/>
    </xf>
    <xf numFmtId="0" fontId="11" fillId="0" borderId="0" xfId="0" applyFont="1"/>
    <xf numFmtId="0" fontId="11" fillId="0" borderId="0" xfId="0" applyFont="1"/>
    <xf numFmtId="4" fontId="11" fillId="0" borderId="0" xfId="0" applyNumberFormat="1" applyFont="1" applyBorder="1"/>
    <xf numFmtId="4" fontId="11" fillId="0" borderId="0" xfId="0" applyNumberFormat="1" applyFont="1"/>
    <xf numFmtId="0" fontId="11" fillId="0" borderId="0" xfId="0" applyFont="1"/>
    <xf numFmtId="0" fontId="14" fillId="2" borderId="6" xfId="0" applyFont="1" applyFill="1" applyBorder="1" applyAlignment="1">
      <alignment horizontal="center" vertical="center" wrapText="1"/>
    </xf>
    <xf numFmtId="4" fontId="11" fillId="0" borderId="0" xfId="0" applyNumberFormat="1" applyFont="1" applyBorder="1"/>
    <xf numFmtId="4" fontId="11" fillId="0" borderId="0" xfId="0" applyNumberFormat="1" applyFont="1"/>
    <xf numFmtId="3" fontId="4" fillId="0" borderId="7" xfId="0" applyNumberFormat="1" applyFont="1" applyBorder="1" applyAlignment="1">
      <alignment horizontal="center" vertical="center"/>
    </xf>
    <xf numFmtId="3" fontId="13" fillId="0" borderId="7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9" fillId="2" borderId="7" xfId="0" applyFont="1" applyFill="1" applyBorder="1" applyAlignment="1">
      <alignment horizontal="right" vertical="center" wrapText="1"/>
    </xf>
    <xf numFmtId="3" fontId="20" fillId="0" borderId="7" xfId="0" applyNumberFormat="1" applyFont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1" fontId="16" fillId="2" borderId="7" xfId="0" applyNumberFormat="1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4" fontId="16" fillId="2" borderId="7" xfId="0" applyNumberFormat="1" applyFont="1" applyFill="1" applyBorder="1" applyAlignment="1">
      <alignment horizontal="center" vertical="center"/>
    </xf>
    <xf numFmtId="14" fontId="16" fillId="0" borderId="7" xfId="0" applyNumberFormat="1" applyFont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horizontal="center" vertical="center"/>
    </xf>
    <xf numFmtId="3" fontId="13" fillId="2" borderId="7" xfId="0" applyNumberFormat="1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10" fontId="16" fillId="3" borderId="7" xfId="0" applyNumberFormat="1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horizontal="center" vertical="center" wrapText="1"/>
    </xf>
    <xf numFmtId="165" fontId="16" fillId="0" borderId="8" xfId="0" applyNumberFormat="1" applyFont="1" applyBorder="1" applyAlignment="1">
      <alignment horizontal="center" vertical="center" wrapText="1"/>
    </xf>
    <xf numFmtId="165" fontId="16" fillId="0" borderId="7" xfId="0" applyNumberFormat="1" applyFont="1" applyBorder="1" applyAlignment="1">
      <alignment horizontal="center" vertical="center" wrapText="1"/>
    </xf>
    <xf numFmtId="165" fontId="13" fillId="0" borderId="7" xfId="0" applyNumberFormat="1" applyFont="1" applyBorder="1" applyAlignment="1">
      <alignment horizontal="center" vertical="center" wrapText="1"/>
    </xf>
    <xf numFmtId="3" fontId="2" fillId="0" borderId="0" xfId="23" applyNumberFormat="1"/>
    <xf numFmtId="3" fontId="13" fillId="0" borderId="0" xfId="23" applyNumberFormat="1" applyFont="1" applyAlignment="1">
      <alignment horizontal="center" vertical="center"/>
    </xf>
    <xf numFmtId="3" fontId="13" fillId="0" borderId="9" xfId="0" applyNumberFormat="1" applyFont="1" applyBorder="1" applyAlignment="1">
      <alignment horizontal="center" vertical="center"/>
    </xf>
    <xf numFmtId="165" fontId="16" fillId="0" borderId="10" xfId="0" applyNumberFormat="1" applyFont="1" applyBorder="1" applyAlignment="1">
      <alignment horizontal="center" vertical="center" wrapText="1"/>
    </xf>
    <xf numFmtId="3" fontId="13" fillId="0" borderId="7" xfId="23" applyNumberFormat="1" applyFont="1" applyBorder="1" applyAlignment="1">
      <alignment horizontal="center" vertical="center"/>
    </xf>
    <xf numFmtId="3" fontId="13" fillId="0" borderId="8" xfId="0" applyNumberFormat="1" applyFont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/>
    </xf>
    <xf numFmtId="1" fontId="13" fillId="0" borderId="7" xfId="0" applyNumberFormat="1" applyFont="1" applyBorder="1" applyAlignment="1">
      <alignment horizontal="center" vertical="center"/>
    </xf>
    <xf numFmtId="1" fontId="13" fillId="0" borderId="8" xfId="0" applyNumberFormat="1" applyFont="1" applyBorder="1" applyAlignment="1">
      <alignment horizontal="center" vertical="center"/>
    </xf>
    <xf numFmtId="6" fontId="11" fillId="0" borderId="0" xfId="0" applyNumberFormat="1" applyFont="1"/>
    <xf numFmtId="3" fontId="4" fillId="0" borderId="8" xfId="0" applyNumberFormat="1" applyFont="1" applyBorder="1" applyAlignment="1">
      <alignment horizontal="center" vertical="center"/>
    </xf>
    <xf numFmtId="0" fontId="11" fillId="2" borderId="2" xfId="0" applyFont="1" applyFill="1" applyBorder="1" applyAlignment="1">
      <alignment vertical="center" wrapText="1"/>
    </xf>
    <xf numFmtId="0" fontId="13" fillId="0" borderId="8" xfId="23" applyNumberFormat="1" applyFont="1" applyBorder="1" applyAlignment="1">
      <alignment horizontal="left" vertical="center" wrapText="1"/>
    </xf>
    <xf numFmtId="10" fontId="16" fillId="2" borderId="9" xfId="0" applyNumberFormat="1" applyFont="1" applyFill="1" applyBorder="1" applyAlignment="1">
      <alignment horizontal="center" vertical="center"/>
    </xf>
    <xf numFmtId="10" fontId="4" fillId="0" borderId="8" xfId="0" applyNumberFormat="1" applyFont="1" applyBorder="1" applyAlignment="1">
      <alignment horizontal="center" vertical="center"/>
    </xf>
    <xf numFmtId="0" fontId="2" fillId="0" borderId="0" xfId="20"/>
    <xf numFmtId="4" fontId="2" fillId="0" borderId="0" xfId="20" applyNumberFormat="1"/>
    <xf numFmtId="3" fontId="2" fillId="0" borderId="0" xfId="20" applyNumberFormat="1"/>
    <xf numFmtId="3" fontId="13" fillId="0" borderId="8" xfId="23" applyNumberFormat="1" applyFont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left" vertical="top" wrapText="1"/>
    </xf>
    <xf numFmtId="8" fontId="11" fillId="0" borderId="0" xfId="0" applyNumberFormat="1" applyFont="1"/>
    <xf numFmtId="1" fontId="17" fillId="0" borderId="7" xfId="0" applyNumberFormat="1" applyFont="1" applyBorder="1" applyAlignment="1">
      <alignment horizontal="center" vertical="center"/>
    </xf>
    <xf numFmtId="1" fontId="23" fillId="0" borderId="7" xfId="0" applyNumberFormat="1" applyFont="1" applyBorder="1" applyAlignment="1">
      <alignment horizontal="center" vertical="center"/>
    </xf>
    <xf numFmtId="1" fontId="17" fillId="0" borderId="9" xfId="0" applyNumberFormat="1" applyFont="1" applyBorder="1" applyAlignment="1">
      <alignment horizontal="center" vertical="center"/>
    </xf>
    <xf numFmtId="3" fontId="4" fillId="0" borderId="7" xfId="0" applyNumberFormat="1" applyFont="1" applyFill="1" applyBorder="1" applyAlignment="1" applyProtection="1">
      <alignment horizontal="center" vertical="center"/>
    </xf>
    <xf numFmtId="10" fontId="21" fillId="2" borderId="9" xfId="0" applyNumberFormat="1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24">
    <cellStyle name="Comma 2" xfId="9" xr:uid="{00000000-0005-0000-0000-000000000000}"/>
    <cellStyle name="Įprastas 2" xfId="14" xr:uid="{00000000-0005-0000-0000-000001000000}"/>
    <cellStyle name="Įprastas 2 2" xfId="20" xr:uid="{00000000-0005-0000-0000-000002000000}"/>
    <cellStyle name="Įprastas 3" xfId="15" xr:uid="{00000000-0005-0000-0000-000003000000}"/>
    <cellStyle name="Normal" xfId="0" builtinId="0"/>
    <cellStyle name="Normal 10" xfId="18" xr:uid="{00000000-0005-0000-0000-000005000000}"/>
    <cellStyle name="Normal 11" xfId="19" xr:uid="{00000000-0005-0000-0000-000006000000}"/>
    <cellStyle name="Normal 12" xfId="21" xr:uid="{00000000-0005-0000-0000-000043000000}"/>
    <cellStyle name="Normal 2" xfId="1" xr:uid="{00000000-0005-0000-0000-000007000000}"/>
    <cellStyle name="Normal 2 2" xfId="3" xr:uid="{00000000-0005-0000-0000-000008000000}"/>
    <cellStyle name="Normal 2 3" xfId="13" xr:uid="{00000000-0005-0000-0000-000009000000}"/>
    <cellStyle name="Normal 2 4" xfId="23" xr:uid="{00000000-0005-0000-0000-000001000000}"/>
    <cellStyle name="Normal 3" xfId="2" xr:uid="{00000000-0005-0000-0000-00000A000000}"/>
    <cellStyle name="Normal 3 2" xfId="4" xr:uid="{00000000-0005-0000-0000-00000B000000}"/>
    <cellStyle name="Normal 3 3" xfId="22" xr:uid="{00000000-0005-0000-0000-00002F000000}"/>
    <cellStyle name="Normal 4" xfId="5" xr:uid="{00000000-0005-0000-0000-00000C000000}"/>
    <cellStyle name="Normal 5" xfId="6" xr:uid="{00000000-0005-0000-0000-00000D000000}"/>
    <cellStyle name="Normal 6" xfId="7" xr:uid="{00000000-0005-0000-0000-00000E000000}"/>
    <cellStyle name="Normal 7" xfId="8" xr:uid="{00000000-0005-0000-0000-00000F000000}"/>
    <cellStyle name="Normal 7 2" xfId="10" xr:uid="{00000000-0005-0000-0000-000010000000}"/>
    <cellStyle name="Normal 8" xfId="11" xr:uid="{00000000-0005-0000-0000-000011000000}"/>
    <cellStyle name="Normal 9" xfId="12" xr:uid="{00000000-0005-0000-0000-000012000000}"/>
    <cellStyle name="Normal 9 2" xfId="17" xr:uid="{00000000-0005-0000-0000-000013000000}"/>
    <cellStyle name="Обычный_niko_all" xfId="16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2"/>
  <sheetViews>
    <sheetView tabSelected="1" topLeftCell="A22" zoomScale="70" zoomScaleNormal="70" workbookViewId="0">
      <selection activeCell="L42" sqref="L42:M42"/>
    </sheetView>
  </sheetViews>
  <sheetFormatPr defaultColWidth="8.88671875" defaultRowHeight="14.4"/>
  <cols>
    <col min="1" max="1" width="4.109375" style="1" customWidth="1"/>
    <col min="2" max="2" width="5.88671875" style="1" customWidth="1"/>
    <col min="3" max="3" width="29.44140625" style="1" customWidth="1"/>
    <col min="4" max="4" width="13.33203125" style="1" customWidth="1"/>
    <col min="5" max="5" width="14" style="1" customWidth="1"/>
    <col min="6" max="6" width="15.33203125" style="1" customWidth="1"/>
    <col min="7" max="7" width="12.109375" style="1" bestFit="1" customWidth="1"/>
    <col min="8" max="8" width="10.88671875" style="1" customWidth="1"/>
    <col min="9" max="9" width="12" style="1" customWidth="1"/>
    <col min="10" max="10" width="10.5546875" style="1" customWidth="1"/>
    <col min="11" max="11" width="12.109375" style="1" bestFit="1" customWidth="1"/>
    <col min="12" max="12" width="13.44140625" style="1" customWidth="1"/>
    <col min="13" max="13" width="13" style="1" customWidth="1"/>
    <col min="14" max="14" width="14" style="1" customWidth="1"/>
    <col min="15" max="15" width="15.44140625" style="1" customWidth="1"/>
    <col min="16" max="16" width="2.21875" style="1" customWidth="1"/>
    <col min="17" max="17" width="8.44140625" style="1" customWidth="1"/>
    <col min="18" max="18" width="7.77734375" style="1" customWidth="1"/>
    <col min="19" max="19" width="6.21875" style="1" customWidth="1"/>
    <col min="20" max="20" width="8.5546875" style="1" customWidth="1"/>
    <col min="21" max="21" width="11.5546875" style="1" customWidth="1"/>
    <col min="22" max="22" width="13.44140625" style="1" customWidth="1"/>
    <col min="23" max="23" width="11.109375" style="1" customWidth="1"/>
    <col min="24" max="16384" width="8.88671875" style="1"/>
  </cols>
  <sheetData>
    <row r="1" spans="1:25" ht="19.5" customHeight="1">
      <c r="E1" s="2" t="s">
        <v>81</v>
      </c>
      <c r="F1" s="2"/>
      <c r="G1" s="2"/>
      <c r="H1" s="2"/>
      <c r="I1" s="2"/>
    </row>
    <row r="2" spans="1:25" ht="19.5" customHeight="1">
      <c r="E2" s="2" t="s">
        <v>82</v>
      </c>
      <c r="F2" s="2"/>
      <c r="G2" s="2"/>
      <c r="H2" s="2"/>
      <c r="I2" s="2"/>
      <c r="J2" s="2"/>
      <c r="K2" s="2"/>
    </row>
    <row r="4" spans="1:25" ht="15.75" customHeight="1" thickBot="1"/>
    <row r="5" spans="1:25" ht="15" customHeight="1">
      <c r="A5" s="117"/>
      <c r="B5" s="117"/>
      <c r="C5" s="114" t="s">
        <v>0</v>
      </c>
      <c r="D5" s="3"/>
      <c r="E5" s="3"/>
      <c r="F5" s="114" t="s">
        <v>3</v>
      </c>
      <c r="G5" s="3"/>
      <c r="H5" s="114" t="s">
        <v>5</v>
      </c>
      <c r="I5" s="114" t="s">
        <v>6</v>
      </c>
      <c r="J5" s="114" t="s">
        <v>7</v>
      </c>
      <c r="K5" s="114" t="s">
        <v>8</v>
      </c>
      <c r="L5" s="114" t="s">
        <v>10</v>
      </c>
      <c r="M5" s="114" t="s">
        <v>9</v>
      </c>
      <c r="N5" s="114" t="s">
        <v>11</v>
      </c>
      <c r="O5" s="114" t="s">
        <v>12</v>
      </c>
      <c r="T5" s="4"/>
    </row>
    <row r="6" spans="1:25">
      <c r="A6" s="118"/>
      <c r="B6" s="118"/>
      <c r="C6" s="115"/>
      <c r="D6" s="5" t="s">
        <v>79</v>
      </c>
      <c r="E6" s="62" t="s">
        <v>65</v>
      </c>
      <c r="F6" s="115"/>
      <c r="G6" s="62" t="s">
        <v>79</v>
      </c>
      <c r="H6" s="115"/>
      <c r="I6" s="115"/>
      <c r="J6" s="115"/>
      <c r="K6" s="115"/>
      <c r="L6" s="115"/>
      <c r="M6" s="115"/>
      <c r="N6" s="115"/>
      <c r="O6" s="115"/>
      <c r="T6" s="4"/>
    </row>
    <row r="7" spans="1:25">
      <c r="A7" s="118"/>
      <c r="B7" s="118"/>
      <c r="C7" s="115"/>
      <c r="D7" s="5" t="s">
        <v>1</v>
      </c>
      <c r="E7" s="5" t="s">
        <v>1</v>
      </c>
      <c r="F7" s="115"/>
      <c r="G7" s="5" t="s">
        <v>4</v>
      </c>
      <c r="H7" s="115"/>
      <c r="I7" s="115"/>
      <c r="J7" s="115"/>
      <c r="K7" s="115"/>
      <c r="L7" s="115"/>
      <c r="M7" s="115"/>
      <c r="N7" s="115"/>
      <c r="O7" s="115"/>
      <c r="T7" s="4"/>
    </row>
    <row r="8" spans="1:25" ht="18" customHeight="1" thickBot="1">
      <c r="A8" s="119"/>
      <c r="B8" s="119"/>
      <c r="C8" s="116"/>
      <c r="D8" s="6" t="s">
        <v>2</v>
      </c>
      <c r="E8" s="6" t="s">
        <v>2</v>
      </c>
      <c r="F8" s="116"/>
      <c r="G8" s="7"/>
      <c r="H8" s="116"/>
      <c r="I8" s="116"/>
      <c r="J8" s="116"/>
      <c r="K8" s="116"/>
      <c r="L8" s="116"/>
      <c r="M8" s="116"/>
      <c r="N8" s="116"/>
      <c r="O8" s="116"/>
      <c r="T8" s="9"/>
    </row>
    <row r="9" spans="1:25" ht="15" customHeight="1">
      <c r="A9" s="117"/>
      <c r="B9" s="117"/>
      <c r="C9" s="114" t="s">
        <v>13</v>
      </c>
      <c r="D9" s="90"/>
      <c r="E9" s="90"/>
      <c r="F9" s="114" t="s">
        <v>15</v>
      </c>
      <c r="G9" s="90"/>
      <c r="H9" s="10" t="s">
        <v>18</v>
      </c>
      <c r="I9" s="114" t="s">
        <v>29</v>
      </c>
      <c r="J9" s="3" t="s">
        <v>19</v>
      </c>
      <c r="K9" s="3" t="s">
        <v>20</v>
      </c>
      <c r="L9" s="11" t="s">
        <v>22</v>
      </c>
      <c r="M9" s="3" t="s">
        <v>23</v>
      </c>
      <c r="N9" s="3" t="s">
        <v>24</v>
      </c>
      <c r="O9" s="114" t="s">
        <v>26</v>
      </c>
      <c r="T9" s="9"/>
    </row>
    <row r="10" spans="1:25">
      <c r="A10" s="118"/>
      <c r="B10" s="118"/>
      <c r="C10" s="115"/>
      <c r="D10" s="91" t="s">
        <v>80</v>
      </c>
      <c r="E10" s="106" t="s">
        <v>66</v>
      </c>
      <c r="F10" s="115"/>
      <c r="G10" s="106" t="s">
        <v>80</v>
      </c>
      <c r="H10" s="62" t="s">
        <v>17</v>
      </c>
      <c r="I10" s="115"/>
      <c r="J10" s="62" t="s">
        <v>17</v>
      </c>
      <c r="K10" s="62" t="s">
        <v>21</v>
      </c>
      <c r="L10" s="13" t="s">
        <v>14</v>
      </c>
      <c r="M10" s="62" t="s">
        <v>16</v>
      </c>
      <c r="N10" s="62" t="s">
        <v>25</v>
      </c>
      <c r="O10" s="115"/>
      <c r="T10" s="9"/>
    </row>
    <row r="11" spans="1:25">
      <c r="A11" s="118"/>
      <c r="B11" s="118"/>
      <c r="C11" s="115"/>
      <c r="D11" s="91" t="s">
        <v>14</v>
      </c>
      <c r="E11" s="62" t="s">
        <v>14</v>
      </c>
      <c r="F11" s="115"/>
      <c r="G11" s="91" t="s">
        <v>16</v>
      </c>
      <c r="H11" s="7"/>
      <c r="I11" s="115"/>
      <c r="J11" s="7"/>
      <c r="K11" s="7"/>
      <c r="L11" s="13" t="s">
        <v>2</v>
      </c>
      <c r="M11" s="62" t="s">
        <v>17</v>
      </c>
      <c r="N11" s="7"/>
      <c r="O11" s="115"/>
      <c r="T11" s="12"/>
    </row>
    <row r="12" spans="1:25" ht="15" thickBot="1">
      <c r="A12" s="118"/>
      <c r="B12" s="119"/>
      <c r="C12" s="116"/>
      <c r="D12" s="92" t="s">
        <v>2</v>
      </c>
      <c r="E12" s="6" t="s">
        <v>2</v>
      </c>
      <c r="F12" s="116"/>
      <c r="G12" s="92" t="s">
        <v>17</v>
      </c>
      <c r="H12" s="98"/>
      <c r="I12" s="116"/>
      <c r="J12" s="98"/>
      <c r="K12" s="98"/>
      <c r="L12" s="98"/>
      <c r="M12" s="98"/>
      <c r="N12" s="98"/>
      <c r="O12" s="116"/>
      <c r="P12" s="61"/>
      <c r="T12" s="63"/>
    </row>
    <row r="13" spans="1:25" ht="25.2" customHeight="1">
      <c r="A13" s="15">
        <v>1</v>
      </c>
      <c r="B13" s="109">
        <v>2</v>
      </c>
      <c r="C13" s="44" t="s">
        <v>59</v>
      </c>
      <c r="D13" s="97">
        <v>30391</v>
      </c>
      <c r="E13" s="97">
        <v>34480</v>
      </c>
      <c r="F13" s="46">
        <f>(D13-E13)/E13</f>
        <v>-0.11859048723897912</v>
      </c>
      <c r="G13" s="97">
        <v>5455</v>
      </c>
      <c r="H13" s="89" t="s">
        <v>31</v>
      </c>
      <c r="I13" s="89" t="s">
        <v>31</v>
      </c>
      <c r="J13" s="89" t="s">
        <v>31</v>
      </c>
      <c r="K13" s="89">
        <v>4</v>
      </c>
      <c r="L13" s="97">
        <v>384381</v>
      </c>
      <c r="M13" s="97">
        <v>72245</v>
      </c>
      <c r="N13" s="81">
        <v>43147</v>
      </c>
      <c r="O13" s="43" t="s">
        <v>60</v>
      </c>
      <c r="P13" s="61"/>
      <c r="R13" s="14"/>
      <c r="T13" s="84"/>
    </row>
    <row r="14" spans="1:25" s="61" customFormat="1" ht="25.2" customHeight="1">
      <c r="A14" s="45">
        <v>2</v>
      </c>
      <c r="B14" s="109" t="s">
        <v>33</v>
      </c>
      <c r="C14" s="44" t="s">
        <v>73</v>
      </c>
      <c r="D14" s="105">
        <v>27840</v>
      </c>
      <c r="E14" s="49" t="s">
        <v>31</v>
      </c>
      <c r="F14" s="49" t="s">
        <v>31</v>
      </c>
      <c r="G14" s="105">
        <v>5738</v>
      </c>
      <c r="H14" s="101" t="s">
        <v>31</v>
      </c>
      <c r="I14" s="101" t="s">
        <v>31</v>
      </c>
      <c r="J14" s="89">
        <v>16</v>
      </c>
      <c r="K14" s="89">
        <v>1</v>
      </c>
      <c r="L14" s="105">
        <v>27840</v>
      </c>
      <c r="M14" s="105">
        <v>5738</v>
      </c>
      <c r="N14" s="81">
        <v>43168</v>
      </c>
      <c r="O14" s="43" t="s">
        <v>34</v>
      </c>
      <c r="R14" s="64"/>
      <c r="T14" s="84"/>
    </row>
    <row r="15" spans="1:25" s="61" customFormat="1" ht="25.2" customHeight="1">
      <c r="A15" s="45">
        <v>3</v>
      </c>
      <c r="B15" s="109">
        <v>1</v>
      </c>
      <c r="C15" s="44" t="s">
        <v>68</v>
      </c>
      <c r="D15" s="97">
        <v>27675.25</v>
      </c>
      <c r="E15" s="65">
        <v>43072.03</v>
      </c>
      <c r="F15" s="46">
        <f>(D15-E15)/E15</f>
        <v>-0.35746585429105615</v>
      </c>
      <c r="G15" s="97">
        <v>4623</v>
      </c>
      <c r="H15" s="89">
        <v>68</v>
      </c>
      <c r="I15" s="89">
        <f>G15/H15</f>
        <v>67.985294117647058</v>
      </c>
      <c r="J15" s="89">
        <v>11</v>
      </c>
      <c r="K15" s="89">
        <v>2</v>
      </c>
      <c r="L15" s="97">
        <v>92550</v>
      </c>
      <c r="M15" s="97">
        <v>15892</v>
      </c>
      <c r="N15" s="81">
        <v>43161</v>
      </c>
      <c r="O15" s="78" t="s">
        <v>28</v>
      </c>
      <c r="R15" s="64"/>
      <c r="T15" s="84"/>
    </row>
    <row r="16" spans="1:25" s="61" customFormat="1" ht="25.2" customHeight="1">
      <c r="A16" s="45">
        <v>4</v>
      </c>
      <c r="B16" s="109">
        <v>3</v>
      </c>
      <c r="C16" s="44" t="s">
        <v>70</v>
      </c>
      <c r="D16" s="105">
        <v>26767</v>
      </c>
      <c r="E16" s="65">
        <v>26311</v>
      </c>
      <c r="F16" s="46">
        <f>(D16-E16)/E16</f>
        <v>1.7331154270077153E-2</v>
      </c>
      <c r="G16" s="105">
        <v>4737</v>
      </c>
      <c r="H16" s="101" t="s">
        <v>31</v>
      </c>
      <c r="I16" s="101" t="s">
        <v>31</v>
      </c>
      <c r="J16" s="89" t="s">
        <v>31</v>
      </c>
      <c r="K16" s="89">
        <v>2</v>
      </c>
      <c r="L16" s="97">
        <v>71378</v>
      </c>
      <c r="M16" s="97">
        <v>13418</v>
      </c>
      <c r="N16" s="81">
        <v>43161</v>
      </c>
      <c r="O16" s="78" t="s">
        <v>36</v>
      </c>
      <c r="R16" s="64"/>
      <c r="T16" s="84"/>
      <c r="V16" s="108"/>
      <c r="W16" s="96"/>
      <c r="Y16" s="8"/>
    </row>
    <row r="17" spans="1:25" s="61" customFormat="1" ht="25.2" customHeight="1">
      <c r="A17" s="45">
        <v>5</v>
      </c>
      <c r="B17" s="109">
        <v>4</v>
      </c>
      <c r="C17" s="44" t="s">
        <v>64</v>
      </c>
      <c r="D17" s="97">
        <v>21245</v>
      </c>
      <c r="E17" s="65">
        <v>25101</v>
      </c>
      <c r="F17" s="46">
        <f>(D17-E17)/E17</f>
        <v>-0.1536193777140353</v>
      </c>
      <c r="G17" s="97">
        <v>4417</v>
      </c>
      <c r="H17" s="66" t="s">
        <v>31</v>
      </c>
      <c r="I17" s="66" t="s">
        <v>31</v>
      </c>
      <c r="J17" s="89">
        <v>11</v>
      </c>
      <c r="K17" s="89">
        <v>3</v>
      </c>
      <c r="L17" s="97">
        <v>65780</v>
      </c>
      <c r="M17" s="97">
        <v>14355</v>
      </c>
      <c r="N17" s="81">
        <v>43154</v>
      </c>
      <c r="O17" s="78" t="s">
        <v>34</v>
      </c>
      <c r="R17" s="64"/>
      <c r="T17" s="84"/>
      <c r="V17" s="108"/>
      <c r="W17" s="96"/>
      <c r="Y17" s="8"/>
    </row>
    <row r="18" spans="1:25" s="61" customFormat="1" ht="25.2" customHeight="1">
      <c r="A18" s="45">
        <v>6</v>
      </c>
      <c r="B18" s="109" t="s">
        <v>33</v>
      </c>
      <c r="C18" s="44" t="s">
        <v>75</v>
      </c>
      <c r="D18" s="97">
        <v>15077.35</v>
      </c>
      <c r="E18" s="49" t="s">
        <v>31</v>
      </c>
      <c r="F18" s="49" t="s">
        <v>31</v>
      </c>
      <c r="G18" s="97">
        <v>2747</v>
      </c>
      <c r="H18" s="66">
        <v>65</v>
      </c>
      <c r="I18" s="66">
        <f>G18/H18</f>
        <v>42.261538461538464</v>
      </c>
      <c r="J18" s="89">
        <v>12</v>
      </c>
      <c r="K18" s="89">
        <v>1</v>
      </c>
      <c r="L18" s="97">
        <v>15293</v>
      </c>
      <c r="M18" s="97">
        <v>2795</v>
      </c>
      <c r="N18" s="81">
        <v>43168</v>
      </c>
      <c r="O18" s="78" t="s">
        <v>28</v>
      </c>
      <c r="R18" s="64"/>
      <c r="T18" s="84"/>
      <c r="V18" s="108"/>
      <c r="W18" s="96"/>
      <c r="Y18" s="8"/>
    </row>
    <row r="19" spans="1:25" s="61" customFormat="1" ht="25.2" customHeight="1">
      <c r="A19" s="45">
        <v>7</v>
      </c>
      <c r="B19" s="109">
        <v>5</v>
      </c>
      <c r="C19" s="44" t="s">
        <v>58</v>
      </c>
      <c r="D19" s="97">
        <v>13300.71</v>
      </c>
      <c r="E19" s="65">
        <v>17553.439999999999</v>
      </c>
      <c r="F19" s="46">
        <f>(D19-E19)/E19</f>
        <v>-0.24227330939120764</v>
      </c>
      <c r="G19" s="97">
        <v>2123</v>
      </c>
      <c r="H19" s="95">
        <v>52</v>
      </c>
      <c r="I19" s="89">
        <f>G19/H19</f>
        <v>40.82692307692308</v>
      </c>
      <c r="J19" s="89">
        <v>13</v>
      </c>
      <c r="K19" s="89">
        <v>4</v>
      </c>
      <c r="L19" s="97">
        <v>174716</v>
      </c>
      <c r="M19" s="97">
        <v>29793</v>
      </c>
      <c r="N19" s="81">
        <v>43147</v>
      </c>
      <c r="O19" s="78" t="s">
        <v>28</v>
      </c>
      <c r="R19" s="64"/>
      <c r="T19" s="84"/>
      <c r="U19" s="8"/>
      <c r="V19" s="64"/>
      <c r="W19" s="8"/>
      <c r="Y19" s="8"/>
    </row>
    <row r="20" spans="1:25" s="61" customFormat="1" ht="25.2" customHeight="1">
      <c r="A20" s="45">
        <v>8</v>
      </c>
      <c r="B20" s="109" t="s">
        <v>33</v>
      </c>
      <c r="C20" s="44" t="s">
        <v>72</v>
      </c>
      <c r="D20" s="97">
        <v>11713.52</v>
      </c>
      <c r="E20" s="49" t="s">
        <v>31</v>
      </c>
      <c r="F20" s="49" t="s">
        <v>31</v>
      </c>
      <c r="G20" s="97">
        <v>2098</v>
      </c>
      <c r="H20" s="95">
        <v>68</v>
      </c>
      <c r="I20" s="89">
        <f>G20/H20</f>
        <v>30.852941176470587</v>
      </c>
      <c r="J20" s="89">
        <v>12</v>
      </c>
      <c r="K20" s="89">
        <v>1</v>
      </c>
      <c r="L20" s="97">
        <v>12842.63</v>
      </c>
      <c r="M20" s="97">
        <v>2306</v>
      </c>
      <c r="N20" s="81">
        <v>43168</v>
      </c>
      <c r="O20" s="78" t="s">
        <v>27</v>
      </c>
      <c r="R20" s="64"/>
      <c r="T20" s="84"/>
      <c r="U20" s="8"/>
      <c r="V20" s="64"/>
      <c r="W20" s="8"/>
      <c r="Y20" s="8"/>
    </row>
    <row r="21" spans="1:25" s="61" customFormat="1" ht="25.2" customHeight="1">
      <c r="A21" s="45">
        <v>9</v>
      </c>
      <c r="B21" s="109" t="s">
        <v>33</v>
      </c>
      <c r="C21" s="107" t="s">
        <v>78</v>
      </c>
      <c r="D21" s="97">
        <v>10902</v>
      </c>
      <c r="E21" s="49" t="s">
        <v>31</v>
      </c>
      <c r="F21" s="49" t="s">
        <v>31</v>
      </c>
      <c r="G21" s="97">
        <v>2001</v>
      </c>
      <c r="H21" s="95">
        <v>61</v>
      </c>
      <c r="I21" s="89">
        <f>G21/H21</f>
        <v>32.803278688524593</v>
      </c>
      <c r="J21" s="89">
        <v>16</v>
      </c>
      <c r="K21" s="89">
        <v>1</v>
      </c>
      <c r="L21" s="97">
        <v>14105</v>
      </c>
      <c r="M21" s="97">
        <v>2606</v>
      </c>
      <c r="N21" s="81">
        <v>43168</v>
      </c>
      <c r="O21" s="78" t="s">
        <v>43</v>
      </c>
      <c r="R21" s="64"/>
      <c r="T21" s="84"/>
      <c r="U21" s="108"/>
      <c r="V21" s="64"/>
      <c r="W21" s="96"/>
      <c r="Y21" s="8"/>
    </row>
    <row r="22" spans="1:25" s="61" customFormat="1" ht="25.2" customHeight="1">
      <c r="A22" s="45">
        <v>10</v>
      </c>
      <c r="B22" s="109">
        <v>7</v>
      </c>
      <c r="C22" s="107" t="s">
        <v>61</v>
      </c>
      <c r="D22" s="97">
        <v>10140.290000000001</v>
      </c>
      <c r="E22" s="65">
        <v>14343.15</v>
      </c>
      <c r="F22" s="46">
        <f>(D22-E22)/E22</f>
        <v>-0.29302210462834166</v>
      </c>
      <c r="G22" s="97">
        <v>1682</v>
      </c>
      <c r="H22" s="95">
        <v>32</v>
      </c>
      <c r="I22" s="89">
        <f>G22/H22</f>
        <v>52.5625</v>
      </c>
      <c r="J22" s="89">
        <v>7</v>
      </c>
      <c r="K22" s="89">
        <v>3</v>
      </c>
      <c r="L22" s="97">
        <v>83227.070000000007</v>
      </c>
      <c r="M22" s="97">
        <v>16161</v>
      </c>
      <c r="N22" s="81">
        <v>43154</v>
      </c>
      <c r="O22" s="78" t="s">
        <v>27</v>
      </c>
      <c r="Q22" s="102"/>
      <c r="R22" s="102"/>
      <c r="S22" s="103"/>
      <c r="T22" s="104"/>
      <c r="U22" s="104"/>
      <c r="V22" s="103"/>
      <c r="W22" s="8"/>
      <c r="Y22" s="8"/>
    </row>
    <row r="23" spans="1:25" s="61" customFormat="1" ht="25.2" customHeight="1">
      <c r="A23" s="67"/>
      <c r="B23" s="67"/>
      <c r="C23" s="68" t="s">
        <v>30</v>
      </c>
      <c r="D23" s="69">
        <f>SUM(D13:D22)</f>
        <v>195052.12</v>
      </c>
      <c r="E23" s="69">
        <f t="shared" ref="E23:G23" si="0">SUM(E13:E22)</f>
        <v>160860.62</v>
      </c>
      <c r="F23" s="51">
        <f>(D23-E23)/E23</f>
        <v>0.21255357588451418</v>
      </c>
      <c r="G23" s="69">
        <f t="shared" si="0"/>
        <v>35621</v>
      </c>
      <c r="H23" s="70"/>
      <c r="I23" s="71"/>
      <c r="J23" s="70"/>
      <c r="K23" s="72"/>
      <c r="L23" s="73"/>
      <c r="M23" s="77"/>
      <c r="N23" s="74"/>
      <c r="O23" s="78"/>
    </row>
    <row r="24" spans="1:25" s="57" customFormat="1" ht="13.8" customHeight="1">
      <c r="A24" s="55"/>
      <c r="B24" s="75"/>
      <c r="C24" s="56"/>
      <c r="D24" s="76"/>
      <c r="E24" s="76"/>
      <c r="F24" s="79"/>
      <c r="G24" s="76"/>
      <c r="H24" s="76"/>
      <c r="I24" s="76"/>
      <c r="J24" s="76"/>
      <c r="K24" s="76"/>
      <c r="L24" s="76"/>
      <c r="M24" s="76"/>
      <c r="N24" s="80"/>
      <c r="O24" s="52"/>
      <c r="P24" s="58"/>
      <c r="R24" s="60"/>
      <c r="T24" s="59"/>
    </row>
    <row r="25" spans="1:25" s="61" customFormat="1" ht="25.2" customHeight="1">
      <c r="A25" s="45">
        <v>11</v>
      </c>
      <c r="B25" s="109">
        <v>6</v>
      </c>
      <c r="C25" s="44" t="s">
        <v>52</v>
      </c>
      <c r="D25" s="97">
        <v>9220</v>
      </c>
      <c r="E25" s="65">
        <v>14741</v>
      </c>
      <c r="F25" s="46">
        <f>(D25-E25)/E25</f>
        <v>-0.37453361373041177</v>
      </c>
      <c r="G25" s="97">
        <v>1508</v>
      </c>
      <c r="H25" s="95">
        <v>31</v>
      </c>
      <c r="I25" s="89">
        <f>G25/H25</f>
        <v>48.645161290322584</v>
      </c>
      <c r="J25" s="89">
        <v>7</v>
      </c>
      <c r="K25" s="89">
        <v>5</v>
      </c>
      <c r="L25" s="97">
        <v>501280</v>
      </c>
      <c r="M25" s="97">
        <v>87562</v>
      </c>
      <c r="N25" s="81">
        <v>43140</v>
      </c>
      <c r="O25" s="78" t="s">
        <v>43</v>
      </c>
      <c r="Q25" s="102"/>
      <c r="R25" s="102"/>
      <c r="S25" s="103"/>
      <c r="T25" s="104"/>
      <c r="U25" s="104"/>
      <c r="V25" s="103"/>
      <c r="W25" s="8"/>
      <c r="Y25" s="8"/>
    </row>
    <row r="26" spans="1:25" s="61" customFormat="1" ht="25.2" customHeight="1">
      <c r="A26" s="45">
        <v>12</v>
      </c>
      <c r="B26" s="109" t="s">
        <v>33</v>
      </c>
      <c r="C26" s="44" t="s">
        <v>74</v>
      </c>
      <c r="D26" s="105">
        <v>9090</v>
      </c>
      <c r="E26" s="49" t="s">
        <v>31</v>
      </c>
      <c r="F26" s="49" t="s">
        <v>31</v>
      </c>
      <c r="G26" s="105">
        <v>1540</v>
      </c>
      <c r="H26" s="101" t="s">
        <v>31</v>
      </c>
      <c r="I26" s="101" t="s">
        <v>31</v>
      </c>
      <c r="J26" s="89">
        <v>8</v>
      </c>
      <c r="K26" s="89">
        <v>1</v>
      </c>
      <c r="L26" s="105">
        <v>9090</v>
      </c>
      <c r="M26" s="105">
        <v>1540</v>
      </c>
      <c r="N26" s="81">
        <v>43168</v>
      </c>
      <c r="O26" s="78" t="s">
        <v>34</v>
      </c>
      <c r="Q26" s="102"/>
      <c r="R26" s="102"/>
      <c r="S26" s="103"/>
      <c r="T26" s="104"/>
      <c r="U26" s="104"/>
      <c r="V26" s="103"/>
      <c r="W26" s="8"/>
      <c r="Y26" s="8"/>
    </row>
    <row r="27" spans="1:25" s="61" customFormat="1" ht="25.2" customHeight="1">
      <c r="A27" s="45">
        <v>13</v>
      </c>
      <c r="B27" s="109">
        <v>16</v>
      </c>
      <c r="C27" s="99" t="s">
        <v>55</v>
      </c>
      <c r="D27" s="105">
        <v>5403.97</v>
      </c>
      <c r="E27" s="65">
        <v>3422.82</v>
      </c>
      <c r="F27" s="46">
        <f t="shared" ref="F27:F35" si="1">(D27-E27)/E27</f>
        <v>0.57880636434285182</v>
      </c>
      <c r="G27" s="105">
        <v>1424</v>
      </c>
      <c r="H27" s="93">
        <v>16</v>
      </c>
      <c r="I27" s="66">
        <f t="shared" ref="I27:I34" si="2">G27/H27</f>
        <v>89</v>
      </c>
      <c r="J27" s="66">
        <v>8</v>
      </c>
      <c r="K27" s="89">
        <v>5</v>
      </c>
      <c r="L27" s="105">
        <f>62138+D27</f>
        <v>67541.97</v>
      </c>
      <c r="M27" s="105">
        <f>12234+G27</f>
        <v>13658</v>
      </c>
      <c r="N27" s="81">
        <v>43140</v>
      </c>
      <c r="O27" s="78" t="s">
        <v>56</v>
      </c>
      <c r="Q27" s="102"/>
      <c r="R27" s="102"/>
      <c r="S27" s="103"/>
      <c r="T27" s="104"/>
      <c r="U27" s="104"/>
      <c r="V27" s="103"/>
      <c r="W27" s="8"/>
      <c r="Y27" s="8"/>
    </row>
    <row r="28" spans="1:25" s="61" customFormat="1" ht="25.2" customHeight="1">
      <c r="A28" s="45">
        <v>14</v>
      </c>
      <c r="B28" s="110">
        <v>8</v>
      </c>
      <c r="C28" s="44" t="s">
        <v>69</v>
      </c>
      <c r="D28" s="97">
        <v>5252</v>
      </c>
      <c r="E28" s="65">
        <v>12860</v>
      </c>
      <c r="F28" s="46">
        <f t="shared" si="1"/>
        <v>-0.591601866251944</v>
      </c>
      <c r="G28" s="97">
        <v>932</v>
      </c>
      <c r="H28" s="95">
        <v>31</v>
      </c>
      <c r="I28" s="89">
        <f t="shared" si="2"/>
        <v>30.06451612903226</v>
      </c>
      <c r="J28" s="89">
        <v>11</v>
      </c>
      <c r="K28" s="89">
        <v>2</v>
      </c>
      <c r="L28" s="97">
        <v>26723</v>
      </c>
      <c r="M28" s="97">
        <v>4976</v>
      </c>
      <c r="N28" s="81">
        <v>43161</v>
      </c>
      <c r="O28" s="78" t="s">
        <v>43</v>
      </c>
      <c r="Q28" s="102"/>
      <c r="R28" s="102"/>
      <c r="S28" s="103"/>
      <c r="T28" s="104"/>
      <c r="U28" s="104"/>
      <c r="V28" s="103"/>
      <c r="W28" s="8"/>
      <c r="Y28" s="8"/>
    </row>
    <row r="29" spans="1:25" s="61" customFormat="1" ht="25.2" customHeight="1">
      <c r="A29" s="45">
        <v>15</v>
      </c>
      <c r="B29" s="109">
        <v>10</v>
      </c>
      <c r="C29" s="44" t="s">
        <v>51</v>
      </c>
      <c r="D29" s="112">
        <v>4413.59</v>
      </c>
      <c r="E29" s="65">
        <v>6559.7</v>
      </c>
      <c r="F29" s="46">
        <f t="shared" si="1"/>
        <v>-0.32716587648825401</v>
      </c>
      <c r="G29" s="65">
        <v>938</v>
      </c>
      <c r="H29" s="93">
        <v>32</v>
      </c>
      <c r="I29" s="66">
        <f t="shared" si="2"/>
        <v>29.3125</v>
      </c>
      <c r="J29" s="89">
        <v>10</v>
      </c>
      <c r="K29" s="66">
        <v>5</v>
      </c>
      <c r="L29" s="112">
        <v>90479.58</v>
      </c>
      <c r="M29" s="65">
        <v>20628</v>
      </c>
      <c r="N29" s="82">
        <v>43140</v>
      </c>
      <c r="O29" s="78" t="s">
        <v>27</v>
      </c>
      <c r="Q29" s="102"/>
      <c r="R29" s="102"/>
      <c r="S29" s="103"/>
      <c r="T29" s="104"/>
      <c r="U29" s="104"/>
      <c r="V29" s="103"/>
      <c r="W29" s="8"/>
    </row>
    <row r="30" spans="1:25" s="39" customFormat="1" ht="25.2" customHeight="1">
      <c r="A30" s="45">
        <v>16</v>
      </c>
      <c r="B30" s="109">
        <v>17</v>
      </c>
      <c r="C30" s="44" t="s">
        <v>42</v>
      </c>
      <c r="D30" s="65">
        <v>3415.83</v>
      </c>
      <c r="E30" s="65">
        <v>3055.69</v>
      </c>
      <c r="F30" s="46">
        <f t="shared" si="1"/>
        <v>0.11785881421217462</v>
      </c>
      <c r="G30" s="65">
        <v>689</v>
      </c>
      <c r="H30" s="94">
        <v>20</v>
      </c>
      <c r="I30" s="66">
        <f t="shared" si="2"/>
        <v>34.450000000000003</v>
      </c>
      <c r="J30" s="66">
        <v>6</v>
      </c>
      <c r="K30" s="66">
        <v>10</v>
      </c>
      <c r="L30" s="65">
        <v>272221</v>
      </c>
      <c r="M30" s="65">
        <v>58083</v>
      </c>
      <c r="N30" s="82">
        <v>43105</v>
      </c>
      <c r="O30" s="78" t="s">
        <v>28</v>
      </c>
      <c r="P30" s="61"/>
      <c r="Q30" s="102"/>
      <c r="R30" s="102"/>
      <c r="S30" s="103"/>
      <c r="T30" s="104"/>
      <c r="U30" s="104"/>
      <c r="V30" s="103"/>
      <c r="W30" s="8"/>
      <c r="Y30" s="61"/>
    </row>
    <row r="31" spans="1:25" s="61" customFormat="1" ht="25.2" customHeight="1">
      <c r="A31" s="45">
        <v>17</v>
      </c>
      <c r="B31" s="109">
        <v>12</v>
      </c>
      <c r="C31" s="44" t="s">
        <v>37</v>
      </c>
      <c r="D31" s="65">
        <v>3304.22</v>
      </c>
      <c r="E31" s="65">
        <v>5420.26</v>
      </c>
      <c r="F31" s="46">
        <f t="shared" si="1"/>
        <v>-0.39039455671868145</v>
      </c>
      <c r="G31" s="65">
        <v>692</v>
      </c>
      <c r="H31" s="94">
        <v>14</v>
      </c>
      <c r="I31" s="66">
        <f t="shared" si="2"/>
        <v>49.428571428571431</v>
      </c>
      <c r="J31" s="66">
        <v>5</v>
      </c>
      <c r="K31" s="66">
        <v>13</v>
      </c>
      <c r="L31" s="65">
        <v>459943</v>
      </c>
      <c r="M31" s="65">
        <v>100028</v>
      </c>
      <c r="N31" s="82">
        <v>43084</v>
      </c>
      <c r="O31" s="78" t="s">
        <v>28</v>
      </c>
      <c r="Q31" s="102"/>
      <c r="R31" s="102"/>
      <c r="S31" s="103"/>
      <c r="T31" s="104"/>
      <c r="U31" s="104"/>
      <c r="V31" s="103"/>
      <c r="W31" s="8"/>
    </row>
    <row r="32" spans="1:25" s="61" customFormat="1" ht="25.2" customHeight="1">
      <c r="A32" s="45">
        <v>18</v>
      </c>
      <c r="B32" s="109">
        <v>14</v>
      </c>
      <c r="C32" s="44" t="s">
        <v>57</v>
      </c>
      <c r="D32" s="88">
        <v>2518.48</v>
      </c>
      <c r="E32" s="65">
        <v>4883.75</v>
      </c>
      <c r="F32" s="46">
        <f t="shared" si="1"/>
        <v>-0.48431430765293065</v>
      </c>
      <c r="G32" s="88">
        <v>442</v>
      </c>
      <c r="H32" s="94">
        <v>11</v>
      </c>
      <c r="I32" s="66">
        <f t="shared" si="2"/>
        <v>40.18181818181818</v>
      </c>
      <c r="J32" s="66">
        <v>2</v>
      </c>
      <c r="K32" s="66">
        <v>4</v>
      </c>
      <c r="L32" s="65">
        <v>55477.85</v>
      </c>
      <c r="M32" s="65">
        <v>10078</v>
      </c>
      <c r="N32" s="82">
        <v>43147</v>
      </c>
      <c r="O32" s="78" t="s">
        <v>27</v>
      </c>
      <c r="Q32" s="102"/>
      <c r="R32" s="102"/>
      <c r="S32" s="103"/>
      <c r="T32" s="104"/>
      <c r="U32" s="104"/>
      <c r="V32" s="103"/>
      <c r="W32" s="8"/>
    </row>
    <row r="33" spans="1:22" s="61" customFormat="1" ht="25.2" customHeight="1">
      <c r="A33" s="45">
        <v>19</v>
      </c>
      <c r="B33" s="109">
        <v>22</v>
      </c>
      <c r="C33" s="44" t="s">
        <v>44</v>
      </c>
      <c r="D33" s="65">
        <v>2344.38</v>
      </c>
      <c r="E33" s="65">
        <v>972.3</v>
      </c>
      <c r="F33" s="46">
        <f t="shared" si="1"/>
        <v>1.4111693921629129</v>
      </c>
      <c r="G33" s="65">
        <v>422</v>
      </c>
      <c r="H33" s="94">
        <v>7</v>
      </c>
      <c r="I33" s="66">
        <f t="shared" si="2"/>
        <v>60.285714285714285</v>
      </c>
      <c r="J33" s="66">
        <v>4</v>
      </c>
      <c r="K33" s="66">
        <v>8</v>
      </c>
      <c r="L33" s="65">
        <v>96509</v>
      </c>
      <c r="M33" s="65">
        <v>18183</v>
      </c>
      <c r="N33" s="82">
        <v>43119</v>
      </c>
      <c r="O33" s="78" t="s">
        <v>28</v>
      </c>
      <c r="Q33" s="102"/>
      <c r="R33" s="102"/>
      <c r="S33" s="103"/>
      <c r="T33" s="104"/>
      <c r="U33" s="104"/>
      <c r="V33" s="103"/>
    </row>
    <row r="34" spans="1:22" s="61" customFormat="1" ht="25.2" customHeight="1">
      <c r="A34" s="45">
        <v>20</v>
      </c>
      <c r="B34" s="109">
        <v>15</v>
      </c>
      <c r="C34" s="44" t="s">
        <v>48</v>
      </c>
      <c r="D34" s="65">
        <v>2236.02</v>
      </c>
      <c r="E34" s="65">
        <v>4632.17</v>
      </c>
      <c r="F34" s="46">
        <f t="shared" si="1"/>
        <v>-0.51728455561864095</v>
      </c>
      <c r="G34" s="65">
        <v>379</v>
      </c>
      <c r="H34" s="94">
        <v>7</v>
      </c>
      <c r="I34" s="66">
        <f t="shared" si="2"/>
        <v>54.142857142857146</v>
      </c>
      <c r="J34" s="66">
        <v>4</v>
      </c>
      <c r="K34" s="66">
        <v>7</v>
      </c>
      <c r="L34" s="65">
        <v>210588</v>
      </c>
      <c r="M34" s="65">
        <v>37519</v>
      </c>
      <c r="N34" s="82">
        <v>43126</v>
      </c>
      <c r="O34" s="78" t="s">
        <v>28</v>
      </c>
      <c r="Q34" s="102"/>
      <c r="R34" s="102"/>
      <c r="S34" s="103"/>
      <c r="T34" s="104"/>
      <c r="U34" s="104"/>
      <c r="V34" s="103"/>
    </row>
    <row r="35" spans="1:22" s="61" customFormat="1" ht="25.2" customHeight="1">
      <c r="A35" s="67"/>
      <c r="B35" s="67"/>
      <c r="C35" s="68" t="s">
        <v>32</v>
      </c>
      <c r="D35" s="69">
        <f>SUM(D23:D34)</f>
        <v>242250.61</v>
      </c>
      <c r="E35" s="69">
        <f t="shared" ref="E35:G35" si="3">SUM(E23:E34)</f>
        <v>217408.31000000003</v>
      </c>
      <c r="F35" s="51">
        <f t="shared" si="1"/>
        <v>0.11426564145593127</v>
      </c>
      <c r="G35" s="69">
        <f t="shared" si="3"/>
        <v>44587</v>
      </c>
      <c r="H35" s="70"/>
      <c r="I35" s="71"/>
      <c r="J35" s="70"/>
      <c r="K35" s="72"/>
      <c r="L35" s="73"/>
      <c r="M35" s="77"/>
      <c r="N35" s="74"/>
      <c r="O35" s="78"/>
    </row>
    <row r="36" spans="1:22" s="61" customFormat="1" ht="13.8" customHeight="1">
      <c r="A36" s="55"/>
      <c r="B36" s="75"/>
      <c r="C36" s="56"/>
      <c r="D36" s="76"/>
      <c r="E36" s="76"/>
      <c r="F36" s="50"/>
      <c r="G36" s="76"/>
      <c r="H36" s="76"/>
      <c r="I36" s="76"/>
      <c r="J36" s="76"/>
      <c r="K36" s="76"/>
      <c r="L36" s="53"/>
      <c r="M36" s="53"/>
      <c r="N36" s="54"/>
      <c r="O36" s="52"/>
      <c r="R36" s="64"/>
      <c r="T36" s="63"/>
    </row>
    <row r="37" spans="1:22" s="61" customFormat="1" ht="25.2" customHeight="1">
      <c r="A37" s="45">
        <v>21</v>
      </c>
      <c r="B37" s="109">
        <v>13</v>
      </c>
      <c r="C37" s="44" t="s">
        <v>62</v>
      </c>
      <c r="D37" s="65">
        <v>1926.51</v>
      </c>
      <c r="E37" s="65">
        <v>4965.1400000000003</v>
      </c>
      <c r="F37" s="46">
        <f t="shared" ref="F37:F45" si="4">(D37-E37)/E37</f>
        <v>-0.61199281389850035</v>
      </c>
      <c r="G37" s="65">
        <v>321</v>
      </c>
      <c r="H37" s="94">
        <v>6</v>
      </c>
      <c r="I37" s="66">
        <f>G37/H37</f>
        <v>53.5</v>
      </c>
      <c r="J37" s="66">
        <v>3</v>
      </c>
      <c r="K37" s="66">
        <v>3</v>
      </c>
      <c r="L37" s="65">
        <v>28660.95</v>
      </c>
      <c r="M37" s="65">
        <v>5531</v>
      </c>
      <c r="N37" s="82">
        <v>43154</v>
      </c>
      <c r="O37" s="78" t="s">
        <v>27</v>
      </c>
      <c r="Q37" s="102"/>
      <c r="R37" s="102"/>
      <c r="S37" s="103"/>
      <c r="T37" s="104"/>
      <c r="U37" s="104"/>
      <c r="V37" s="103"/>
    </row>
    <row r="38" spans="1:22" s="61" customFormat="1" ht="25.2" customHeight="1">
      <c r="A38" s="45">
        <v>22</v>
      </c>
      <c r="B38" s="109">
        <v>9</v>
      </c>
      <c r="C38" s="44" t="s">
        <v>50</v>
      </c>
      <c r="D38" s="112">
        <v>1917</v>
      </c>
      <c r="E38" s="65">
        <v>8342</v>
      </c>
      <c r="F38" s="46">
        <f t="shared" si="4"/>
        <v>-0.77019899304723083</v>
      </c>
      <c r="G38" s="65">
        <v>417</v>
      </c>
      <c r="H38" s="49" t="s">
        <v>31</v>
      </c>
      <c r="I38" s="49" t="s">
        <v>31</v>
      </c>
      <c r="J38" s="49" t="s">
        <v>31</v>
      </c>
      <c r="K38" s="66">
        <v>6</v>
      </c>
      <c r="L38" s="112">
        <v>228032</v>
      </c>
      <c r="M38" s="65">
        <v>41792</v>
      </c>
      <c r="N38" s="82">
        <v>43133</v>
      </c>
      <c r="O38" s="78" t="s">
        <v>36</v>
      </c>
      <c r="Q38" s="102"/>
      <c r="R38" s="102"/>
      <c r="S38" s="103"/>
      <c r="T38" s="104"/>
      <c r="U38" s="104"/>
      <c r="V38" s="103"/>
    </row>
    <row r="39" spans="1:22" s="61" customFormat="1" ht="25.2" customHeight="1">
      <c r="A39" s="45">
        <v>23</v>
      </c>
      <c r="B39" s="109">
        <v>19</v>
      </c>
      <c r="C39" s="107" t="s">
        <v>41</v>
      </c>
      <c r="D39" s="65">
        <v>1889</v>
      </c>
      <c r="E39" s="65">
        <v>2729</v>
      </c>
      <c r="F39" s="46">
        <f t="shared" si="4"/>
        <v>-0.3078050567973617</v>
      </c>
      <c r="G39" s="65">
        <v>313</v>
      </c>
      <c r="H39" s="49" t="s">
        <v>31</v>
      </c>
      <c r="I39" s="49" t="s">
        <v>31</v>
      </c>
      <c r="J39" s="49" t="s">
        <v>31</v>
      </c>
      <c r="K39" s="66">
        <v>11</v>
      </c>
      <c r="L39" s="65">
        <v>1310514</v>
      </c>
      <c r="M39" s="65">
        <v>235025</v>
      </c>
      <c r="N39" s="82">
        <v>43098</v>
      </c>
      <c r="O39" s="78" t="s">
        <v>36</v>
      </c>
      <c r="Q39" s="102"/>
      <c r="R39" s="102"/>
      <c r="S39" s="103"/>
      <c r="T39" s="104"/>
      <c r="U39" s="104"/>
      <c r="V39" s="103"/>
    </row>
    <row r="40" spans="1:22" s="61" customFormat="1" ht="25.2" customHeight="1">
      <c r="A40" s="45">
        <v>24</v>
      </c>
      <c r="B40" s="110">
        <v>11</v>
      </c>
      <c r="C40" s="44" t="s">
        <v>67</v>
      </c>
      <c r="D40" s="65">
        <v>1507.41</v>
      </c>
      <c r="E40" s="65">
        <v>5830.14</v>
      </c>
      <c r="F40" s="46">
        <f t="shared" si="4"/>
        <v>-0.74144531692206361</v>
      </c>
      <c r="G40" s="65">
        <v>270</v>
      </c>
      <c r="H40" s="94">
        <v>10</v>
      </c>
      <c r="I40" s="66">
        <f>G40/H40</f>
        <v>27</v>
      </c>
      <c r="J40" s="66">
        <v>3</v>
      </c>
      <c r="K40" s="66">
        <v>2</v>
      </c>
      <c r="L40" s="65">
        <v>10717.21</v>
      </c>
      <c r="M40" s="65">
        <v>1929</v>
      </c>
      <c r="N40" s="82">
        <v>43161</v>
      </c>
      <c r="O40" s="78" t="s">
        <v>27</v>
      </c>
      <c r="Q40" s="102"/>
      <c r="R40" s="102"/>
      <c r="S40" s="103"/>
      <c r="T40" s="104"/>
      <c r="U40" s="104"/>
      <c r="V40" s="103"/>
    </row>
    <row r="41" spans="1:22" s="61" customFormat="1" ht="25.2" customHeight="1">
      <c r="A41" s="45">
        <v>25</v>
      </c>
      <c r="B41" s="109">
        <v>20</v>
      </c>
      <c r="C41" s="44" t="s">
        <v>49</v>
      </c>
      <c r="D41" s="88">
        <v>1424.05</v>
      </c>
      <c r="E41" s="65">
        <v>1727.28</v>
      </c>
      <c r="F41" s="46">
        <f t="shared" si="4"/>
        <v>-0.17555347135380484</v>
      </c>
      <c r="G41" s="88">
        <v>270</v>
      </c>
      <c r="H41" s="94">
        <v>6</v>
      </c>
      <c r="I41" s="66">
        <f>G41/H41</f>
        <v>45</v>
      </c>
      <c r="J41" s="66">
        <v>3</v>
      </c>
      <c r="K41" s="66">
        <v>6</v>
      </c>
      <c r="L41" s="65">
        <v>41940</v>
      </c>
      <c r="M41" s="65">
        <v>7892</v>
      </c>
      <c r="N41" s="82">
        <v>43133</v>
      </c>
      <c r="O41" s="78" t="s">
        <v>28</v>
      </c>
      <c r="Q41" s="102"/>
      <c r="R41" s="102"/>
      <c r="S41" s="103"/>
      <c r="T41" s="104"/>
      <c r="U41" s="104"/>
      <c r="V41" s="103"/>
    </row>
    <row r="42" spans="1:22" s="61" customFormat="1" ht="25.2" customHeight="1">
      <c r="A42" s="45">
        <v>26</v>
      </c>
      <c r="B42" s="109">
        <v>21</v>
      </c>
      <c r="C42" s="47" t="s">
        <v>45</v>
      </c>
      <c r="D42" s="65">
        <v>1385.29</v>
      </c>
      <c r="E42" s="65">
        <v>1703.79</v>
      </c>
      <c r="F42" s="46">
        <f t="shared" si="4"/>
        <v>-0.18693618344983831</v>
      </c>
      <c r="G42" s="65">
        <v>361</v>
      </c>
      <c r="H42" s="49" t="s">
        <v>31</v>
      </c>
      <c r="I42" s="49" t="s">
        <v>31</v>
      </c>
      <c r="J42" s="66">
        <v>4</v>
      </c>
      <c r="K42" s="66">
        <v>14</v>
      </c>
      <c r="L42" s="65">
        <v>402166.68</v>
      </c>
      <c r="M42" s="65">
        <v>80354</v>
      </c>
      <c r="N42" s="82">
        <v>43119</v>
      </c>
      <c r="O42" s="78" t="s">
        <v>46</v>
      </c>
      <c r="Q42" s="102"/>
      <c r="R42" s="102"/>
      <c r="S42" s="103"/>
      <c r="T42" s="104"/>
      <c r="U42" s="104"/>
      <c r="V42" s="103"/>
    </row>
    <row r="43" spans="1:22" s="40" customFormat="1" ht="25.2" customHeight="1">
      <c r="A43" s="45">
        <v>27</v>
      </c>
      <c r="B43" s="109">
        <v>27</v>
      </c>
      <c r="C43" s="44" t="s">
        <v>40</v>
      </c>
      <c r="D43" s="88">
        <v>1085.22</v>
      </c>
      <c r="E43" s="66">
        <v>303.04000000000002</v>
      </c>
      <c r="F43" s="46">
        <f t="shared" si="4"/>
        <v>2.5811114044350583</v>
      </c>
      <c r="G43" s="66">
        <v>164</v>
      </c>
      <c r="H43" s="94">
        <v>3</v>
      </c>
      <c r="I43" s="66">
        <f>G43/H43</f>
        <v>54.666666666666664</v>
      </c>
      <c r="J43" s="66">
        <v>1</v>
      </c>
      <c r="K43" s="66">
        <v>12</v>
      </c>
      <c r="L43" s="88">
        <v>353396.93</v>
      </c>
      <c r="M43" s="88">
        <v>61530</v>
      </c>
      <c r="N43" s="83">
        <v>43091</v>
      </c>
      <c r="O43" s="78" t="s">
        <v>27</v>
      </c>
      <c r="P43" s="61"/>
      <c r="Q43" s="96"/>
      <c r="R43" s="64"/>
      <c r="S43" s="96"/>
      <c r="T43" s="85"/>
    </row>
    <row r="44" spans="1:22" s="61" customFormat="1" ht="25.2" customHeight="1">
      <c r="A44" s="45">
        <v>28</v>
      </c>
      <c r="B44" s="109">
        <v>18</v>
      </c>
      <c r="C44" s="44" t="s">
        <v>63</v>
      </c>
      <c r="D44" s="65">
        <v>778.8</v>
      </c>
      <c r="E44" s="65">
        <v>2837.43</v>
      </c>
      <c r="F44" s="46">
        <f t="shared" si="4"/>
        <v>-0.72552626848944302</v>
      </c>
      <c r="G44" s="65">
        <v>152</v>
      </c>
      <c r="H44" s="94">
        <v>3</v>
      </c>
      <c r="I44" s="66">
        <f>G44/H44</f>
        <v>50.666666666666664</v>
      </c>
      <c r="J44" s="66">
        <v>2</v>
      </c>
      <c r="K44" s="66">
        <v>3</v>
      </c>
      <c r="L44" s="65">
        <v>17233.23</v>
      </c>
      <c r="M44" s="65">
        <v>3546</v>
      </c>
      <c r="N44" s="82">
        <v>43154</v>
      </c>
      <c r="O44" s="78" t="s">
        <v>27</v>
      </c>
      <c r="Q44" s="96"/>
      <c r="R44" s="64"/>
      <c r="T44" s="85"/>
    </row>
    <row r="45" spans="1:22" s="61" customFormat="1" ht="25.2" customHeight="1">
      <c r="A45" s="45">
        <v>29</v>
      </c>
      <c r="B45" s="110">
        <v>30</v>
      </c>
      <c r="C45" s="44" t="s">
        <v>54</v>
      </c>
      <c r="D45" s="66">
        <v>284</v>
      </c>
      <c r="E45" s="65">
        <v>235</v>
      </c>
      <c r="F45" s="46">
        <f t="shared" si="4"/>
        <v>0.20851063829787234</v>
      </c>
      <c r="G45" s="66">
        <v>55</v>
      </c>
      <c r="H45" s="94">
        <v>4</v>
      </c>
      <c r="I45" s="66">
        <f>G45/H45</f>
        <v>13.75</v>
      </c>
      <c r="J45" s="66">
        <v>2</v>
      </c>
      <c r="K45" s="66">
        <v>14</v>
      </c>
      <c r="L45" s="66">
        <v>46743.31</v>
      </c>
      <c r="M45" s="66">
        <v>9487</v>
      </c>
      <c r="N45" s="83">
        <v>43070</v>
      </c>
      <c r="O45" s="78" t="s">
        <v>47</v>
      </c>
      <c r="Q45" s="96"/>
      <c r="R45" s="64"/>
      <c r="T45" s="85"/>
    </row>
    <row r="46" spans="1:22" s="61" customFormat="1" ht="25.2" customHeight="1">
      <c r="A46" s="45">
        <v>30</v>
      </c>
      <c r="B46" s="49" t="s">
        <v>31</v>
      </c>
      <c r="C46" s="44" t="s">
        <v>76</v>
      </c>
      <c r="D46" s="65">
        <v>181.5</v>
      </c>
      <c r="E46" s="49" t="s">
        <v>31</v>
      </c>
      <c r="F46" s="49" t="s">
        <v>31</v>
      </c>
      <c r="G46" s="65">
        <v>37</v>
      </c>
      <c r="H46" s="94">
        <v>1</v>
      </c>
      <c r="I46" s="66">
        <f>G46/H46</f>
        <v>37</v>
      </c>
      <c r="J46" s="66">
        <v>1</v>
      </c>
      <c r="K46" s="49" t="s">
        <v>31</v>
      </c>
      <c r="L46" s="65">
        <v>320423</v>
      </c>
      <c r="M46" s="65">
        <v>52124</v>
      </c>
      <c r="N46" s="82">
        <v>43084</v>
      </c>
      <c r="O46" s="78" t="s">
        <v>28</v>
      </c>
      <c r="Q46" s="96"/>
      <c r="R46" s="64"/>
      <c r="T46" s="85"/>
    </row>
    <row r="47" spans="1:22" s="61" customFormat="1" ht="25.2" customHeight="1">
      <c r="A47" s="67"/>
      <c r="B47" s="67"/>
      <c r="C47" s="68" t="s">
        <v>71</v>
      </c>
      <c r="D47" s="69">
        <f>SUM(D35:D46)</f>
        <v>254629.38999999998</v>
      </c>
      <c r="E47" s="69">
        <f t="shared" ref="E47:G47" si="5">SUM(E35:E46)</f>
        <v>246081.13000000006</v>
      </c>
      <c r="F47" s="51">
        <f t="shared" ref="F47" si="6">(D47-E47)/E47</f>
        <v>3.4737568053267311E-2</v>
      </c>
      <c r="G47" s="69">
        <f t="shared" si="5"/>
        <v>46947</v>
      </c>
      <c r="H47" s="70"/>
      <c r="I47" s="71"/>
      <c r="J47" s="70"/>
      <c r="K47" s="72"/>
      <c r="L47" s="73"/>
      <c r="M47" s="77"/>
      <c r="N47" s="74"/>
      <c r="O47" s="78"/>
    </row>
    <row r="48" spans="1:22" s="61" customFormat="1" ht="13.8" customHeight="1">
      <c r="A48" s="55"/>
      <c r="B48" s="75"/>
      <c r="C48" s="56"/>
      <c r="D48" s="76"/>
      <c r="E48" s="76"/>
      <c r="F48" s="50"/>
      <c r="G48" s="76"/>
      <c r="H48" s="76"/>
      <c r="I48" s="76"/>
      <c r="J48" s="76"/>
      <c r="K48" s="76"/>
      <c r="L48" s="53"/>
      <c r="M48" s="53"/>
      <c r="N48" s="54"/>
      <c r="O48" s="52"/>
      <c r="R48" s="64"/>
      <c r="T48" s="63"/>
    </row>
    <row r="49" spans="1:20" s="61" customFormat="1" ht="25.2" customHeight="1">
      <c r="A49" s="45">
        <v>31</v>
      </c>
      <c r="B49" s="49" t="s">
        <v>31</v>
      </c>
      <c r="C49" s="44" t="s">
        <v>77</v>
      </c>
      <c r="D49" s="65">
        <v>181.5</v>
      </c>
      <c r="E49" s="49" t="s">
        <v>31</v>
      </c>
      <c r="F49" s="49" t="s">
        <v>31</v>
      </c>
      <c r="G49" s="65">
        <v>37</v>
      </c>
      <c r="H49" s="94">
        <v>1</v>
      </c>
      <c r="I49" s="66">
        <f>G49/H49</f>
        <v>37</v>
      </c>
      <c r="J49" s="66">
        <v>1</v>
      </c>
      <c r="K49" s="49" t="s">
        <v>31</v>
      </c>
      <c r="L49" s="65">
        <v>176194</v>
      </c>
      <c r="M49" s="65">
        <v>30234</v>
      </c>
      <c r="N49" s="82">
        <v>43042</v>
      </c>
      <c r="O49" s="78" t="s">
        <v>28</v>
      </c>
      <c r="Q49" s="96"/>
      <c r="R49" s="64"/>
      <c r="T49" s="85"/>
    </row>
    <row r="50" spans="1:20" s="48" customFormat="1" ht="25.2" customHeight="1">
      <c r="A50" s="45">
        <v>32</v>
      </c>
      <c r="B50" s="109">
        <v>35</v>
      </c>
      <c r="C50" s="44" t="s">
        <v>53</v>
      </c>
      <c r="D50" s="66">
        <v>24</v>
      </c>
      <c r="E50" s="65">
        <v>22.5</v>
      </c>
      <c r="F50" s="46">
        <f>(D50-E50)/E50</f>
        <v>6.6666666666666666E-2</v>
      </c>
      <c r="G50" s="66">
        <v>11</v>
      </c>
      <c r="H50" s="93">
        <v>1</v>
      </c>
      <c r="I50" s="66">
        <f>G50/H50</f>
        <v>11</v>
      </c>
      <c r="J50" s="42">
        <v>1</v>
      </c>
      <c r="K50" s="66">
        <v>5</v>
      </c>
      <c r="L50" s="66">
        <v>4796.6000000000004</v>
      </c>
      <c r="M50" s="66">
        <v>1032</v>
      </c>
      <c r="N50" s="82">
        <v>43140</v>
      </c>
      <c r="O50" s="78" t="s">
        <v>47</v>
      </c>
      <c r="P50" s="61"/>
      <c r="Q50" s="96"/>
      <c r="R50" s="64"/>
      <c r="T50" s="85"/>
    </row>
    <row r="51" spans="1:20" s="61" customFormat="1" ht="25.2" customHeight="1">
      <c r="A51" s="45">
        <v>33</v>
      </c>
      <c r="B51" s="111">
        <v>28</v>
      </c>
      <c r="C51" s="47" t="s">
        <v>38</v>
      </c>
      <c r="D51" s="66">
        <v>21</v>
      </c>
      <c r="E51" s="86">
        <v>286.3</v>
      </c>
      <c r="F51" s="100">
        <f>(D51-E51)/E51</f>
        <v>-0.92665036674816625</v>
      </c>
      <c r="G51" s="66">
        <v>7</v>
      </c>
      <c r="H51" s="94">
        <v>1</v>
      </c>
      <c r="I51" s="66">
        <f>G51/H51</f>
        <v>7</v>
      </c>
      <c r="J51" s="66">
        <v>1</v>
      </c>
      <c r="K51" s="86">
        <v>14</v>
      </c>
      <c r="L51" s="66">
        <v>79222.5</v>
      </c>
      <c r="M51" s="66">
        <v>16510</v>
      </c>
      <c r="N51" s="87">
        <v>43077</v>
      </c>
      <c r="O51" s="43" t="s">
        <v>39</v>
      </c>
      <c r="R51" s="64"/>
      <c r="T51" s="63"/>
    </row>
    <row r="52" spans="1:20" ht="25.2" customHeight="1">
      <c r="A52" s="18"/>
      <c r="B52" s="18"/>
      <c r="C52" s="19" t="s">
        <v>83</v>
      </c>
      <c r="D52" s="41">
        <f>SUM(D47:D51)</f>
        <v>254855.88999999998</v>
      </c>
      <c r="E52" s="69">
        <f t="shared" ref="E52:G52" si="7">SUM(E47:E51)</f>
        <v>246389.93000000005</v>
      </c>
      <c r="F52" s="113">
        <f>(D52-E52)/E52</f>
        <v>3.436000813831934E-2</v>
      </c>
      <c r="G52" s="69">
        <f t="shared" si="7"/>
        <v>47002</v>
      </c>
      <c r="H52" s="22"/>
      <c r="I52" s="23"/>
      <c r="J52" s="22"/>
      <c r="K52" s="24"/>
      <c r="L52" s="25"/>
      <c r="M52" s="37"/>
      <c r="N52" s="26"/>
      <c r="O52" s="38"/>
    </row>
    <row r="54" spans="1:20">
      <c r="B54" s="17"/>
      <c r="K54" s="1" t="s">
        <v>35</v>
      </c>
    </row>
    <row r="77" spans="1:20" ht="25.2" customHeight="1">
      <c r="A77" s="18"/>
      <c r="B77" s="18"/>
      <c r="C77" s="19" t="s">
        <v>32</v>
      </c>
      <c r="D77" s="20" t="e">
        <f>SUM(#REF!)</f>
        <v>#REF!</v>
      </c>
      <c r="E77" s="41" t="e">
        <f>SUM(#REF!)</f>
        <v>#REF!</v>
      </c>
      <c r="F77" s="21" t="e">
        <f>(D77-E77)/E77</f>
        <v>#REF!</v>
      </c>
      <c r="G77" s="41" t="e">
        <f>SUM(#REF!)</f>
        <v>#REF!</v>
      </c>
      <c r="H77" s="22"/>
      <c r="I77" s="23"/>
      <c r="J77" s="22"/>
      <c r="K77" s="24"/>
      <c r="L77" s="25"/>
      <c r="M77" s="16"/>
      <c r="N77" s="26"/>
      <c r="O77" s="27"/>
      <c r="R77" s="14"/>
      <c r="T77" s="12"/>
    </row>
    <row r="78" spans="1:20" ht="11.25" customHeight="1">
      <c r="A78" s="28"/>
      <c r="B78" s="28"/>
      <c r="C78" s="29"/>
      <c r="D78" s="30"/>
      <c r="E78" s="30"/>
      <c r="F78" s="30"/>
      <c r="G78" s="31"/>
      <c r="H78" s="32"/>
      <c r="I78" s="33"/>
      <c r="J78" s="32"/>
      <c r="K78" s="34"/>
      <c r="L78" s="30"/>
      <c r="M78" s="31"/>
      <c r="N78" s="35"/>
      <c r="O78" s="36"/>
      <c r="R78" s="14"/>
      <c r="T78" s="12"/>
    </row>
    <row r="82" spans="18:20" ht="12" customHeight="1">
      <c r="R82" s="14"/>
      <c r="T82" s="12"/>
    </row>
  </sheetData>
  <sortState ref="B13:O51">
    <sortCondition descending="1" ref="D13:D51"/>
  </sortState>
  <mergeCells count="18">
    <mergeCell ref="H5:H8"/>
    <mergeCell ref="I5:I8"/>
    <mergeCell ref="O5:O8"/>
    <mergeCell ref="A5:A8"/>
    <mergeCell ref="B5:B8"/>
    <mergeCell ref="C5:C8"/>
    <mergeCell ref="F5:F8"/>
    <mergeCell ref="A9:A12"/>
    <mergeCell ref="B9:B12"/>
    <mergeCell ref="C9:C12"/>
    <mergeCell ref="F9:F12"/>
    <mergeCell ref="I9:I12"/>
    <mergeCell ref="O9:O12"/>
    <mergeCell ref="J5:J8"/>
    <mergeCell ref="K5:K8"/>
    <mergeCell ref="M5:M8"/>
    <mergeCell ref="L5:L8"/>
    <mergeCell ref="N5:N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Karolis Galdikas</dc:creator>
  <cp:lastModifiedBy>Karolis Galdikas</cp:lastModifiedBy>
  <cp:lastPrinted>2016-09-19T08:07:15Z</cp:lastPrinted>
  <dcterms:created xsi:type="dcterms:W3CDTF">2014-10-03T07:40:56Z</dcterms:created>
  <dcterms:modified xsi:type="dcterms:W3CDTF">2018-03-16T14:08:45Z</dcterms:modified>
</cp:coreProperties>
</file>