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Kovas\Savaitės\"/>
    </mc:Choice>
  </mc:AlternateContent>
  <xr:revisionPtr revIDLastSave="0" documentId="13_ncr:1_{F410DFF3-BD76-4F87-9B60-453A1022485D}" xr6:coauthVersionLast="31" xr6:coauthVersionMax="31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8" i="1" l="1"/>
  <c r="E48" i="1"/>
  <c r="G48" i="1"/>
  <c r="D48" i="1"/>
  <c r="F35" i="1"/>
  <c r="E35" i="1"/>
  <c r="G35" i="1"/>
  <c r="D35" i="1"/>
  <c r="E23" i="1"/>
  <c r="G23" i="1"/>
  <c r="D23" i="1"/>
  <c r="F23" i="1" s="1"/>
  <c r="I47" i="1"/>
  <c r="I18" i="1"/>
  <c r="M31" i="1"/>
  <c r="L31" i="1"/>
  <c r="I37" i="1" l="1"/>
  <c r="F14" i="1"/>
  <c r="F20" i="1"/>
  <c r="F17" i="1"/>
  <c r="I38" i="1"/>
  <c r="I25" i="1"/>
  <c r="I21" i="1"/>
  <c r="I19" i="1"/>
  <c r="I15" i="1"/>
  <c r="I13" i="1"/>
  <c r="F46" i="1" l="1"/>
  <c r="I17" i="1"/>
  <c r="F32" i="1"/>
  <c r="F16" i="1"/>
  <c r="I20" i="1"/>
  <c r="I46" i="1" l="1"/>
  <c r="F40" i="1"/>
  <c r="F44" i="1"/>
  <c r="I45" i="1"/>
  <c r="F30" i="1"/>
  <c r="I32" i="1"/>
  <c r="I14" i="1"/>
  <c r="F31" i="1" l="1"/>
  <c r="I31" i="1"/>
  <c r="F28" i="1"/>
  <c r="F41" i="1"/>
  <c r="I41" i="1"/>
  <c r="F43" i="1" l="1"/>
  <c r="F39" i="1"/>
  <c r="F34" i="1"/>
  <c r="F33" i="1"/>
  <c r="F42" i="1"/>
  <c r="F26" i="1"/>
  <c r="F27" i="1"/>
  <c r="F22" i="1"/>
  <c r="I43" i="1" l="1"/>
  <c r="I40" i="1" l="1"/>
  <c r="I26" i="1"/>
  <c r="I16" i="1"/>
  <c r="F29" i="1"/>
  <c r="I44" i="1" l="1"/>
  <c r="I29" i="1" l="1"/>
  <c r="F45" i="1"/>
  <c r="I39" i="1" l="1"/>
  <c r="I42" i="1" l="1"/>
  <c r="I34" i="1"/>
</calcChain>
</file>

<file path=xl/sharedStrings.xml><?xml version="1.0" encoding="utf-8"?>
<sst xmlns="http://schemas.openxmlformats.org/spreadsheetml/2006/main" count="153" uniqueCount="82">
  <si>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</si>
  <si>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</si>
  <si>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</si>
  <si>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</si>
  <si>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</si>
  <si>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</si>
  <si>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</si>
  <si>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</si>
  <si>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</si>
  <si>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</si>
  <si>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</si>
  <si>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</si>
  <si>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</si>
  <si>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</si>
  <si>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</si>
  <si>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</si>
  <si>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</si>
  <si>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</si>
  <si>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</si>
  <si>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</si>
  <si>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</si>
  <si>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</si>
  <si>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</si>
  <si>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</si>
  <si>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</si>
  <si>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</si>
  <si>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</si>
  <si>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</si>
  <si>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</si>
  <si>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</si>
  <si>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</si>
  <si>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</si>
  <si>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</si>
  <si>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</si>
  <si>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</si>
  <si>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Vabalo filmai</t>
  </si>
  <si>
    <t>Bulius Ferdinandas (Ferdinand)</t>
  </si>
  <si>
    <t xml:space="preserve">Klasės susitikimas: berniukai sugrįžta!
</t>
  </si>
  <si>
    <t>Koko (Coco)</t>
  </si>
  <si>
    <t>NCG Distribution</t>
  </si>
  <si>
    <t>P</t>
  </si>
  <si>
    <t>50 Išlaisvintų atspalvių (Fifty Shades Freed)</t>
  </si>
  <si>
    <t>Dagas iš akmens amžiaus (Early Man)</t>
  </si>
  <si>
    <t>Pre-view</t>
  </si>
  <si>
    <t>Nuostabieji Lūzeriai. Kita planeta</t>
  </si>
  <si>
    <t>Studija NOMINUM</t>
  </si>
  <si>
    <t>Juodoji pantera (Black Panter)</t>
  </si>
  <si>
    <t>Pelėdų kalnas</t>
  </si>
  <si>
    <t>Kino Gamyba</t>
  </si>
  <si>
    <t>Lady Bird</t>
  </si>
  <si>
    <t>Gnomai (Gnome Alone)</t>
  </si>
  <si>
    <t>Rūta</t>
  </si>
  <si>
    <t>Raudonasis Žvirblis (Red Sparrow)</t>
  </si>
  <si>
    <t>Apiplėšimas uragano akyje (Hurricane Heist)</t>
  </si>
  <si>
    <t>Nematomas siūlas (Phantom Thread)</t>
  </si>
  <si>
    <t>Žaidimų vakaras (Game Night)</t>
  </si>
  <si>
    <t>Kapų plėšikė Lara Kroft (Tomb Raider)</t>
  </si>
  <si>
    <t>Bitė Maja: Medaus žaidynės (Maya the Bee: The Honey Games)</t>
  </si>
  <si>
    <t>Triušis Peteris (Peter Rabbit)</t>
  </si>
  <si>
    <t>Gerumo stebuklas (Wonder)</t>
  </si>
  <si>
    <t>Džo Breivenas (Braven)</t>
  </si>
  <si>
    <t>Ugnies žiedas: sukilimas (Pacific Rim: Uprising)</t>
  </si>
  <si>
    <t>Oazė: žaidimas prasideda (Ready Player One)</t>
  </si>
  <si>
    <t>Vaiduoklių žemė (Incident In A Ghost Land)</t>
  </si>
  <si>
    <t xml:space="preserve">March 23 - 29 </t>
  </si>
  <si>
    <t>Kovo 23 - 29  d.</t>
  </si>
  <si>
    <t>Sengirė</t>
  </si>
  <si>
    <t>VšĮ Sengirė</t>
  </si>
  <si>
    <t>Nepažįstamieji: nakties grobis (Strangers: Prey at Night)</t>
  </si>
  <si>
    <t>Apie ką galvoja vyrai: pratęsimas (O ciom govoriat muzchiny. Prodolzhienijie)</t>
  </si>
  <si>
    <t>Svajonių apps‘as (Status update)</t>
  </si>
  <si>
    <t>Best Film</t>
  </si>
  <si>
    <t>Espenas ir Kalno karalius</t>
  </si>
  <si>
    <t>Estinfilm</t>
  </si>
  <si>
    <t>Vidurnakčio saulė (Midnight Sun)</t>
  </si>
  <si>
    <t>Aš lieknėju! (YA khudeyu)</t>
  </si>
  <si>
    <t>Fantastiška moteris (Fantastic Woman)</t>
  </si>
  <si>
    <t>Total (31)</t>
  </si>
  <si>
    <t>March 30 - April 5 Lithuanian top</t>
  </si>
  <si>
    <t>Kovo 30 - balandžio 5 d. Lietuvos kino teatruose rodytų filmų topas</t>
  </si>
  <si>
    <t>Kovo 30 - balandžio 5 d.</t>
  </si>
  <si>
    <t>March 30 - April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</si>
</sst>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97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1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 wrapText="1"/>
    </xf>
    <xf numFmtId="3" fontId="12" fillId="0" borderId="0" xfId="23" applyNumberFormat="1" applyFont="1" applyAlignment="1">
      <alignment horizontal="center" vertical="center"/>
    </xf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" fillId="0" borderId="0" xfId="20" applyNumberFormat="1"/>
    <xf numFmtId="1" fontId="15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0" fontId="25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"/>
  <sheetViews>
    <sheetView tabSelected="1" zoomScale="75" zoomScaleNormal="75" workbookViewId="0">
      <selection activeCell="X8" sqref="X8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21875" style="1" customWidth="1"/>
    <col min="17" max="17" width="6.44140625" style="1" customWidth="1"/>
    <col min="18" max="18" width="5.44140625" style="1" customWidth="1"/>
    <col min="19" max="19" width="5.6640625" style="1" customWidth="1"/>
    <col min="20" max="20" width="8.109375" style="1" customWidth="1"/>
    <col min="21" max="21" width="7.88671875" style="1" customWidth="1"/>
    <col min="22" max="22" width="11" style="1" customWidth="1"/>
    <col min="23" max="23" width="11.6640625" style="1" customWidth="1"/>
    <col min="24" max="24" width="10.6640625" style="1" customWidth="1"/>
    <col min="25" max="16384" width="8.88671875" style="1"/>
  </cols>
  <sheetData>
    <row r="1" spans="1:24" ht="19.5" customHeight="1">
      <c r="E1" s="2" t="s">
        <v>78</v>
      </c>
      <c r="F1" s="2"/>
      <c r="G1" s="2"/>
      <c r="H1" s="2"/>
      <c r="I1" s="2"/>
    </row>
    <row r="2" spans="1:24" ht="19.5" customHeight="1">
      <c r="E2" s="2" t="s">
        <v>79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87"/>
      <c r="B5" s="87"/>
      <c r="C5" s="84" t="s">
        <v>0</v>
      </c>
      <c r="D5" s="3"/>
      <c r="E5" s="3"/>
      <c r="F5" s="84" t="s">
        <v>3</v>
      </c>
      <c r="G5" s="3"/>
      <c r="H5" s="84" t="s">
        <v>5</v>
      </c>
      <c r="I5" s="84" t="s">
        <v>6</v>
      </c>
      <c r="J5" s="84" t="s">
        <v>7</v>
      </c>
      <c r="K5" s="84" t="s">
        <v>8</v>
      </c>
      <c r="L5" s="84" t="s">
        <v>10</v>
      </c>
      <c r="M5" s="84" t="s">
        <v>9</v>
      </c>
      <c r="N5" s="84" t="s">
        <v>11</v>
      </c>
      <c r="O5" s="84" t="s">
        <v>12</v>
      </c>
    </row>
    <row r="6" spans="1:24" ht="21.6">
      <c r="A6" s="88"/>
      <c r="B6" s="88"/>
      <c r="C6" s="85"/>
      <c r="D6" s="96" t="s">
        <v>81</v>
      </c>
      <c r="E6" s="51" t="s">
        <v>64</v>
      </c>
      <c r="F6" s="85"/>
      <c r="G6" s="96" t="s">
        <v>81</v>
      </c>
      <c r="H6" s="85"/>
      <c r="I6" s="85"/>
      <c r="J6" s="85"/>
      <c r="K6" s="85"/>
      <c r="L6" s="85"/>
      <c r="M6" s="85"/>
      <c r="N6" s="85"/>
      <c r="O6" s="85"/>
    </row>
    <row r="7" spans="1:24">
      <c r="A7" s="88"/>
      <c r="B7" s="88"/>
      <c r="C7" s="85"/>
      <c r="D7" s="4" t="s">
        <v>1</v>
      </c>
      <c r="E7" s="4" t="s">
        <v>1</v>
      </c>
      <c r="F7" s="85"/>
      <c r="G7" s="4" t="s">
        <v>4</v>
      </c>
      <c r="H7" s="85"/>
      <c r="I7" s="85"/>
      <c r="J7" s="85"/>
      <c r="K7" s="85"/>
      <c r="L7" s="85"/>
      <c r="M7" s="85"/>
      <c r="N7" s="85"/>
      <c r="O7" s="85"/>
    </row>
    <row r="8" spans="1:24" ht="18" customHeight="1" thickBot="1">
      <c r="A8" s="89"/>
      <c r="B8" s="89"/>
      <c r="C8" s="86"/>
      <c r="D8" s="5" t="s">
        <v>2</v>
      </c>
      <c r="E8" s="5" t="s">
        <v>2</v>
      </c>
      <c r="F8" s="86"/>
      <c r="G8" s="6"/>
      <c r="H8" s="86"/>
      <c r="I8" s="86"/>
      <c r="J8" s="86"/>
      <c r="K8" s="86"/>
      <c r="L8" s="86"/>
      <c r="M8" s="86"/>
      <c r="N8" s="86"/>
      <c r="O8" s="86"/>
    </row>
    <row r="9" spans="1:24" ht="15" customHeight="1">
      <c r="A9" s="87"/>
      <c r="B9" s="87"/>
      <c r="C9" s="84" t="s">
        <v>13</v>
      </c>
      <c r="D9" s="3"/>
      <c r="E9" s="44"/>
      <c r="F9" s="84" t="s">
        <v>15</v>
      </c>
      <c r="G9" s="43"/>
      <c r="H9" s="8" t="s">
        <v>18</v>
      </c>
      <c r="I9" s="84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4" t="s">
        <v>26</v>
      </c>
    </row>
    <row r="10" spans="1:24" ht="21.6">
      <c r="A10" s="88"/>
      <c r="B10" s="88"/>
      <c r="C10" s="85"/>
      <c r="D10" s="95" t="s">
        <v>80</v>
      </c>
      <c r="E10" s="51" t="s">
        <v>65</v>
      </c>
      <c r="F10" s="85"/>
      <c r="G10" s="95" t="s">
        <v>80</v>
      </c>
      <c r="H10" s="4" t="s">
        <v>17</v>
      </c>
      <c r="I10" s="85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5"/>
    </row>
    <row r="11" spans="1:24">
      <c r="A11" s="88"/>
      <c r="B11" s="88"/>
      <c r="C11" s="85"/>
      <c r="D11" s="4" t="s">
        <v>14</v>
      </c>
      <c r="E11" s="4" t="s">
        <v>14</v>
      </c>
      <c r="F11" s="85"/>
      <c r="G11" s="44" t="s">
        <v>16</v>
      </c>
      <c r="H11" s="6"/>
      <c r="I11" s="85"/>
      <c r="J11" s="6"/>
      <c r="K11" s="6"/>
      <c r="L11" s="10" t="s">
        <v>2</v>
      </c>
      <c r="M11" s="4" t="s">
        <v>17</v>
      </c>
      <c r="N11" s="6"/>
      <c r="O11" s="85"/>
    </row>
    <row r="12" spans="1:24" ht="15" thickBot="1">
      <c r="A12" s="88"/>
      <c r="B12" s="89"/>
      <c r="C12" s="86"/>
      <c r="D12" s="5" t="s">
        <v>2</v>
      </c>
      <c r="E12" s="5" t="s">
        <v>2</v>
      </c>
      <c r="F12" s="86"/>
      <c r="G12" s="45" t="s">
        <v>17</v>
      </c>
      <c r="H12" s="11"/>
      <c r="I12" s="86"/>
      <c r="J12" s="11"/>
      <c r="K12" s="11"/>
      <c r="L12" s="11"/>
      <c r="M12" s="11"/>
      <c r="N12" s="11"/>
      <c r="O12" s="86"/>
    </row>
    <row r="13" spans="1:24" s="50" customFormat="1" ht="25.2" customHeight="1">
      <c r="A13" s="53">
        <v>1</v>
      </c>
      <c r="B13" s="77" t="s">
        <v>34</v>
      </c>
      <c r="C13" s="91" t="s">
        <v>62</v>
      </c>
      <c r="D13" s="81">
        <v>93842.32</v>
      </c>
      <c r="E13" s="61" t="s">
        <v>31</v>
      </c>
      <c r="F13" s="61" t="s">
        <v>31</v>
      </c>
      <c r="G13" s="81">
        <v>15161</v>
      </c>
      <c r="H13" s="68">
        <v>253</v>
      </c>
      <c r="I13" s="54">
        <f>G13/H13</f>
        <v>59.92490118577075</v>
      </c>
      <c r="J13" s="54">
        <v>17</v>
      </c>
      <c r="K13" s="54">
        <v>1</v>
      </c>
      <c r="L13" s="81">
        <v>96448.25</v>
      </c>
      <c r="M13" s="81">
        <v>15598</v>
      </c>
      <c r="N13" s="62">
        <v>43189</v>
      </c>
      <c r="O13" s="58" t="s">
        <v>27</v>
      </c>
    </row>
    <row r="14" spans="1:24" s="37" customFormat="1" ht="25.2" customHeight="1">
      <c r="A14" s="36">
        <v>2</v>
      </c>
      <c r="B14" s="78">
        <v>1</v>
      </c>
      <c r="C14" s="59" t="s">
        <v>58</v>
      </c>
      <c r="D14" s="60">
        <v>88354.05</v>
      </c>
      <c r="E14" s="90">
        <v>63359.63</v>
      </c>
      <c r="F14" s="38">
        <f t="shared" ref="F14" si="0">(D14-E14)/E14</f>
        <v>0.39448494254148908</v>
      </c>
      <c r="G14" s="60">
        <v>19999</v>
      </c>
      <c r="H14" s="54">
        <v>346</v>
      </c>
      <c r="I14" s="54">
        <f>G14/H14</f>
        <v>57.800578034682083</v>
      </c>
      <c r="J14" s="54">
        <v>18</v>
      </c>
      <c r="K14" s="40">
        <v>2</v>
      </c>
      <c r="L14" s="60">
        <v>156678.04999999999</v>
      </c>
      <c r="M14" s="60">
        <v>35101</v>
      </c>
      <c r="N14" s="62">
        <v>43182</v>
      </c>
      <c r="O14" s="58" t="s">
        <v>27</v>
      </c>
      <c r="P14" s="52"/>
      <c r="Q14" s="50"/>
      <c r="R14" s="50"/>
      <c r="S14" s="50"/>
      <c r="T14" s="50"/>
      <c r="U14" s="50"/>
    </row>
    <row r="15" spans="1:24" s="50" customFormat="1" ht="25.2" customHeight="1">
      <c r="A15" s="53">
        <v>3</v>
      </c>
      <c r="B15" s="77" t="s">
        <v>34</v>
      </c>
      <c r="C15" s="91" t="s">
        <v>66</v>
      </c>
      <c r="D15" s="81">
        <v>69739.31</v>
      </c>
      <c r="E15" s="61" t="s">
        <v>31</v>
      </c>
      <c r="F15" s="61" t="s">
        <v>31</v>
      </c>
      <c r="G15" s="81">
        <v>13646</v>
      </c>
      <c r="H15" s="68">
        <v>166</v>
      </c>
      <c r="I15" s="54">
        <f>G15/H15</f>
        <v>82.204819277108427</v>
      </c>
      <c r="J15" s="54">
        <v>18</v>
      </c>
      <c r="K15" s="54">
        <v>1</v>
      </c>
      <c r="L15" s="81">
        <v>69739.31</v>
      </c>
      <c r="M15" s="81">
        <v>13646</v>
      </c>
      <c r="N15" s="62">
        <v>43189</v>
      </c>
      <c r="O15" s="58" t="s">
        <v>67</v>
      </c>
      <c r="T15" s="73"/>
      <c r="U15" s="67"/>
      <c r="V15" s="65"/>
    </row>
    <row r="16" spans="1:24" s="50" customFormat="1" ht="25.2" customHeight="1">
      <c r="A16" s="53">
        <v>4</v>
      </c>
      <c r="B16" s="78">
        <v>2</v>
      </c>
      <c r="C16" s="59" t="s">
        <v>56</v>
      </c>
      <c r="D16" s="60">
        <v>29329.9</v>
      </c>
      <c r="E16" s="60">
        <v>38501</v>
      </c>
      <c r="F16" s="38">
        <f>(D16-E16)/E16</f>
        <v>-0.23820420248824703</v>
      </c>
      <c r="G16" s="60">
        <v>4907</v>
      </c>
      <c r="H16" s="54">
        <v>179</v>
      </c>
      <c r="I16" s="54">
        <f>G16/H16</f>
        <v>27.41340782122905</v>
      </c>
      <c r="J16" s="54">
        <v>12</v>
      </c>
      <c r="K16" s="54">
        <v>3</v>
      </c>
      <c r="L16" s="60">
        <v>160064.41</v>
      </c>
      <c r="M16" s="60">
        <v>26325</v>
      </c>
      <c r="N16" s="62">
        <v>43175</v>
      </c>
      <c r="O16" s="58" t="s">
        <v>27</v>
      </c>
      <c r="S16" s="67"/>
      <c r="T16" s="65"/>
      <c r="U16" s="73"/>
      <c r="V16" s="65"/>
      <c r="W16" s="67"/>
      <c r="X16" s="65"/>
    </row>
    <row r="17" spans="1:25" s="50" customFormat="1" ht="25.2" customHeight="1">
      <c r="A17" s="53">
        <v>5</v>
      </c>
      <c r="B17" s="77">
        <v>5</v>
      </c>
      <c r="C17" s="59" t="s">
        <v>63</v>
      </c>
      <c r="D17" s="81">
        <v>24489.62</v>
      </c>
      <c r="E17" s="60">
        <v>30611.81</v>
      </c>
      <c r="F17" s="38">
        <f>(D17-E17)/E17</f>
        <v>-0.19999438125350974</v>
      </c>
      <c r="G17" s="81">
        <v>4333</v>
      </c>
      <c r="H17" s="68">
        <v>90</v>
      </c>
      <c r="I17" s="54">
        <f>G17/H17</f>
        <v>48.144444444444446</v>
      </c>
      <c r="J17" s="54">
        <v>11</v>
      </c>
      <c r="K17" s="54">
        <v>2</v>
      </c>
      <c r="L17" s="60">
        <v>55101</v>
      </c>
      <c r="M17" s="60">
        <v>9834</v>
      </c>
      <c r="N17" s="62">
        <v>43182</v>
      </c>
      <c r="O17" s="58" t="s">
        <v>28</v>
      </c>
      <c r="S17" s="67"/>
      <c r="T17" s="65"/>
      <c r="U17" s="73"/>
      <c r="V17" s="65"/>
      <c r="W17" s="67"/>
      <c r="X17" s="65"/>
    </row>
    <row r="18" spans="1:25" s="50" customFormat="1" ht="25.2" customHeight="1">
      <c r="A18" s="53">
        <v>6</v>
      </c>
      <c r="B18" s="78">
        <v>4</v>
      </c>
      <c r="C18" s="59" t="s">
        <v>75</v>
      </c>
      <c r="D18" s="48">
        <v>22309.47</v>
      </c>
      <c r="E18" s="48">
        <v>31888.639999999999</v>
      </c>
      <c r="F18" s="38">
        <v>-0.56789999999999996</v>
      </c>
      <c r="G18" s="48">
        <v>4014</v>
      </c>
      <c r="H18" s="94">
        <v>76</v>
      </c>
      <c r="I18" s="64">
        <f>G18/H18</f>
        <v>52.815789473684212</v>
      </c>
      <c r="J18" s="64">
        <v>6</v>
      </c>
      <c r="K18" s="64">
        <v>2</v>
      </c>
      <c r="L18" s="48">
        <v>54198.11</v>
      </c>
      <c r="M18" s="48">
        <v>9543</v>
      </c>
      <c r="N18" s="42">
        <v>43182</v>
      </c>
      <c r="O18" s="58" t="s">
        <v>71</v>
      </c>
      <c r="P18" s="52"/>
      <c r="R18" s="63"/>
      <c r="T18" s="52"/>
      <c r="V18" s="65"/>
      <c r="W18" s="52"/>
    </row>
    <row r="19" spans="1:25" s="50" customFormat="1" ht="25.2" customHeight="1">
      <c r="A19" s="53">
        <v>7</v>
      </c>
      <c r="B19" s="77" t="s">
        <v>34</v>
      </c>
      <c r="C19" s="91" t="s">
        <v>68</v>
      </c>
      <c r="D19" s="81">
        <v>17679</v>
      </c>
      <c r="E19" s="61" t="s">
        <v>31</v>
      </c>
      <c r="F19" s="61" t="s">
        <v>31</v>
      </c>
      <c r="G19" s="81">
        <v>3186</v>
      </c>
      <c r="H19" s="68">
        <v>148</v>
      </c>
      <c r="I19" s="64">
        <f>G19/H19</f>
        <v>21.527027027027028</v>
      </c>
      <c r="J19" s="54">
        <v>13</v>
      </c>
      <c r="K19" s="54">
        <v>1</v>
      </c>
      <c r="L19" s="81">
        <v>17679</v>
      </c>
      <c r="M19" s="81">
        <v>3186</v>
      </c>
      <c r="N19" s="62">
        <v>43189</v>
      </c>
      <c r="O19" s="57" t="s">
        <v>39</v>
      </c>
      <c r="P19" s="74"/>
      <c r="Q19" s="75"/>
      <c r="R19" s="76"/>
      <c r="S19" s="76"/>
      <c r="T19" s="75"/>
      <c r="U19" s="65"/>
      <c r="V19" s="73"/>
      <c r="W19" s="67"/>
      <c r="X19" s="65"/>
    </row>
    <row r="20" spans="1:25" s="50" customFormat="1" ht="25.2" customHeight="1">
      <c r="A20" s="53">
        <v>8</v>
      </c>
      <c r="B20" s="77">
        <v>3</v>
      </c>
      <c r="C20" s="59" t="s">
        <v>61</v>
      </c>
      <c r="D20" s="48">
        <v>14290</v>
      </c>
      <c r="E20" s="60">
        <v>34317</v>
      </c>
      <c r="F20" s="38">
        <f>(D20-E20)/E20</f>
        <v>-0.5835883090013696</v>
      </c>
      <c r="G20" s="48">
        <v>2439</v>
      </c>
      <c r="H20" s="64">
        <v>131</v>
      </c>
      <c r="I20" s="64">
        <f>G20/H20</f>
        <v>18.618320610687022</v>
      </c>
      <c r="J20" s="64">
        <v>10</v>
      </c>
      <c r="K20" s="64">
        <v>2</v>
      </c>
      <c r="L20" s="48">
        <v>48607</v>
      </c>
      <c r="M20" s="48">
        <v>8132</v>
      </c>
      <c r="N20" s="62">
        <v>43182</v>
      </c>
      <c r="O20" s="58" t="s">
        <v>39</v>
      </c>
      <c r="P20" s="52"/>
      <c r="R20" s="63"/>
      <c r="V20" s="65"/>
      <c r="W20" s="52"/>
      <c r="X20" s="65"/>
    </row>
    <row r="21" spans="1:25" s="50" customFormat="1" ht="25.2" customHeight="1">
      <c r="A21" s="53">
        <v>9</v>
      </c>
      <c r="B21" s="77" t="s">
        <v>34</v>
      </c>
      <c r="C21" s="91" t="s">
        <v>69</v>
      </c>
      <c r="D21" s="92">
        <v>13252.77</v>
      </c>
      <c r="E21" s="61" t="s">
        <v>31</v>
      </c>
      <c r="F21" s="61" t="s">
        <v>31</v>
      </c>
      <c r="G21" s="92">
        <v>2155</v>
      </c>
      <c r="H21" s="93">
        <v>86</v>
      </c>
      <c r="I21" s="54">
        <f>G21/H21</f>
        <v>25.058139534883722</v>
      </c>
      <c r="J21" s="64">
        <v>5</v>
      </c>
      <c r="K21" s="64">
        <v>1</v>
      </c>
      <c r="L21" s="92">
        <v>13252.77</v>
      </c>
      <c r="M21" s="92">
        <v>2155</v>
      </c>
      <c r="N21" s="62">
        <v>43189</v>
      </c>
      <c r="O21" s="57" t="s">
        <v>27</v>
      </c>
      <c r="P21" s="52"/>
      <c r="R21" s="63"/>
      <c r="V21" s="65"/>
      <c r="W21" s="52"/>
      <c r="X21" s="65"/>
    </row>
    <row r="22" spans="1:25" s="50" customFormat="1" ht="25.2" customHeight="1">
      <c r="A22" s="53">
        <v>10</v>
      </c>
      <c r="B22" s="78">
        <v>6</v>
      </c>
      <c r="C22" s="59" t="s">
        <v>51</v>
      </c>
      <c r="D22" s="64">
        <v>12276</v>
      </c>
      <c r="E22" s="60">
        <v>15041</v>
      </c>
      <c r="F22" s="38">
        <f>(D22-E22)/E22</f>
        <v>-0.18383086230968684</v>
      </c>
      <c r="G22" s="64">
        <v>2629</v>
      </c>
      <c r="H22" s="69" t="s">
        <v>31</v>
      </c>
      <c r="I22" s="69" t="s">
        <v>31</v>
      </c>
      <c r="J22" s="69" t="s">
        <v>31</v>
      </c>
      <c r="K22" s="64">
        <v>5</v>
      </c>
      <c r="L22" s="48">
        <v>145566</v>
      </c>
      <c r="M22" s="48">
        <v>27789</v>
      </c>
      <c r="N22" s="62">
        <v>43161</v>
      </c>
      <c r="O22" s="57" t="s">
        <v>35</v>
      </c>
      <c r="P22" s="52"/>
      <c r="R22" s="63"/>
      <c r="T22" s="73"/>
      <c r="U22" s="67"/>
      <c r="V22" s="65"/>
      <c r="W22" s="52"/>
      <c r="X22" s="65"/>
    </row>
    <row r="23" spans="1:25" ht="25.2" customHeight="1">
      <c r="A23" s="16"/>
      <c r="B23" s="16"/>
      <c r="C23" s="17" t="s">
        <v>30</v>
      </c>
      <c r="D23" s="18">
        <f>SUM(D13:D22)</f>
        <v>385562.44000000006</v>
      </c>
      <c r="E23" s="55">
        <f t="shared" ref="E23:G23" si="1">SUM(E13:E22)</f>
        <v>213719.08000000002</v>
      </c>
      <c r="F23" s="83">
        <f>(D23-E23)/E23</f>
        <v>0.80406185540383213</v>
      </c>
      <c r="G23" s="55">
        <f t="shared" si="1"/>
        <v>72469</v>
      </c>
      <c r="H23" s="19"/>
      <c r="I23" s="20"/>
      <c r="J23" s="19"/>
      <c r="K23" s="21"/>
      <c r="L23" s="22"/>
      <c r="M23" s="13"/>
      <c r="N23" s="23"/>
      <c r="O23" s="24"/>
    </row>
    <row r="24" spans="1:25" ht="12" customHeight="1">
      <c r="A24" s="25"/>
      <c r="B24" s="25"/>
      <c r="C24" s="26"/>
      <c r="D24" s="27"/>
      <c r="E24" s="27"/>
      <c r="F24" s="27"/>
      <c r="G24" s="28"/>
      <c r="H24" s="29"/>
      <c r="I24" s="30"/>
      <c r="J24" s="29"/>
      <c r="K24" s="31"/>
      <c r="L24" s="27"/>
      <c r="M24" s="28"/>
      <c r="N24" s="32"/>
      <c r="O24" s="33"/>
    </row>
    <row r="25" spans="1:25" s="50" customFormat="1" ht="25.2" customHeight="1">
      <c r="A25" s="53">
        <v>11</v>
      </c>
      <c r="B25" s="77" t="s">
        <v>34</v>
      </c>
      <c r="C25" s="91" t="s">
        <v>70</v>
      </c>
      <c r="D25" s="92">
        <v>9338.5499999999993</v>
      </c>
      <c r="E25" s="61" t="s">
        <v>31</v>
      </c>
      <c r="F25" s="61" t="s">
        <v>31</v>
      </c>
      <c r="G25" s="92">
        <v>1746</v>
      </c>
      <c r="H25" s="93">
        <v>109</v>
      </c>
      <c r="I25" s="64">
        <f>G25/H25</f>
        <v>16.01834862385321</v>
      </c>
      <c r="J25" s="64">
        <v>11</v>
      </c>
      <c r="K25" s="64">
        <v>1</v>
      </c>
      <c r="L25" s="92">
        <v>9338.5499999999993</v>
      </c>
      <c r="M25" s="92">
        <v>1746</v>
      </c>
      <c r="N25" s="62">
        <v>43189</v>
      </c>
      <c r="O25" s="57" t="s">
        <v>71</v>
      </c>
      <c r="P25" s="52"/>
      <c r="R25" s="63"/>
      <c r="T25" s="73"/>
      <c r="U25" s="67"/>
      <c r="V25" s="65"/>
      <c r="W25" s="52"/>
      <c r="X25" s="65"/>
    </row>
    <row r="26" spans="1:25" s="50" customFormat="1" ht="25.2" customHeight="1">
      <c r="A26" s="53">
        <v>12</v>
      </c>
      <c r="B26" s="78">
        <v>7</v>
      </c>
      <c r="C26" s="59" t="s">
        <v>52</v>
      </c>
      <c r="D26" s="48">
        <v>9286.11</v>
      </c>
      <c r="E26" s="60">
        <v>14258.49</v>
      </c>
      <c r="F26" s="38">
        <f>(D26-E26)/E26</f>
        <v>-0.34873117700401651</v>
      </c>
      <c r="G26" s="48">
        <v>1631</v>
      </c>
      <c r="H26" s="64">
        <v>35</v>
      </c>
      <c r="I26" s="64">
        <f>G26/H26</f>
        <v>46.6</v>
      </c>
      <c r="J26" s="64">
        <v>6</v>
      </c>
      <c r="K26" s="64">
        <v>5</v>
      </c>
      <c r="L26" s="48">
        <v>154861</v>
      </c>
      <c r="M26" s="48">
        <v>27311</v>
      </c>
      <c r="N26" s="62">
        <v>43161</v>
      </c>
      <c r="O26" s="57" t="s">
        <v>28</v>
      </c>
      <c r="R26" s="52"/>
      <c r="T26" s="63"/>
      <c r="U26" s="52"/>
      <c r="V26" s="73"/>
      <c r="W26" s="67"/>
      <c r="X26" s="52"/>
      <c r="Y26" s="65"/>
    </row>
    <row r="27" spans="1:25" s="50" customFormat="1" ht="25.2" customHeight="1">
      <c r="A27" s="53">
        <v>13</v>
      </c>
      <c r="B27" s="78">
        <v>8</v>
      </c>
      <c r="C27" s="59" t="s">
        <v>47</v>
      </c>
      <c r="D27" s="48">
        <v>8579</v>
      </c>
      <c r="E27" s="48">
        <v>10898</v>
      </c>
      <c r="F27" s="38">
        <f>(D27-E27)/E27</f>
        <v>-0.21279133786015783</v>
      </c>
      <c r="G27" s="48">
        <v>1863</v>
      </c>
      <c r="H27" s="64" t="s">
        <v>31</v>
      </c>
      <c r="I27" s="64" t="s">
        <v>31</v>
      </c>
      <c r="J27" s="64" t="s">
        <v>31</v>
      </c>
      <c r="K27" s="64">
        <v>7</v>
      </c>
      <c r="L27" s="48">
        <v>444703</v>
      </c>
      <c r="M27" s="48">
        <v>84678</v>
      </c>
      <c r="N27" s="66">
        <v>43147</v>
      </c>
      <c r="O27" s="58" t="s">
        <v>48</v>
      </c>
      <c r="S27" s="67"/>
      <c r="T27" s="65"/>
      <c r="U27" s="73"/>
      <c r="V27" s="65"/>
      <c r="W27" s="67"/>
      <c r="X27" s="65"/>
    </row>
    <row r="28" spans="1:25" s="50" customFormat="1" ht="25.2" customHeight="1">
      <c r="A28" s="53">
        <v>14</v>
      </c>
      <c r="B28" s="78">
        <v>11</v>
      </c>
      <c r="C28" s="59" t="s">
        <v>50</v>
      </c>
      <c r="D28" s="48">
        <v>3649</v>
      </c>
      <c r="E28" s="48">
        <v>3433</v>
      </c>
      <c r="F28" s="38">
        <f>(D28-E28)/E28</f>
        <v>6.2918729973783866E-2</v>
      </c>
      <c r="G28" s="48">
        <v>849</v>
      </c>
      <c r="H28" s="64" t="s">
        <v>31</v>
      </c>
      <c r="I28" s="64" t="s">
        <v>31</v>
      </c>
      <c r="J28" s="64">
        <v>6</v>
      </c>
      <c r="K28" s="64">
        <v>6</v>
      </c>
      <c r="L28" s="48">
        <v>116679</v>
      </c>
      <c r="M28" s="48">
        <v>25465</v>
      </c>
      <c r="N28" s="66">
        <v>43154</v>
      </c>
      <c r="O28" s="58" t="s">
        <v>33</v>
      </c>
      <c r="P28" s="15"/>
      <c r="S28" s="67"/>
      <c r="T28" s="65"/>
      <c r="U28" s="73"/>
      <c r="V28" s="65"/>
      <c r="W28" s="67"/>
      <c r="X28" s="65"/>
    </row>
    <row r="29" spans="1:25" s="50" customFormat="1" ht="25.2" customHeight="1">
      <c r="A29" s="53">
        <v>15</v>
      </c>
      <c r="B29" s="78">
        <v>10</v>
      </c>
      <c r="C29" s="59" t="s">
        <v>55</v>
      </c>
      <c r="D29" s="48">
        <v>3221.68</v>
      </c>
      <c r="E29" s="60">
        <v>5184.24</v>
      </c>
      <c r="F29" s="38">
        <f>(D29-E29)/E29</f>
        <v>-0.37856272086168852</v>
      </c>
      <c r="G29" s="48">
        <v>583</v>
      </c>
      <c r="H29" s="64">
        <v>14</v>
      </c>
      <c r="I29" s="54">
        <f>G29/H29</f>
        <v>41.642857142857146</v>
      </c>
      <c r="J29" s="64">
        <v>3</v>
      </c>
      <c r="K29" s="64">
        <v>6</v>
      </c>
      <c r="L29" s="48">
        <v>103458.19</v>
      </c>
      <c r="M29" s="48">
        <v>19944</v>
      </c>
      <c r="N29" s="42">
        <v>43154</v>
      </c>
      <c r="O29" s="57" t="s">
        <v>27</v>
      </c>
      <c r="P29" s="65"/>
      <c r="R29" s="52"/>
      <c r="T29" s="63"/>
      <c r="U29" s="52"/>
      <c r="V29" s="52"/>
      <c r="W29" s="65"/>
      <c r="X29" s="52"/>
      <c r="Y29" s="65"/>
    </row>
    <row r="30" spans="1:25" s="50" customFormat="1" ht="25.2" customHeight="1">
      <c r="A30" s="53">
        <v>16</v>
      </c>
      <c r="B30" s="78">
        <v>9</v>
      </c>
      <c r="C30" s="59" t="s">
        <v>57</v>
      </c>
      <c r="D30" s="64">
        <v>3136</v>
      </c>
      <c r="E30" s="48">
        <v>5494</v>
      </c>
      <c r="F30" s="38">
        <f>(D30-E30)/E30</f>
        <v>-0.42919548598471058</v>
      </c>
      <c r="G30" s="48">
        <v>756</v>
      </c>
      <c r="H30" s="69" t="s">
        <v>31</v>
      </c>
      <c r="I30" s="69" t="s">
        <v>31</v>
      </c>
      <c r="J30" s="64">
        <v>12</v>
      </c>
      <c r="K30" s="64">
        <v>4</v>
      </c>
      <c r="L30" s="64">
        <v>58497</v>
      </c>
      <c r="M30" s="64">
        <v>12675</v>
      </c>
      <c r="N30" s="62">
        <v>43168</v>
      </c>
      <c r="O30" s="58" t="s">
        <v>33</v>
      </c>
      <c r="P30" s="15"/>
      <c r="R30" s="63"/>
      <c r="S30" s="67"/>
      <c r="T30" s="65"/>
      <c r="U30" s="73"/>
      <c r="V30" s="52"/>
      <c r="W30" s="67"/>
      <c r="X30" s="65"/>
    </row>
    <row r="31" spans="1:25" s="50" customFormat="1" ht="25.2" customHeight="1">
      <c r="A31" s="53">
        <v>17</v>
      </c>
      <c r="B31" s="78">
        <v>17</v>
      </c>
      <c r="C31" s="46" t="s">
        <v>44</v>
      </c>
      <c r="D31" s="60">
        <v>2533.29</v>
      </c>
      <c r="E31" s="60">
        <v>1064</v>
      </c>
      <c r="F31" s="12">
        <f>(D31-E31)/E31</f>
        <v>1.3809116541353383</v>
      </c>
      <c r="G31" s="60">
        <v>759</v>
      </c>
      <c r="H31" s="54">
        <v>24</v>
      </c>
      <c r="I31" s="54">
        <f>G31/H31</f>
        <v>31.625</v>
      </c>
      <c r="J31" s="54">
        <v>7</v>
      </c>
      <c r="K31" s="54">
        <v>8</v>
      </c>
      <c r="L31" s="60">
        <f>73608+D31</f>
        <v>76141.289999999994</v>
      </c>
      <c r="M31" s="60">
        <f>14938+G31</f>
        <v>15697</v>
      </c>
      <c r="N31" s="66">
        <v>43140</v>
      </c>
      <c r="O31" s="58" t="s">
        <v>45</v>
      </c>
      <c r="Q31" s="65"/>
      <c r="R31" s="65"/>
      <c r="S31" s="65"/>
      <c r="T31" s="52"/>
      <c r="U31" s="65"/>
      <c r="V31" s="65"/>
      <c r="W31" s="67"/>
      <c r="X31" s="65"/>
    </row>
    <row r="32" spans="1:25" s="50" customFormat="1" ht="25.2" customHeight="1">
      <c r="A32" s="53">
        <v>18</v>
      </c>
      <c r="B32" s="80">
        <v>26</v>
      </c>
      <c r="C32" s="59" t="s">
        <v>59</v>
      </c>
      <c r="D32" s="60">
        <v>2191.84</v>
      </c>
      <c r="E32" s="60">
        <v>323.83999999999997</v>
      </c>
      <c r="F32" s="12">
        <f>(D32-E32)/E32</f>
        <v>5.7682806324110683</v>
      </c>
      <c r="G32" s="60">
        <v>970</v>
      </c>
      <c r="H32" s="54">
        <v>16</v>
      </c>
      <c r="I32" s="54">
        <f>G32/H32</f>
        <v>60.625</v>
      </c>
      <c r="J32" s="54">
        <v>4</v>
      </c>
      <c r="K32" s="61" t="s">
        <v>31</v>
      </c>
      <c r="L32" s="60">
        <v>33982.51</v>
      </c>
      <c r="M32" s="60">
        <v>9135</v>
      </c>
      <c r="N32" s="71">
        <v>43056</v>
      </c>
      <c r="O32" s="57" t="s">
        <v>27</v>
      </c>
      <c r="P32" s="52"/>
      <c r="Q32" s="52"/>
      <c r="R32" s="65"/>
      <c r="S32" s="65"/>
      <c r="T32" s="67"/>
      <c r="U32" s="65"/>
      <c r="V32" s="52"/>
      <c r="W32" s="67"/>
      <c r="X32" s="65"/>
    </row>
    <row r="33" spans="1:24 16384:16384" s="50" customFormat="1" ht="25.2" customHeight="1">
      <c r="A33" s="53">
        <v>19</v>
      </c>
      <c r="B33" s="79">
        <v>15</v>
      </c>
      <c r="C33" s="59" t="s">
        <v>37</v>
      </c>
      <c r="D33" s="60">
        <v>1713</v>
      </c>
      <c r="E33" s="48">
        <v>1519</v>
      </c>
      <c r="F33" s="12">
        <f>(D33-E33)/E33</f>
        <v>0.12771560236998025</v>
      </c>
      <c r="G33" s="60">
        <v>277</v>
      </c>
      <c r="H33" s="61" t="s">
        <v>31</v>
      </c>
      <c r="I33" s="61" t="s">
        <v>31</v>
      </c>
      <c r="J33" s="61" t="s">
        <v>31</v>
      </c>
      <c r="K33" s="54">
        <v>14</v>
      </c>
      <c r="L33" s="60">
        <v>1315245</v>
      </c>
      <c r="M33" s="60">
        <v>235924</v>
      </c>
      <c r="N33" s="42">
        <v>43098</v>
      </c>
      <c r="O33" s="58" t="s">
        <v>35</v>
      </c>
      <c r="P33" s="52"/>
      <c r="Q33" s="52"/>
      <c r="R33" s="65"/>
      <c r="S33" s="65"/>
      <c r="T33" s="67"/>
      <c r="U33" s="65"/>
      <c r="V33" s="52"/>
      <c r="W33" s="67"/>
      <c r="X33" s="65"/>
    </row>
    <row r="34" spans="1:24 16384:16384" s="50" customFormat="1" ht="25.2" customHeight="1">
      <c r="A34" s="53">
        <v>20</v>
      </c>
      <c r="B34" s="79">
        <v>18</v>
      </c>
      <c r="C34" s="59" t="s">
        <v>36</v>
      </c>
      <c r="D34" s="48">
        <v>1532.05</v>
      </c>
      <c r="E34" s="48">
        <v>967.86</v>
      </c>
      <c r="F34" s="12">
        <f>(D34-E34)/E34</f>
        <v>0.58292521645692552</v>
      </c>
      <c r="G34" s="48">
        <v>316</v>
      </c>
      <c r="H34" s="64">
        <v>14</v>
      </c>
      <c r="I34" s="64">
        <f>G34/H34</f>
        <v>22.571428571428573</v>
      </c>
      <c r="J34" s="64">
        <v>2</v>
      </c>
      <c r="K34" s="64">
        <v>16</v>
      </c>
      <c r="L34" s="48">
        <v>466748</v>
      </c>
      <c r="M34" s="48">
        <v>101505</v>
      </c>
      <c r="N34" s="42">
        <v>43084</v>
      </c>
      <c r="O34" s="14" t="s">
        <v>28</v>
      </c>
      <c r="P34" s="52"/>
      <c r="Q34" s="52"/>
      <c r="R34" s="65"/>
      <c r="S34" s="65"/>
      <c r="T34" s="67"/>
      <c r="U34" s="65"/>
      <c r="V34" s="52"/>
      <c r="W34" s="67"/>
      <c r="X34" s="65"/>
      <c r="XFD34" s="50" t="s">
        <v>31</v>
      </c>
    </row>
    <row r="35" spans="1:24 16384:16384" ht="25.2" customHeight="1">
      <c r="A35" s="16"/>
      <c r="B35" s="16"/>
      <c r="C35" s="17" t="s">
        <v>32</v>
      </c>
      <c r="D35" s="41">
        <f>SUM(D23:D34)</f>
        <v>430742.96</v>
      </c>
      <c r="E35" s="55">
        <f t="shared" ref="E35:G35" si="2">SUM(E23:E34)</f>
        <v>256861.50999999998</v>
      </c>
      <c r="F35" s="56">
        <f>(D35-E35)/E35</f>
        <v>0.67694630464486505</v>
      </c>
      <c r="G35" s="55">
        <f t="shared" si="2"/>
        <v>82219</v>
      </c>
      <c r="H35" s="19"/>
      <c r="I35" s="20"/>
      <c r="J35" s="19"/>
      <c r="K35" s="21"/>
      <c r="L35" s="22"/>
      <c r="M35" s="13"/>
      <c r="N35" s="23"/>
      <c r="O35" s="24"/>
    </row>
    <row r="36" spans="1:24 16384:16384" ht="11.25" customHeight="1">
      <c r="A36" s="25"/>
      <c r="B36" s="25"/>
      <c r="C36" s="26"/>
      <c r="D36" s="27"/>
      <c r="E36" s="27"/>
      <c r="F36" s="27"/>
      <c r="G36" s="28"/>
      <c r="H36" s="29"/>
      <c r="I36" s="30"/>
      <c r="J36" s="29"/>
      <c r="K36" s="31"/>
      <c r="L36" s="27"/>
      <c r="M36" s="28"/>
      <c r="N36" s="32"/>
      <c r="O36" s="33"/>
    </row>
    <row r="37" spans="1:24 16384:16384" s="50" customFormat="1" ht="25.2" customHeight="1">
      <c r="A37" s="53">
        <v>21</v>
      </c>
      <c r="B37" s="77" t="s">
        <v>40</v>
      </c>
      <c r="C37" s="59" t="s">
        <v>74</v>
      </c>
      <c r="D37" s="48">
        <v>1334</v>
      </c>
      <c r="E37" s="61" t="s">
        <v>31</v>
      </c>
      <c r="F37" s="61" t="s">
        <v>31</v>
      </c>
      <c r="G37" s="48">
        <v>234</v>
      </c>
      <c r="H37" s="94">
        <v>5</v>
      </c>
      <c r="I37" s="64">
        <f>G37/H37</f>
        <v>46.8</v>
      </c>
      <c r="J37" s="64">
        <v>5</v>
      </c>
      <c r="K37" s="64">
        <v>0</v>
      </c>
      <c r="L37" s="48">
        <v>1334.4</v>
      </c>
      <c r="M37" s="48">
        <v>234</v>
      </c>
      <c r="N37" s="66" t="s">
        <v>43</v>
      </c>
      <c r="O37" s="57" t="s">
        <v>27</v>
      </c>
      <c r="P37" s="52"/>
      <c r="R37" s="63"/>
      <c r="S37" s="65"/>
      <c r="T37" s="52"/>
      <c r="U37" s="65"/>
      <c r="V37" s="65"/>
      <c r="W37" s="65"/>
      <c r="X37" s="52"/>
    </row>
    <row r="38" spans="1:24 16384:16384" s="50" customFormat="1" ht="25.2" customHeight="1">
      <c r="A38" s="53">
        <v>22</v>
      </c>
      <c r="B38" s="77" t="s">
        <v>34</v>
      </c>
      <c r="C38" s="91" t="s">
        <v>72</v>
      </c>
      <c r="D38" s="92">
        <v>813</v>
      </c>
      <c r="E38" s="61" t="s">
        <v>31</v>
      </c>
      <c r="F38" s="61" t="s">
        <v>31</v>
      </c>
      <c r="G38" s="92">
        <v>182</v>
      </c>
      <c r="H38" s="93">
        <v>11</v>
      </c>
      <c r="I38" s="64">
        <f>G38/H38</f>
        <v>16.545454545454547</v>
      </c>
      <c r="J38" s="64">
        <v>1</v>
      </c>
      <c r="K38" s="54">
        <v>1</v>
      </c>
      <c r="L38" s="92">
        <v>813</v>
      </c>
      <c r="M38" s="92">
        <v>182</v>
      </c>
      <c r="N38" s="62">
        <v>43189</v>
      </c>
      <c r="O38" s="57" t="s">
        <v>73</v>
      </c>
      <c r="P38" s="52"/>
      <c r="R38" s="63"/>
      <c r="S38" s="65"/>
      <c r="T38" s="52"/>
      <c r="U38" s="65"/>
      <c r="V38" s="65"/>
      <c r="W38" s="65"/>
      <c r="X38" s="52"/>
    </row>
    <row r="39" spans="1:24 16384:16384" s="50" customFormat="1" ht="25.2" customHeight="1">
      <c r="A39" s="53">
        <v>23</v>
      </c>
      <c r="B39" s="78">
        <v>19</v>
      </c>
      <c r="C39" s="46" t="s">
        <v>42</v>
      </c>
      <c r="D39" s="60">
        <v>699.05</v>
      </c>
      <c r="E39" s="48">
        <v>940.59</v>
      </c>
      <c r="F39" s="12">
        <f>(D39-E39)/E39</f>
        <v>-0.25679626617335932</v>
      </c>
      <c r="G39" s="60">
        <v>166</v>
      </c>
      <c r="H39" s="54">
        <v>9</v>
      </c>
      <c r="I39" s="54">
        <f>G39/H39</f>
        <v>18.444444444444443</v>
      </c>
      <c r="J39" s="54">
        <v>2</v>
      </c>
      <c r="K39" s="54">
        <v>8</v>
      </c>
      <c r="L39" s="60">
        <v>97107.53</v>
      </c>
      <c r="M39" s="60">
        <v>22106</v>
      </c>
      <c r="N39" s="66">
        <v>43140</v>
      </c>
      <c r="O39" s="58" t="s">
        <v>27</v>
      </c>
      <c r="P39" s="52"/>
      <c r="Q39" s="52"/>
      <c r="R39" s="65"/>
      <c r="S39" s="65"/>
      <c r="T39" s="67"/>
      <c r="U39" s="65"/>
      <c r="V39" s="67"/>
      <c r="W39" s="67"/>
    </row>
    <row r="40" spans="1:24 16384:16384" s="50" customFormat="1" ht="25.2" customHeight="1">
      <c r="A40" s="53">
        <v>24</v>
      </c>
      <c r="B40" s="78">
        <v>22</v>
      </c>
      <c r="C40" s="59" t="s">
        <v>53</v>
      </c>
      <c r="D40" s="60">
        <v>570.24</v>
      </c>
      <c r="E40" s="60">
        <v>697.22</v>
      </c>
      <c r="F40" s="12">
        <f>(D40-E40)/E40</f>
        <v>-0.18212328963598293</v>
      </c>
      <c r="G40" s="60">
        <v>94</v>
      </c>
      <c r="H40" s="54">
        <v>3</v>
      </c>
      <c r="I40" s="54">
        <f>G40/H40</f>
        <v>31.333333333333332</v>
      </c>
      <c r="J40" s="54">
        <v>1</v>
      </c>
      <c r="K40" s="54">
        <v>4</v>
      </c>
      <c r="L40" s="60">
        <v>27686</v>
      </c>
      <c r="M40" s="60">
        <v>5105</v>
      </c>
      <c r="N40" s="62">
        <v>43168</v>
      </c>
      <c r="O40" s="58" t="s">
        <v>28</v>
      </c>
      <c r="P40" s="52"/>
      <c r="Q40" s="52"/>
      <c r="R40" s="65"/>
      <c r="S40" s="65"/>
      <c r="T40" s="67"/>
      <c r="U40" s="65"/>
      <c r="V40" s="67"/>
      <c r="W40" s="67"/>
    </row>
    <row r="41" spans="1:24 16384:16384" s="50" customFormat="1" ht="25.2" customHeight="1">
      <c r="A41" s="53">
        <v>25</v>
      </c>
      <c r="B41" s="78">
        <v>13</v>
      </c>
      <c r="C41" s="46" t="s">
        <v>46</v>
      </c>
      <c r="D41" s="60">
        <v>544.02</v>
      </c>
      <c r="E41" s="82">
        <v>2033.32</v>
      </c>
      <c r="F41" s="12">
        <f>(D41-E41)/E41</f>
        <v>-0.73244742588475986</v>
      </c>
      <c r="G41" s="60">
        <v>94</v>
      </c>
      <c r="H41" s="54">
        <v>6</v>
      </c>
      <c r="I41" s="54">
        <f>G41/H41</f>
        <v>15.666666666666666</v>
      </c>
      <c r="J41" s="54">
        <v>1</v>
      </c>
      <c r="K41" s="54">
        <v>7</v>
      </c>
      <c r="L41" s="60">
        <v>189286</v>
      </c>
      <c r="M41" s="60">
        <v>32487</v>
      </c>
      <c r="N41" s="66">
        <v>43147</v>
      </c>
      <c r="O41" s="58" t="s">
        <v>28</v>
      </c>
      <c r="P41" s="52"/>
      <c r="Q41" s="52"/>
      <c r="R41" s="65"/>
      <c r="S41" s="65"/>
      <c r="T41" s="67"/>
      <c r="U41" s="65"/>
      <c r="V41" s="67"/>
      <c r="W41" s="67"/>
    </row>
    <row r="42" spans="1:24 16384:16384" s="39" customFormat="1" ht="25.2" customHeight="1">
      <c r="A42" s="53">
        <v>26</v>
      </c>
      <c r="B42" s="78">
        <v>20</v>
      </c>
      <c r="C42" s="59" t="s">
        <v>38</v>
      </c>
      <c r="D42" s="60">
        <v>391.51</v>
      </c>
      <c r="E42" s="48">
        <v>791.21</v>
      </c>
      <c r="F42" s="12">
        <f>(D42-E42)/E42</f>
        <v>-0.50517561709280723</v>
      </c>
      <c r="G42" s="60">
        <v>85</v>
      </c>
      <c r="H42" s="54">
        <v>6</v>
      </c>
      <c r="I42" s="54">
        <f>G42/H42</f>
        <v>14.166666666666666</v>
      </c>
      <c r="J42" s="54">
        <v>1</v>
      </c>
      <c r="K42" s="54">
        <v>13</v>
      </c>
      <c r="L42" s="60">
        <v>277628</v>
      </c>
      <c r="M42" s="60">
        <v>59223</v>
      </c>
      <c r="N42" s="42">
        <v>43105</v>
      </c>
      <c r="O42" s="14" t="s">
        <v>28</v>
      </c>
      <c r="P42" s="52"/>
      <c r="Q42" s="52"/>
      <c r="R42" s="65"/>
      <c r="S42" s="50"/>
      <c r="T42" s="67"/>
      <c r="U42" s="65"/>
    </row>
    <row r="43" spans="1:24 16384:16384" s="50" customFormat="1" ht="25.2" customHeight="1">
      <c r="A43" s="53">
        <v>27</v>
      </c>
      <c r="B43" s="80">
        <v>27</v>
      </c>
      <c r="C43" s="59" t="s">
        <v>49</v>
      </c>
      <c r="D43" s="48">
        <v>302</v>
      </c>
      <c r="E43" s="60">
        <v>85</v>
      </c>
      <c r="F43" s="12">
        <f>(D43-E43)/E43</f>
        <v>2.552941176470588</v>
      </c>
      <c r="G43" s="48">
        <v>115</v>
      </c>
      <c r="H43" s="94">
        <v>4</v>
      </c>
      <c r="I43" s="64">
        <f>G43/H43</f>
        <v>28.75</v>
      </c>
      <c r="J43" s="64">
        <v>3</v>
      </c>
      <c r="K43" s="64">
        <v>5</v>
      </c>
      <c r="L43" s="48">
        <v>31227</v>
      </c>
      <c r="M43" s="48">
        <v>6011</v>
      </c>
      <c r="N43" s="62">
        <v>43161</v>
      </c>
      <c r="O43" s="57" t="s">
        <v>39</v>
      </c>
      <c r="P43" s="74"/>
      <c r="Q43" s="75"/>
      <c r="R43" s="76"/>
      <c r="S43" s="76"/>
      <c r="T43" s="65"/>
      <c r="U43" s="75"/>
    </row>
    <row r="44" spans="1:24 16384:16384" s="50" customFormat="1" ht="25.2" customHeight="1">
      <c r="A44" s="53">
        <v>28</v>
      </c>
      <c r="B44" s="79">
        <v>14</v>
      </c>
      <c r="C44" s="59" t="s">
        <v>54</v>
      </c>
      <c r="D44" s="60">
        <v>151</v>
      </c>
      <c r="E44" s="48">
        <v>1611</v>
      </c>
      <c r="F44" s="12">
        <f>(D44-E44)/E44</f>
        <v>-0.90626939788950966</v>
      </c>
      <c r="G44" s="60">
        <v>43</v>
      </c>
      <c r="H44" s="68">
        <v>2</v>
      </c>
      <c r="I44" s="54">
        <f>G44/H44</f>
        <v>21.5</v>
      </c>
      <c r="J44" s="54">
        <v>2</v>
      </c>
      <c r="K44" s="64">
        <v>4</v>
      </c>
      <c r="L44" s="60">
        <v>25667</v>
      </c>
      <c r="M44" s="60">
        <v>5108</v>
      </c>
      <c r="N44" s="62">
        <v>43168</v>
      </c>
      <c r="O44" s="57" t="s">
        <v>39</v>
      </c>
      <c r="P44" s="52"/>
      <c r="R44" s="72"/>
    </row>
    <row r="45" spans="1:24 16384:16384" s="39" customFormat="1" ht="25.2" customHeight="1">
      <c r="A45" s="53">
        <v>29</v>
      </c>
      <c r="B45" s="78">
        <v>16</v>
      </c>
      <c r="C45" s="46" t="s">
        <v>41</v>
      </c>
      <c r="D45" s="60">
        <v>40</v>
      </c>
      <c r="E45" s="60">
        <v>1280</v>
      </c>
      <c r="F45" s="12">
        <f>(D45-E45)/E45</f>
        <v>-0.96875</v>
      </c>
      <c r="G45" s="60">
        <v>8</v>
      </c>
      <c r="H45" s="54">
        <v>2</v>
      </c>
      <c r="I45" s="54">
        <f>G45/H45</f>
        <v>4</v>
      </c>
      <c r="J45" s="54">
        <v>2</v>
      </c>
      <c r="K45" s="40">
        <v>8</v>
      </c>
      <c r="L45" s="60">
        <v>511889</v>
      </c>
      <c r="M45" s="60">
        <v>89502</v>
      </c>
      <c r="N45" s="66">
        <v>43140</v>
      </c>
      <c r="O45" s="58" t="s">
        <v>39</v>
      </c>
      <c r="P45" s="52"/>
      <c r="Q45" s="52"/>
      <c r="R45" s="65"/>
      <c r="S45" s="65"/>
      <c r="T45" s="67"/>
      <c r="U45" s="65"/>
    </row>
    <row r="46" spans="1:24 16384:16384" s="50" customFormat="1" ht="25.2" customHeight="1">
      <c r="A46" s="53">
        <v>30</v>
      </c>
      <c r="B46" s="78">
        <v>24</v>
      </c>
      <c r="C46" s="59" t="s">
        <v>60</v>
      </c>
      <c r="D46" s="60">
        <v>28.44</v>
      </c>
      <c r="E46" s="60">
        <v>572.29999999999995</v>
      </c>
      <c r="F46" s="12">
        <f>(D46-E46)/E46</f>
        <v>-0.95030578367988805</v>
      </c>
      <c r="G46" s="60">
        <v>6</v>
      </c>
      <c r="H46" s="54">
        <v>2</v>
      </c>
      <c r="I46" s="54">
        <f>G46/H46</f>
        <v>3</v>
      </c>
      <c r="J46" s="54">
        <v>1</v>
      </c>
      <c r="K46" s="54">
        <v>3</v>
      </c>
      <c r="L46" s="60">
        <v>5913</v>
      </c>
      <c r="M46" s="60">
        <v>1087</v>
      </c>
      <c r="N46" s="66">
        <v>43175</v>
      </c>
      <c r="O46" s="58" t="s">
        <v>28</v>
      </c>
      <c r="Q46" s="52"/>
      <c r="R46" s="65"/>
      <c r="T46" s="67"/>
      <c r="U46" s="65"/>
    </row>
    <row r="47" spans="1:24 16384:16384" s="50" customFormat="1" ht="25.2" customHeight="1">
      <c r="A47" s="53">
        <v>31</v>
      </c>
      <c r="B47" s="61" t="s">
        <v>31</v>
      </c>
      <c r="C47" s="59" t="s">
        <v>76</v>
      </c>
      <c r="D47" s="60">
        <v>18</v>
      </c>
      <c r="E47" s="61" t="s">
        <v>31</v>
      </c>
      <c r="F47" s="61" t="s">
        <v>31</v>
      </c>
      <c r="G47" s="60">
        <v>3</v>
      </c>
      <c r="H47" s="70">
        <v>1</v>
      </c>
      <c r="I47" s="54">
        <f>G47/H47</f>
        <v>3</v>
      </c>
      <c r="J47" s="54">
        <v>1</v>
      </c>
      <c r="K47" s="61" t="s">
        <v>31</v>
      </c>
      <c r="L47" s="60">
        <v>3630.97</v>
      </c>
      <c r="M47" s="60">
        <v>935</v>
      </c>
      <c r="N47" s="66">
        <v>43147</v>
      </c>
      <c r="O47" s="58" t="s">
        <v>71</v>
      </c>
      <c r="P47" s="52"/>
      <c r="Q47" s="65"/>
    </row>
    <row r="48" spans="1:24 16384:16384" ht="25.2" customHeight="1">
      <c r="A48" s="16"/>
      <c r="B48" s="16"/>
      <c r="C48" s="17" t="s">
        <v>77</v>
      </c>
      <c r="D48" s="18">
        <f>SUM(D35:D47)</f>
        <v>435634.22000000003</v>
      </c>
      <c r="E48" s="55">
        <f t="shared" ref="E48:G48" si="3">SUM(E35:E47)</f>
        <v>264872.14999999997</v>
      </c>
      <c r="F48" s="56">
        <f t="shared" ref="F47:F48" si="4">(D48-E48)/E48</f>
        <v>0.64469620532018967</v>
      </c>
      <c r="G48" s="55">
        <f t="shared" si="3"/>
        <v>83249</v>
      </c>
      <c r="H48" s="19"/>
      <c r="I48" s="20"/>
      <c r="J48" s="19"/>
      <c r="K48" s="21"/>
      <c r="L48" s="22"/>
      <c r="M48" s="34"/>
      <c r="N48" s="23"/>
      <c r="O48" s="35"/>
    </row>
    <row r="50" spans="2:14" ht="15" customHeight="1">
      <c r="B50" s="15"/>
    </row>
    <row r="53" spans="2:14">
      <c r="D53" s="7"/>
      <c r="E53" s="7"/>
      <c r="F53" s="49"/>
      <c r="G53" s="7"/>
      <c r="L53" s="7"/>
      <c r="M53" s="7"/>
      <c r="N53" s="47"/>
    </row>
    <row r="54" spans="2:14">
      <c r="E54" s="7"/>
      <c r="F54" s="49"/>
      <c r="L54" s="7"/>
      <c r="N54" s="47"/>
    </row>
    <row r="59" spans="2:14" ht="17.399999999999999" customHeight="1"/>
    <row r="77" ht="12" customHeight="1"/>
  </sheetData>
  <sortState ref="B15:O47">
    <sortCondition descending="1" ref="D15:D4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2018-04-06T12:38:08Z</dcterms:modified>
</cp:coreProperties>
</file>