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Kovas\Savaitės\"/>
    </mc:Choice>
  </mc:AlternateContent>
  <xr:revisionPtr revIDLastSave="0" documentId="13_ncr:1_{8BF658D4-037A-492D-9DD4-44A270EA99F9}" xr6:coauthVersionLast="28" xr6:coauthVersionMax="28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23" i="1" l="1"/>
  <c r="E35" i="1" s="1"/>
  <c r="E45" i="1" s="1"/>
  <c r="G23" i="1"/>
  <c r="G35" i="1" s="1"/>
  <c r="G45" i="1" s="1"/>
  <c r="D23" i="1"/>
  <c r="D35" i="1" s="1"/>
  <c r="F39" i="1"/>
  <c r="I16" i="1"/>
  <c r="F41" i="1"/>
  <c r="I25" i="1"/>
  <c r="F14" i="1"/>
  <c r="I15" i="1"/>
  <c r="M30" i="1"/>
  <c r="L30" i="1"/>
  <c r="F23" i="1" l="1"/>
  <c r="D45" i="1"/>
  <c r="F45" i="1" s="1"/>
  <c r="F35" i="1"/>
  <c r="I39" i="1"/>
  <c r="F37" i="1"/>
  <c r="F27" i="1"/>
  <c r="I29" i="1"/>
  <c r="F38" i="1"/>
  <c r="F20" i="1"/>
  <c r="I41" i="1"/>
  <c r="I13" i="1"/>
  <c r="F43" i="1"/>
  <c r="F30" i="1" l="1"/>
  <c r="I30" i="1"/>
  <c r="F22" i="1"/>
  <c r="F26" i="1"/>
  <c r="I26" i="1"/>
  <c r="I43" i="1" l="1"/>
  <c r="F42" i="1"/>
  <c r="F44" i="1"/>
  <c r="F32" i="1"/>
  <c r="F31" i="1"/>
  <c r="F28" i="1"/>
  <c r="F33" i="1"/>
  <c r="F34" i="1"/>
  <c r="F40" i="1"/>
  <c r="F18" i="1"/>
  <c r="F19" i="1"/>
  <c r="F17" i="1"/>
  <c r="I42" i="1" l="1"/>
  <c r="I37" i="1" l="1"/>
  <c r="I18" i="1"/>
  <c r="I14" i="1"/>
  <c r="I44" i="1"/>
  <c r="F21" i="1"/>
  <c r="I27" i="1" l="1"/>
  <c r="I21" i="1" l="1"/>
  <c r="F29" i="1"/>
  <c r="I32" i="1" l="1"/>
  <c r="I34" i="1" l="1"/>
  <c r="I33" i="1"/>
  <c r="I31" i="1"/>
  <c r="I40" i="1"/>
</calcChain>
</file>

<file path=xl/sharedStrings.xml><?xml version="1.0" encoding="utf-8"?>
<sst xmlns="http://schemas.openxmlformats.org/spreadsheetml/2006/main" count="135" uniqueCount="76">
  <si>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</si>
  <si>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</si>
  <si>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</si>
  <si>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</si>
  <si>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</si>
  <si>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</si>
  <si>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</si>
  <si>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</si>
  <si>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</si>
  <si>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</si>
  <si>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</si>
  <si>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</si>
  <si>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</si>
  <si>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</si>
  <si>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</si>
  <si>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</si>
  <si>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</si>
  <si>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</si>
  <si>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</si>
  <si>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</si>
  <si>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</si>
  <si>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</si>
  <si>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</si>
  <si>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</si>
  <si>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</si>
  <si>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</si>
  <si>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</si>
  <si>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</si>
  <si>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</si>
  <si>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</si>
  <si>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</si>
  <si>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</si>
  <si>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</si>
  <si>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</si>
  <si>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</si>
  <si>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Vabalo filmai</t>
  </si>
  <si>
    <t>Bulius Ferdinandas (Ferdinand)</t>
  </si>
  <si>
    <t xml:space="preserve">Džiumandži: Sveiki atvykę į Džiungles (Jumanji: Welcome To The Jungle) 
</t>
  </si>
  <si>
    <t xml:space="preserve">Klasės susitikimas: berniukai sugrįžta!
</t>
  </si>
  <si>
    <t>Koko (Coco)</t>
  </si>
  <si>
    <t>NCG Distribution</t>
  </si>
  <si>
    <t>Vandens forma (Shape of Water, The)</t>
  </si>
  <si>
    <t>P</t>
  </si>
  <si>
    <t>50 Išlaisvintų atspalvių (Fifty Shades Freed)</t>
  </si>
  <si>
    <t>Dagas iš akmens amžiaus (Early Man)</t>
  </si>
  <si>
    <t>Pre-view</t>
  </si>
  <si>
    <t>Nuostabieji Lūzeriai. Kita planeta</t>
  </si>
  <si>
    <t>Studija NOMINUM</t>
  </si>
  <si>
    <t>Juodoji pantera (Black Panter)</t>
  </si>
  <si>
    <t>Pelėdų kalnas</t>
  </si>
  <si>
    <t>Kino Gamyba</t>
  </si>
  <si>
    <t>Lady Bird</t>
  </si>
  <si>
    <t>Gnomai (Gnome Alone)</t>
  </si>
  <si>
    <t>Rūta</t>
  </si>
  <si>
    <t>Nupirk man laimę (Kupi menya)</t>
  </si>
  <si>
    <t>Gringo (Gringo)</t>
  </si>
  <si>
    <t>Raudonasis Žvirblis (Red Sparrow)</t>
  </si>
  <si>
    <t>Apiplėšimas uragano akyje (Hurricane Heist)</t>
  </si>
  <si>
    <t>Nematomas siūlas (Phantom Thread)</t>
  </si>
  <si>
    <t>Žaidimų vakaras (Game Night)</t>
  </si>
  <si>
    <t>Kapų plėšikė Lara Kroft (Tomb Raider)</t>
  </si>
  <si>
    <t>Bitė Maja: Medaus žaidynės (Maya the Bee: The Honey Games)</t>
  </si>
  <si>
    <t>Labas, Oksana Sokolova! (Nu, zdravstvuy, Oksana Sokolova!)</t>
  </si>
  <si>
    <t>Triušis Peteris (Peter Rabbit)</t>
  </si>
  <si>
    <t>Gerumo stebuklas (Wonder)</t>
  </si>
  <si>
    <t>Džo Breivenas (Braven)</t>
  </si>
  <si>
    <t xml:space="preserve">March 16 - 22 </t>
  </si>
  <si>
    <t>Kovo 16 - 22  d.</t>
  </si>
  <si>
    <t>Ugnies žiedas: sukilimas (Pacific Rim: Uprising)</t>
  </si>
  <si>
    <t>Oazė: žaidimas prasideda (Ready Player One)</t>
  </si>
  <si>
    <t>Vaiduoklių žemė (Incident In A Ghost Land)</t>
  </si>
  <si>
    <t>Total (28)</t>
  </si>
  <si>
    <t>March 23 - 29 Lithuanian top</t>
  </si>
  <si>
    <t>Kovo 23 - 29 d. Lietuvos kino teatruose rodytų filmų topas</t>
  </si>
  <si>
    <t xml:space="preserve">March 23 - 29 </t>
  </si>
  <si>
    <t>Kovo 23 - 29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</si>
</sst>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  <scheme val="minor"/>
    </font>
    <font>
      <sz val="8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</cellStyleXfs>
  <cellXfs count="9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1" fillId="0" borderId="0" xfId="0" applyFont="1"/>
    <xf numFmtId="10" fontId="20" fillId="2" borderId="7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top" wrapText="1"/>
    </xf>
    <xf numFmtId="14" fontId="16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10" fontId="16" fillId="0" borderId="0" xfId="0" applyNumberFormat="1" applyFont="1"/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0" fontId="25" fillId="2" borderId="8" xfId="0" applyNumberFormat="1" applyFont="1" applyFill="1" applyBorder="1" applyAlignment="1">
      <alignment horizontal="center" vertical="center"/>
    </xf>
    <xf numFmtId="14" fontId="14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1" fontId="4" fillId="0" borderId="7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 wrapText="1"/>
    </xf>
    <xf numFmtId="3" fontId="12" fillId="0" borderId="0" xfId="23" applyNumberFormat="1" applyFont="1" applyAlignment="1">
      <alignment horizontal="center" vertical="center"/>
    </xf>
    <xf numFmtId="8" fontId="11" fillId="0" borderId="0" xfId="0" applyNumberFormat="1" applyFont="1"/>
    <xf numFmtId="0" fontId="2" fillId="0" borderId="0" xfId="20"/>
    <xf numFmtId="4" fontId="2" fillId="0" borderId="0" xfId="20" applyNumberFormat="1"/>
    <xf numFmtId="3" fontId="2" fillId="0" borderId="0" xfId="20" applyNumberFormat="1"/>
    <xf numFmtId="1" fontId="15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/>
    </xf>
    <xf numFmtId="10" fontId="28" fillId="2" borderId="7" xfId="0" applyNumberFormat="1" applyFont="1" applyFill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10" fontId="25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4"/>
  <sheetViews>
    <sheetView tabSelected="1" zoomScale="75" zoomScaleNormal="75" workbookViewId="0">
      <selection activeCell="R11" sqref="R11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" style="1" customWidth="1"/>
    <col min="17" max="17" width="8.5546875" style="1" customWidth="1"/>
    <col min="18" max="18" width="5.44140625" style="1" customWidth="1"/>
    <col min="19" max="19" width="8" style="1" customWidth="1"/>
    <col min="20" max="20" width="9.77734375" style="1" customWidth="1"/>
    <col min="21" max="21" width="12" style="1" customWidth="1"/>
    <col min="22" max="22" width="11" style="1" customWidth="1"/>
    <col min="23" max="23" width="11.6640625" style="1" customWidth="1"/>
    <col min="24" max="16384" width="8.88671875" style="1"/>
  </cols>
  <sheetData>
    <row r="1" spans="1:24" ht="19.5" customHeight="1">
      <c r="E1" s="2" t="s">
        <v>72</v>
      </c>
      <c r="F1" s="2"/>
      <c r="G1" s="2"/>
      <c r="H1" s="2"/>
      <c r="I1" s="2"/>
    </row>
    <row r="2" spans="1:24" ht="19.5" customHeight="1">
      <c r="E2" s="2" t="s">
        <v>73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91"/>
      <c r="B5" s="91"/>
      <c r="C5" s="88" t="s">
        <v>0</v>
      </c>
      <c r="D5" s="3"/>
      <c r="E5" s="3"/>
      <c r="F5" s="88" t="s">
        <v>3</v>
      </c>
      <c r="G5" s="3"/>
      <c r="H5" s="88" t="s">
        <v>5</v>
      </c>
      <c r="I5" s="88" t="s">
        <v>6</v>
      </c>
      <c r="J5" s="88" t="s">
        <v>7</v>
      </c>
      <c r="K5" s="88" t="s">
        <v>8</v>
      </c>
      <c r="L5" s="88" t="s">
        <v>10</v>
      </c>
      <c r="M5" s="88" t="s">
        <v>9</v>
      </c>
      <c r="N5" s="88" t="s">
        <v>11</v>
      </c>
      <c r="O5" s="88" t="s">
        <v>12</v>
      </c>
    </row>
    <row r="6" spans="1:24">
      <c r="A6" s="92"/>
      <c r="B6" s="92"/>
      <c r="C6" s="89"/>
      <c r="D6" s="4" t="s">
        <v>74</v>
      </c>
      <c r="E6" s="52" t="s">
        <v>66</v>
      </c>
      <c r="F6" s="89"/>
      <c r="G6" s="52" t="s">
        <v>74</v>
      </c>
      <c r="H6" s="89"/>
      <c r="I6" s="89"/>
      <c r="J6" s="89"/>
      <c r="K6" s="89"/>
      <c r="L6" s="89"/>
      <c r="M6" s="89"/>
      <c r="N6" s="89"/>
      <c r="O6" s="89"/>
    </row>
    <row r="7" spans="1:24">
      <c r="A7" s="92"/>
      <c r="B7" s="92"/>
      <c r="C7" s="89"/>
      <c r="D7" s="4" t="s">
        <v>1</v>
      </c>
      <c r="E7" s="4" t="s">
        <v>1</v>
      </c>
      <c r="F7" s="89"/>
      <c r="G7" s="4" t="s">
        <v>4</v>
      </c>
      <c r="H7" s="89"/>
      <c r="I7" s="89"/>
      <c r="J7" s="89"/>
      <c r="K7" s="89"/>
      <c r="L7" s="89"/>
      <c r="M7" s="89"/>
      <c r="N7" s="89"/>
      <c r="O7" s="89"/>
    </row>
    <row r="8" spans="1:24" ht="18" customHeight="1" thickBot="1">
      <c r="A8" s="93"/>
      <c r="B8" s="93"/>
      <c r="C8" s="90"/>
      <c r="D8" s="5" t="s">
        <v>2</v>
      </c>
      <c r="E8" s="5" t="s">
        <v>2</v>
      </c>
      <c r="F8" s="90"/>
      <c r="G8" s="6"/>
      <c r="H8" s="90"/>
      <c r="I8" s="90"/>
      <c r="J8" s="90"/>
      <c r="K8" s="90"/>
      <c r="L8" s="90"/>
      <c r="M8" s="90"/>
      <c r="N8" s="90"/>
      <c r="O8" s="90"/>
    </row>
    <row r="9" spans="1:24" ht="15" customHeight="1">
      <c r="A9" s="91"/>
      <c r="B9" s="91"/>
      <c r="C9" s="88" t="s">
        <v>13</v>
      </c>
      <c r="D9" s="3"/>
      <c r="E9" s="45"/>
      <c r="F9" s="88" t="s">
        <v>15</v>
      </c>
      <c r="G9" s="44"/>
      <c r="H9" s="8" t="s">
        <v>18</v>
      </c>
      <c r="I9" s="88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8" t="s">
        <v>26</v>
      </c>
    </row>
    <row r="10" spans="1:24">
      <c r="A10" s="92"/>
      <c r="B10" s="92"/>
      <c r="C10" s="89"/>
      <c r="D10" s="4" t="s">
        <v>75</v>
      </c>
      <c r="E10" s="52" t="s">
        <v>67</v>
      </c>
      <c r="F10" s="89"/>
      <c r="G10" s="52" t="s">
        <v>75</v>
      </c>
      <c r="H10" s="4" t="s">
        <v>17</v>
      </c>
      <c r="I10" s="89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9"/>
    </row>
    <row r="11" spans="1:24">
      <c r="A11" s="92"/>
      <c r="B11" s="92"/>
      <c r="C11" s="89"/>
      <c r="D11" s="4" t="s">
        <v>14</v>
      </c>
      <c r="E11" s="4" t="s">
        <v>14</v>
      </c>
      <c r="F11" s="89"/>
      <c r="G11" s="45" t="s">
        <v>16</v>
      </c>
      <c r="H11" s="6"/>
      <c r="I11" s="89"/>
      <c r="J11" s="6"/>
      <c r="K11" s="6"/>
      <c r="L11" s="10" t="s">
        <v>2</v>
      </c>
      <c r="M11" s="4" t="s">
        <v>17</v>
      </c>
      <c r="N11" s="6"/>
      <c r="O11" s="89"/>
    </row>
    <row r="12" spans="1:24" ht="15" thickBot="1">
      <c r="A12" s="92"/>
      <c r="B12" s="93"/>
      <c r="C12" s="90"/>
      <c r="D12" s="5" t="s">
        <v>2</v>
      </c>
      <c r="E12" s="5" t="s">
        <v>2</v>
      </c>
      <c r="F12" s="90"/>
      <c r="G12" s="46" t="s">
        <v>17</v>
      </c>
      <c r="H12" s="11"/>
      <c r="I12" s="90"/>
      <c r="J12" s="11"/>
      <c r="K12" s="11"/>
      <c r="L12" s="11"/>
      <c r="M12" s="11"/>
      <c r="N12" s="11"/>
      <c r="O12" s="90"/>
    </row>
    <row r="13" spans="1:24" s="37" customFormat="1" ht="25.2" customHeight="1">
      <c r="A13" s="36">
        <v>1</v>
      </c>
      <c r="B13" s="80" t="s">
        <v>34</v>
      </c>
      <c r="C13" s="61" t="s">
        <v>63</v>
      </c>
      <c r="D13" s="62">
        <v>63359.63</v>
      </c>
      <c r="E13" s="38" t="s">
        <v>31</v>
      </c>
      <c r="F13" s="38" t="s">
        <v>31</v>
      </c>
      <c r="G13" s="62">
        <v>14058</v>
      </c>
      <c r="H13" s="55">
        <v>319</v>
      </c>
      <c r="I13" s="55">
        <f>G13/H13</f>
        <v>44.068965517241381</v>
      </c>
      <c r="J13" s="55">
        <v>16</v>
      </c>
      <c r="K13" s="41">
        <v>1</v>
      </c>
      <c r="L13" s="62">
        <v>68324</v>
      </c>
      <c r="M13" s="62">
        <v>15102</v>
      </c>
      <c r="N13" s="64">
        <v>43182</v>
      </c>
      <c r="O13" s="60" t="s">
        <v>27</v>
      </c>
      <c r="P13" s="53"/>
      <c r="Q13" s="51"/>
      <c r="R13" s="51"/>
      <c r="S13" s="51"/>
      <c r="T13" s="51"/>
      <c r="U13" s="51"/>
    </row>
    <row r="14" spans="1:24" s="51" customFormat="1" ht="25.2" customHeight="1">
      <c r="A14" s="54">
        <v>2</v>
      </c>
      <c r="B14" s="80">
        <v>1</v>
      </c>
      <c r="C14" s="61" t="s">
        <v>60</v>
      </c>
      <c r="D14" s="62">
        <v>38501</v>
      </c>
      <c r="E14" s="62">
        <v>88054</v>
      </c>
      <c r="F14" s="38">
        <f>(D14-E14)/E14</f>
        <v>-0.56275694460217596</v>
      </c>
      <c r="G14" s="62">
        <v>6509</v>
      </c>
      <c r="H14" s="55">
        <v>227</v>
      </c>
      <c r="I14" s="55">
        <f>G14/H14</f>
        <v>28.674008810572687</v>
      </c>
      <c r="J14" s="55">
        <v>12</v>
      </c>
      <c r="K14" s="55">
        <v>2</v>
      </c>
      <c r="L14" s="62">
        <v>130734.52</v>
      </c>
      <c r="M14" s="62">
        <v>21418</v>
      </c>
      <c r="N14" s="64">
        <v>43175</v>
      </c>
      <c r="O14" s="60" t="s">
        <v>27</v>
      </c>
    </row>
    <row r="15" spans="1:24" s="51" customFormat="1" ht="25.2" customHeight="1">
      <c r="A15" s="54">
        <v>3</v>
      </c>
      <c r="B15" s="79" t="s">
        <v>34</v>
      </c>
      <c r="C15" s="61" t="s">
        <v>68</v>
      </c>
      <c r="D15" s="62">
        <v>34317</v>
      </c>
      <c r="E15" s="63" t="s">
        <v>31</v>
      </c>
      <c r="F15" s="63" t="s">
        <v>31</v>
      </c>
      <c r="G15" s="62">
        <v>5693</v>
      </c>
      <c r="H15" s="55">
        <v>272</v>
      </c>
      <c r="I15" s="55">
        <f>G15/H15</f>
        <v>20.930147058823529</v>
      </c>
      <c r="J15" s="55">
        <v>13</v>
      </c>
      <c r="K15" s="55">
        <v>1</v>
      </c>
      <c r="L15" s="62">
        <v>34317</v>
      </c>
      <c r="M15" s="62">
        <v>5693</v>
      </c>
      <c r="N15" s="64">
        <v>43182</v>
      </c>
      <c r="O15" s="60" t="s">
        <v>40</v>
      </c>
      <c r="T15" s="75"/>
      <c r="U15" s="69"/>
      <c r="V15" s="67"/>
    </row>
    <row r="16" spans="1:24" s="51" customFormat="1" ht="25.2" customHeight="1">
      <c r="A16" s="54">
        <v>4</v>
      </c>
      <c r="B16" s="79" t="s">
        <v>34</v>
      </c>
      <c r="C16" s="61" t="s">
        <v>70</v>
      </c>
      <c r="D16" s="85">
        <v>30611.81</v>
      </c>
      <c r="E16" s="63" t="s">
        <v>31</v>
      </c>
      <c r="F16" s="63" t="s">
        <v>31</v>
      </c>
      <c r="G16" s="85">
        <v>5501</v>
      </c>
      <c r="H16" s="70">
        <v>129</v>
      </c>
      <c r="I16" s="55">
        <f>G16/H16</f>
        <v>42.643410852713181</v>
      </c>
      <c r="J16" s="55">
        <v>10</v>
      </c>
      <c r="K16" s="55">
        <v>1</v>
      </c>
      <c r="L16" s="62">
        <v>30612</v>
      </c>
      <c r="M16" s="62">
        <v>5501</v>
      </c>
      <c r="N16" s="64">
        <v>43182</v>
      </c>
      <c r="O16" s="60" t="s">
        <v>28</v>
      </c>
      <c r="S16" s="69"/>
      <c r="T16" s="67"/>
      <c r="U16" s="75"/>
      <c r="V16" s="67"/>
      <c r="W16" s="69"/>
      <c r="X16" s="67"/>
    </row>
    <row r="17" spans="1:25" s="51" customFormat="1" ht="25.2" customHeight="1">
      <c r="A17" s="54">
        <v>5</v>
      </c>
      <c r="B17" s="80">
        <v>2</v>
      </c>
      <c r="C17" s="61" t="s">
        <v>53</v>
      </c>
      <c r="D17" s="55">
        <v>15041</v>
      </c>
      <c r="E17" s="62">
        <v>30725</v>
      </c>
      <c r="F17" s="38">
        <f t="shared" ref="F17:F23" si="0">(D17-E17)/E17</f>
        <v>-0.51046379170056955</v>
      </c>
      <c r="G17" s="55">
        <v>2965</v>
      </c>
      <c r="H17" s="63" t="s">
        <v>31</v>
      </c>
      <c r="I17" s="63" t="s">
        <v>31</v>
      </c>
      <c r="J17" s="63" t="s">
        <v>31</v>
      </c>
      <c r="K17" s="55">
        <v>4</v>
      </c>
      <c r="L17" s="62">
        <v>131589</v>
      </c>
      <c r="M17" s="62">
        <v>25160</v>
      </c>
      <c r="N17" s="64">
        <v>43161</v>
      </c>
      <c r="O17" s="60" t="s">
        <v>35</v>
      </c>
      <c r="S17" s="69"/>
      <c r="T17" s="67"/>
      <c r="U17" s="75"/>
      <c r="V17" s="67"/>
      <c r="W17" s="69"/>
      <c r="X17" s="67"/>
    </row>
    <row r="18" spans="1:25" s="51" customFormat="1" ht="25.2" customHeight="1">
      <c r="A18" s="54">
        <v>6</v>
      </c>
      <c r="B18" s="80">
        <v>3</v>
      </c>
      <c r="C18" s="61" t="s">
        <v>56</v>
      </c>
      <c r="D18" s="49">
        <v>14258.49</v>
      </c>
      <c r="E18" s="62">
        <v>25681.759999999998</v>
      </c>
      <c r="F18" s="38">
        <f t="shared" si="0"/>
        <v>-0.44480090149584761</v>
      </c>
      <c r="G18" s="49">
        <v>2530</v>
      </c>
      <c r="H18" s="66">
        <v>67</v>
      </c>
      <c r="I18" s="66">
        <f>G18/H18</f>
        <v>37.761194029850749</v>
      </c>
      <c r="J18" s="66">
        <v>7</v>
      </c>
      <c r="K18" s="66">
        <v>4</v>
      </c>
      <c r="L18" s="49">
        <v>145507</v>
      </c>
      <c r="M18" s="49">
        <v>25676</v>
      </c>
      <c r="N18" s="64">
        <v>43161</v>
      </c>
      <c r="O18" s="59" t="s">
        <v>28</v>
      </c>
      <c r="R18" s="53"/>
      <c r="T18" s="65"/>
      <c r="V18" s="75"/>
      <c r="W18" s="69"/>
      <c r="X18" s="53"/>
      <c r="Y18" s="67"/>
    </row>
    <row r="19" spans="1:25" s="51" customFormat="1" ht="25.2" customHeight="1">
      <c r="A19" s="54">
        <v>7</v>
      </c>
      <c r="B19" s="80">
        <v>4</v>
      </c>
      <c r="C19" s="61" t="s">
        <v>49</v>
      </c>
      <c r="D19" s="49">
        <v>10898</v>
      </c>
      <c r="E19" s="49">
        <v>24903</v>
      </c>
      <c r="F19" s="38">
        <f t="shared" si="0"/>
        <v>-0.56238204232421796</v>
      </c>
      <c r="G19" s="49">
        <v>2091</v>
      </c>
      <c r="H19" s="66" t="s">
        <v>31</v>
      </c>
      <c r="I19" s="66" t="s">
        <v>31</v>
      </c>
      <c r="J19" s="66" t="s">
        <v>31</v>
      </c>
      <c r="K19" s="66">
        <v>6</v>
      </c>
      <c r="L19" s="49">
        <v>436124</v>
      </c>
      <c r="M19" s="49">
        <v>82815</v>
      </c>
      <c r="N19" s="68">
        <v>43147</v>
      </c>
      <c r="O19" s="60" t="s">
        <v>50</v>
      </c>
      <c r="S19" s="69"/>
      <c r="T19" s="67"/>
      <c r="U19" s="75"/>
      <c r="V19" s="67"/>
      <c r="W19" s="69"/>
      <c r="X19" s="67"/>
    </row>
    <row r="20" spans="1:25" s="51" customFormat="1" ht="25.2" customHeight="1">
      <c r="A20" s="54">
        <v>8</v>
      </c>
      <c r="B20" s="80">
        <v>5</v>
      </c>
      <c r="C20" s="61" t="s">
        <v>61</v>
      </c>
      <c r="D20" s="66">
        <v>5494</v>
      </c>
      <c r="E20" s="49">
        <v>17680</v>
      </c>
      <c r="F20" s="38">
        <f>(D20-E20)/E20</f>
        <v>-0.68925339366515836</v>
      </c>
      <c r="G20" s="49">
        <v>1257</v>
      </c>
      <c r="H20" s="71" t="s">
        <v>31</v>
      </c>
      <c r="I20" s="71" t="s">
        <v>31</v>
      </c>
      <c r="J20" s="66">
        <v>11</v>
      </c>
      <c r="K20" s="66">
        <v>3</v>
      </c>
      <c r="L20" s="66">
        <v>55361</v>
      </c>
      <c r="M20" s="66">
        <v>11919</v>
      </c>
      <c r="N20" s="64">
        <v>43168</v>
      </c>
      <c r="O20" s="60" t="s">
        <v>33</v>
      </c>
      <c r="P20" s="15"/>
      <c r="S20" s="69"/>
      <c r="T20" s="67"/>
      <c r="U20" s="75"/>
      <c r="V20" s="67"/>
      <c r="W20" s="69"/>
      <c r="X20" s="67"/>
    </row>
    <row r="21" spans="1:25" s="51" customFormat="1" ht="25.2" customHeight="1">
      <c r="A21" s="54">
        <v>9</v>
      </c>
      <c r="B21" s="80">
        <v>9</v>
      </c>
      <c r="C21" s="61" t="s">
        <v>59</v>
      </c>
      <c r="D21" s="49">
        <v>5184.24</v>
      </c>
      <c r="E21" s="62">
        <v>5974.8</v>
      </c>
      <c r="F21" s="38">
        <f t="shared" si="0"/>
        <v>-0.13231572604940758</v>
      </c>
      <c r="G21" s="49">
        <v>891</v>
      </c>
      <c r="H21" s="66">
        <v>27</v>
      </c>
      <c r="I21" s="55">
        <f>G21/H21</f>
        <v>33</v>
      </c>
      <c r="J21" s="66">
        <v>5</v>
      </c>
      <c r="K21" s="66">
        <v>5</v>
      </c>
      <c r="L21" s="49">
        <v>100236.51</v>
      </c>
      <c r="M21" s="49">
        <v>19361</v>
      </c>
      <c r="N21" s="43">
        <v>43154</v>
      </c>
      <c r="O21" s="59" t="s">
        <v>27</v>
      </c>
      <c r="P21" s="67"/>
      <c r="R21" s="53"/>
      <c r="T21" s="65"/>
      <c r="U21" s="53"/>
      <c r="V21" s="53"/>
      <c r="X21" s="53"/>
      <c r="Y21" s="67"/>
    </row>
    <row r="22" spans="1:25" s="51" customFormat="1" ht="25.2" customHeight="1">
      <c r="A22" s="54">
        <v>10</v>
      </c>
      <c r="B22" s="80">
        <v>6</v>
      </c>
      <c r="C22" s="61" t="s">
        <v>52</v>
      </c>
      <c r="D22" s="49">
        <v>3433</v>
      </c>
      <c r="E22" s="49">
        <v>16722</v>
      </c>
      <c r="F22" s="38">
        <f t="shared" si="0"/>
        <v>-0.79470159071881352</v>
      </c>
      <c r="G22" s="49">
        <v>748</v>
      </c>
      <c r="H22" s="66" t="s">
        <v>31</v>
      </c>
      <c r="I22" s="66" t="s">
        <v>31</v>
      </c>
      <c r="J22" s="66">
        <v>10</v>
      </c>
      <c r="K22" s="66">
        <v>5</v>
      </c>
      <c r="L22" s="49">
        <v>113029</v>
      </c>
      <c r="M22" s="49">
        <v>24616</v>
      </c>
      <c r="N22" s="68">
        <v>43154</v>
      </c>
      <c r="O22" s="60" t="s">
        <v>33</v>
      </c>
      <c r="P22" s="15"/>
      <c r="R22" s="65"/>
      <c r="S22" s="69"/>
      <c r="T22" s="67"/>
      <c r="U22" s="75"/>
      <c r="V22" s="53"/>
      <c r="W22" s="69"/>
      <c r="X22" s="67"/>
    </row>
    <row r="23" spans="1:25" ht="25.2" customHeight="1">
      <c r="A23" s="16"/>
      <c r="B23" s="16"/>
      <c r="C23" s="17" t="s">
        <v>30</v>
      </c>
      <c r="D23" s="18">
        <f>SUM(D13:D22)</f>
        <v>221098.16999999998</v>
      </c>
      <c r="E23" s="56">
        <f>SUM(E13:E22)</f>
        <v>209740.56</v>
      </c>
      <c r="F23" s="87">
        <f t="shared" si="0"/>
        <v>5.4150756534644448E-2</v>
      </c>
      <c r="G23" s="56">
        <f>SUM(G13:G22)</f>
        <v>42243</v>
      </c>
      <c r="H23" s="19"/>
      <c r="I23" s="20"/>
      <c r="J23" s="19"/>
      <c r="K23" s="21"/>
      <c r="L23" s="22"/>
      <c r="M23" s="13"/>
      <c r="N23" s="23"/>
      <c r="O23" s="24"/>
    </row>
    <row r="24" spans="1:25" ht="12" customHeight="1">
      <c r="A24" s="25"/>
      <c r="B24" s="25"/>
      <c r="C24" s="26"/>
      <c r="D24" s="27"/>
      <c r="E24" s="27"/>
      <c r="F24" s="27"/>
      <c r="G24" s="28"/>
      <c r="H24" s="29"/>
      <c r="I24" s="30"/>
      <c r="J24" s="29"/>
      <c r="K24" s="31"/>
      <c r="L24" s="27"/>
      <c r="M24" s="28"/>
      <c r="N24" s="32"/>
      <c r="O24" s="33"/>
    </row>
    <row r="25" spans="1:25" s="51" customFormat="1" ht="25.2" customHeight="1">
      <c r="A25" s="54">
        <v>11</v>
      </c>
      <c r="B25" s="84" t="s">
        <v>42</v>
      </c>
      <c r="C25" s="61" t="s">
        <v>69</v>
      </c>
      <c r="D25" s="62">
        <v>2605.9299999999998</v>
      </c>
      <c r="E25" s="38" t="s">
        <v>31</v>
      </c>
      <c r="F25" s="38" t="s">
        <v>31</v>
      </c>
      <c r="G25" s="62">
        <v>437</v>
      </c>
      <c r="H25" s="55">
        <v>7</v>
      </c>
      <c r="I25" s="55">
        <f>G25/H25</f>
        <v>62.428571428571431</v>
      </c>
      <c r="J25" s="55">
        <v>6</v>
      </c>
      <c r="K25" s="55">
        <v>0</v>
      </c>
      <c r="L25" s="62">
        <v>2605.9299999999998</v>
      </c>
      <c r="M25" s="62">
        <v>437</v>
      </c>
      <c r="N25" s="68" t="s">
        <v>45</v>
      </c>
      <c r="O25" s="60" t="s">
        <v>27</v>
      </c>
      <c r="P25" s="53"/>
      <c r="Q25" s="53"/>
      <c r="R25" s="67"/>
      <c r="S25" s="67"/>
      <c r="T25" s="53"/>
      <c r="U25" s="67"/>
      <c r="V25" s="67"/>
      <c r="W25" s="69"/>
      <c r="X25" s="67"/>
    </row>
    <row r="26" spans="1:25" s="51" customFormat="1" ht="25.2" customHeight="1">
      <c r="A26" s="54">
        <v>12</v>
      </c>
      <c r="B26" s="80">
        <v>7</v>
      </c>
      <c r="C26" s="47" t="s">
        <v>48</v>
      </c>
      <c r="D26" s="62">
        <v>2033.32</v>
      </c>
      <c r="E26" s="86">
        <v>8005.75</v>
      </c>
      <c r="F26" s="12">
        <f t="shared" ref="F26:F35" si="1">(D26-E26)/E26</f>
        <v>-0.74601754988601943</v>
      </c>
      <c r="G26" s="62">
        <v>384</v>
      </c>
      <c r="H26" s="55">
        <v>13</v>
      </c>
      <c r="I26" s="55">
        <f>G26/H26</f>
        <v>29.53846153846154</v>
      </c>
      <c r="J26" s="55">
        <v>3</v>
      </c>
      <c r="K26" s="55">
        <v>6</v>
      </c>
      <c r="L26" s="62">
        <v>188703</v>
      </c>
      <c r="M26" s="62">
        <v>32389</v>
      </c>
      <c r="N26" s="68">
        <v>43147</v>
      </c>
      <c r="O26" s="60" t="s">
        <v>28</v>
      </c>
      <c r="Q26" s="67"/>
      <c r="R26" s="67"/>
      <c r="S26" s="67"/>
      <c r="T26" s="53"/>
      <c r="U26" s="67"/>
      <c r="V26" s="67"/>
      <c r="W26" s="69"/>
      <c r="X26" s="67"/>
    </row>
    <row r="27" spans="1:25" s="51" customFormat="1" ht="25.2" customHeight="1">
      <c r="A27" s="54">
        <v>13</v>
      </c>
      <c r="B27" s="80">
        <v>10</v>
      </c>
      <c r="C27" s="61" t="s">
        <v>58</v>
      </c>
      <c r="D27" s="62">
        <v>1611</v>
      </c>
      <c r="E27" s="62">
        <v>5368</v>
      </c>
      <c r="F27" s="12">
        <f t="shared" si="1"/>
        <v>-0.69988822652757077</v>
      </c>
      <c r="G27" s="62">
        <v>356</v>
      </c>
      <c r="H27" s="70">
        <v>19</v>
      </c>
      <c r="I27" s="55">
        <f>G27/H27</f>
        <v>18.736842105263158</v>
      </c>
      <c r="J27" s="55">
        <v>4</v>
      </c>
      <c r="K27" s="55">
        <v>3</v>
      </c>
      <c r="L27" s="62">
        <v>25716</v>
      </c>
      <c r="M27" s="62">
        <v>5085</v>
      </c>
      <c r="N27" s="73">
        <v>43168</v>
      </c>
      <c r="O27" s="59" t="s">
        <v>40</v>
      </c>
      <c r="P27" s="53"/>
      <c r="Q27" s="53"/>
      <c r="R27" s="67"/>
      <c r="S27" s="67"/>
      <c r="T27" s="69"/>
      <c r="U27" s="67"/>
      <c r="V27" s="53"/>
      <c r="W27" s="69"/>
      <c r="X27" s="67"/>
    </row>
    <row r="28" spans="1:25" s="51" customFormat="1" ht="25.2" customHeight="1">
      <c r="A28" s="54">
        <v>14</v>
      </c>
      <c r="B28" s="81">
        <v>22</v>
      </c>
      <c r="C28" s="61" t="s">
        <v>38</v>
      </c>
      <c r="D28" s="62">
        <v>1519</v>
      </c>
      <c r="E28" s="49">
        <v>1487</v>
      </c>
      <c r="F28" s="12">
        <f t="shared" si="1"/>
        <v>2.1519838601210491E-2</v>
      </c>
      <c r="G28" s="62">
        <v>245</v>
      </c>
      <c r="H28" s="63" t="s">
        <v>31</v>
      </c>
      <c r="I28" s="63" t="s">
        <v>31</v>
      </c>
      <c r="J28" s="63" t="s">
        <v>31</v>
      </c>
      <c r="K28" s="55">
        <v>13</v>
      </c>
      <c r="L28" s="62">
        <v>1313532</v>
      </c>
      <c r="M28" s="62">
        <v>235647</v>
      </c>
      <c r="N28" s="43">
        <v>43098</v>
      </c>
      <c r="O28" s="60" t="s">
        <v>35</v>
      </c>
      <c r="P28" s="53"/>
      <c r="Q28" s="53"/>
      <c r="R28" s="67"/>
      <c r="S28" s="67"/>
      <c r="T28" s="69"/>
      <c r="U28" s="67"/>
      <c r="V28" s="53"/>
      <c r="W28" s="69"/>
      <c r="X28" s="67"/>
    </row>
    <row r="29" spans="1:25" s="51" customFormat="1" ht="25.2" customHeight="1">
      <c r="A29" s="54">
        <v>15</v>
      </c>
      <c r="B29" s="80">
        <v>14</v>
      </c>
      <c r="C29" s="47" t="s">
        <v>43</v>
      </c>
      <c r="D29" s="62">
        <v>1280</v>
      </c>
      <c r="E29" s="49">
        <v>4590</v>
      </c>
      <c r="F29" s="12">
        <f t="shared" si="1"/>
        <v>-0.72113289760348587</v>
      </c>
      <c r="G29" s="62">
        <v>207</v>
      </c>
      <c r="H29" s="55">
        <v>11</v>
      </c>
      <c r="I29" s="55">
        <f t="shared" ref="I29:I34" si="2">G29/H29</f>
        <v>18.818181818181817</v>
      </c>
      <c r="J29" s="55">
        <v>3</v>
      </c>
      <c r="K29" s="55">
        <v>7</v>
      </c>
      <c r="L29" s="62">
        <v>511690</v>
      </c>
      <c r="M29" s="62">
        <v>89468</v>
      </c>
      <c r="N29" s="68">
        <v>43140</v>
      </c>
      <c r="O29" s="60" t="s">
        <v>40</v>
      </c>
      <c r="P29" s="53"/>
      <c r="Q29" s="53"/>
      <c r="R29" s="67"/>
      <c r="S29" s="67"/>
      <c r="T29" s="69"/>
      <c r="U29" s="67"/>
      <c r="V29" s="69"/>
      <c r="W29" s="69"/>
    </row>
    <row r="30" spans="1:25" s="51" customFormat="1" ht="25.2" customHeight="1">
      <c r="A30" s="54">
        <v>16</v>
      </c>
      <c r="B30" s="80">
        <v>20</v>
      </c>
      <c r="C30" s="47" t="s">
        <v>46</v>
      </c>
      <c r="D30" s="62">
        <v>1064</v>
      </c>
      <c r="E30" s="62">
        <v>2750.89</v>
      </c>
      <c r="F30" s="12">
        <f t="shared" si="1"/>
        <v>-0.61321608643020986</v>
      </c>
      <c r="G30" s="62">
        <v>231</v>
      </c>
      <c r="H30" s="55">
        <v>15</v>
      </c>
      <c r="I30" s="55">
        <f t="shared" si="2"/>
        <v>15.4</v>
      </c>
      <c r="J30" s="55">
        <v>4</v>
      </c>
      <c r="K30" s="55">
        <v>7</v>
      </c>
      <c r="L30" s="62">
        <f>72544+D30</f>
        <v>73608</v>
      </c>
      <c r="M30" s="62">
        <f>14707+G30</f>
        <v>14938</v>
      </c>
      <c r="N30" s="68">
        <v>43140</v>
      </c>
      <c r="O30" s="60" t="s">
        <v>47</v>
      </c>
      <c r="P30" s="53"/>
      <c r="Q30" s="53"/>
      <c r="R30" s="67"/>
      <c r="S30" s="67"/>
      <c r="T30" s="69"/>
      <c r="U30" s="67"/>
      <c r="V30" s="69"/>
      <c r="W30" s="69"/>
    </row>
    <row r="31" spans="1:25" s="51" customFormat="1" ht="25.2" customHeight="1">
      <c r="A31" s="54">
        <v>17</v>
      </c>
      <c r="B31" s="80">
        <v>19</v>
      </c>
      <c r="C31" s="61" t="s">
        <v>36</v>
      </c>
      <c r="D31" s="62">
        <v>967.86</v>
      </c>
      <c r="E31" s="62">
        <v>3841.82</v>
      </c>
      <c r="F31" s="12">
        <f t="shared" si="1"/>
        <v>-0.74807252812469083</v>
      </c>
      <c r="G31" s="62">
        <v>199</v>
      </c>
      <c r="H31" s="55">
        <v>19</v>
      </c>
      <c r="I31" s="55">
        <f t="shared" si="2"/>
        <v>10.473684210526315</v>
      </c>
      <c r="J31" s="55">
        <v>3</v>
      </c>
      <c r="K31" s="55">
        <v>15</v>
      </c>
      <c r="L31" s="62">
        <v>465216</v>
      </c>
      <c r="M31" s="62">
        <v>101189</v>
      </c>
      <c r="N31" s="43">
        <v>43084</v>
      </c>
      <c r="O31" s="14" t="s">
        <v>28</v>
      </c>
      <c r="P31" s="53"/>
      <c r="Q31" s="53"/>
      <c r="R31" s="67"/>
      <c r="S31" s="67"/>
      <c r="T31" s="69"/>
      <c r="U31" s="67"/>
      <c r="V31" s="69"/>
      <c r="W31" s="69"/>
    </row>
    <row r="32" spans="1:25" s="39" customFormat="1" ht="25.2" customHeight="1">
      <c r="A32" s="54">
        <v>18</v>
      </c>
      <c r="B32" s="80">
        <v>13</v>
      </c>
      <c r="C32" s="47" t="s">
        <v>44</v>
      </c>
      <c r="D32" s="62">
        <v>940.59</v>
      </c>
      <c r="E32" s="49">
        <v>4659.82</v>
      </c>
      <c r="F32" s="12">
        <f t="shared" si="1"/>
        <v>-0.79814885553519233</v>
      </c>
      <c r="G32" s="62">
        <v>209</v>
      </c>
      <c r="H32" s="55">
        <v>21</v>
      </c>
      <c r="I32" s="55">
        <f t="shared" si="2"/>
        <v>9.9523809523809526</v>
      </c>
      <c r="J32" s="55">
        <v>3</v>
      </c>
      <c r="K32" s="55">
        <v>7</v>
      </c>
      <c r="L32" s="62">
        <v>96408.48</v>
      </c>
      <c r="M32" s="62">
        <v>21940</v>
      </c>
      <c r="N32" s="68">
        <v>43140</v>
      </c>
      <c r="O32" s="60" t="s">
        <v>27</v>
      </c>
      <c r="P32" s="53"/>
      <c r="Q32" s="53"/>
      <c r="R32" s="67"/>
      <c r="S32" s="51"/>
      <c r="T32" s="69"/>
      <c r="U32" s="67"/>
    </row>
    <row r="33" spans="1:21" s="51" customFormat="1" ht="25.2" customHeight="1">
      <c r="A33" s="54">
        <v>19</v>
      </c>
      <c r="B33" s="80">
        <v>17</v>
      </c>
      <c r="C33" s="61" t="s">
        <v>39</v>
      </c>
      <c r="D33" s="49">
        <v>791.21</v>
      </c>
      <c r="E33" s="62">
        <v>3954.35</v>
      </c>
      <c r="F33" s="12">
        <f t="shared" si="1"/>
        <v>-0.79991401873885715</v>
      </c>
      <c r="G33" s="49">
        <v>168</v>
      </c>
      <c r="H33" s="66">
        <v>20</v>
      </c>
      <c r="I33" s="66">
        <f t="shared" si="2"/>
        <v>8.4</v>
      </c>
      <c r="J33" s="66">
        <v>3</v>
      </c>
      <c r="K33" s="66">
        <v>12</v>
      </c>
      <c r="L33" s="49">
        <v>277237</v>
      </c>
      <c r="M33" s="49">
        <v>59138</v>
      </c>
      <c r="N33" s="43">
        <v>43105</v>
      </c>
      <c r="O33" s="35" t="s">
        <v>28</v>
      </c>
      <c r="P33" s="76"/>
      <c r="Q33" s="77"/>
      <c r="R33" s="78"/>
      <c r="S33" s="78"/>
      <c r="T33" s="67"/>
      <c r="U33" s="77"/>
    </row>
    <row r="34" spans="1:21" s="51" customFormat="1" ht="25.2" customHeight="1">
      <c r="A34" s="54">
        <v>20</v>
      </c>
      <c r="B34" s="80">
        <v>24</v>
      </c>
      <c r="C34" s="61" t="s">
        <v>41</v>
      </c>
      <c r="D34" s="62">
        <v>699.38</v>
      </c>
      <c r="E34" s="49">
        <v>1345.95</v>
      </c>
      <c r="F34" s="12">
        <f t="shared" si="1"/>
        <v>-0.48038188639994056</v>
      </c>
      <c r="G34" s="62">
        <v>128</v>
      </c>
      <c r="H34" s="55">
        <v>8</v>
      </c>
      <c r="I34" s="55">
        <f t="shared" si="2"/>
        <v>16</v>
      </c>
      <c r="J34" s="55">
        <v>2</v>
      </c>
      <c r="K34" s="55">
        <v>10</v>
      </c>
      <c r="L34" s="62">
        <v>99773</v>
      </c>
      <c r="M34" s="62">
        <v>18834</v>
      </c>
      <c r="N34" s="58">
        <v>43119</v>
      </c>
      <c r="O34" s="59" t="s">
        <v>28</v>
      </c>
      <c r="P34" s="53"/>
      <c r="R34" s="74"/>
    </row>
    <row r="35" spans="1:21" ht="25.2" customHeight="1">
      <c r="A35" s="16"/>
      <c r="B35" s="16"/>
      <c r="C35" s="17" t="s">
        <v>32</v>
      </c>
      <c r="D35" s="42">
        <f>SUM(D23:D34)</f>
        <v>234610.45999999996</v>
      </c>
      <c r="E35" s="56">
        <f t="shared" ref="E35:G35" si="3">SUM(E23:E34)</f>
        <v>245744.14000000004</v>
      </c>
      <c r="F35" s="57">
        <f t="shared" si="1"/>
        <v>-4.5305983695074388E-2</v>
      </c>
      <c r="G35" s="56">
        <f t="shared" si="3"/>
        <v>44807</v>
      </c>
      <c r="H35" s="19"/>
      <c r="I35" s="20"/>
      <c r="J35" s="19"/>
      <c r="K35" s="21"/>
      <c r="L35" s="22"/>
      <c r="M35" s="13"/>
      <c r="N35" s="23"/>
      <c r="O35" s="24"/>
    </row>
    <row r="36" spans="1:21" ht="11.25" customHeight="1">
      <c r="A36" s="25"/>
      <c r="B36" s="25"/>
      <c r="C36" s="26"/>
      <c r="D36" s="27"/>
      <c r="E36" s="27"/>
      <c r="F36" s="27"/>
      <c r="G36" s="28"/>
      <c r="H36" s="29"/>
      <c r="I36" s="30"/>
      <c r="J36" s="29"/>
      <c r="K36" s="31"/>
      <c r="L36" s="27"/>
      <c r="M36" s="28"/>
      <c r="N36" s="32"/>
      <c r="O36" s="33"/>
    </row>
    <row r="37" spans="1:21" s="51" customFormat="1" ht="25.2" customHeight="1">
      <c r="A37" s="54">
        <v>21</v>
      </c>
      <c r="B37" s="81">
        <v>8</v>
      </c>
      <c r="C37" s="61" t="s">
        <v>57</v>
      </c>
      <c r="D37" s="62">
        <v>697.22</v>
      </c>
      <c r="E37" s="49">
        <v>7107.9</v>
      </c>
      <c r="F37" s="12">
        <f t="shared" ref="F37:F45" si="4">(D37-E37)/E37</f>
        <v>-0.9019091433475428</v>
      </c>
      <c r="G37" s="62">
        <v>122</v>
      </c>
      <c r="H37" s="55">
        <v>7</v>
      </c>
      <c r="I37" s="55">
        <f>G37/H37</f>
        <v>17.428571428571427</v>
      </c>
      <c r="J37" s="55">
        <v>1</v>
      </c>
      <c r="K37" s="66">
        <v>3</v>
      </c>
      <c r="L37" s="62">
        <v>27115</v>
      </c>
      <c r="M37" s="62">
        <v>5011</v>
      </c>
      <c r="N37" s="64">
        <v>43168</v>
      </c>
      <c r="O37" s="59" t="s">
        <v>28</v>
      </c>
      <c r="P37" s="53"/>
      <c r="R37" s="74"/>
    </row>
    <row r="38" spans="1:21" s="51" customFormat="1" ht="25.2" customHeight="1">
      <c r="A38" s="54">
        <v>22</v>
      </c>
      <c r="B38" s="80">
        <v>16</v>
      </c>
      <c r="C38" s="61" t="s">
        <v>62</v>
      </c>
      <c r="D38" s="55">
        <v>604</v>
      </c>
      <c r="E38" s="62">
        <v>4242</v>
      </c>
      <c r="F38" s="12">
        <f>(D38-E38)/E38</f>
        <v>-0.85761433286185762</v>
      </c>
      <c r="G38" s="55">
        <v>116</v>
      </c>
      <c r="H38" s="63" t="s">
        <v>31</v>
      </c>
      <c r="I38" s="63" t="s">
        <v>31</v>
      </c>
      <c r="J38" s="55">
        <v>2</v>
      </c>
      <c r="K38" s="55">
        <v>3</v>
      </c>
      <c r="L38" s="55">
        <v>17037</v>
      </c>
      <c r="M38" s="55">
        <v>3070</v>
      </c>
      <c r="N38" s="64">
        <v>43168</v>
      </c>
      <c r="O38" s="60" t="s">
        <v>33</v>
      </c>
      <c r="P38" s="15"/>
      <c r="Q38" s="53"/>
      <c r="R38" s="67"/>
      <c r="S38" s="67"/>
      <c r="T38" s="69"/>
      <c r="U38" s="67"/>
    </row>
    <row r="39" spans="1:21" s="39" customFormat="1" ht="25.2" customHeight="1">
      <c r="A39" s="54">
        <v>23</v>
      </c>
      <c r="B39" s="80">
        <v>11</v>
      </c>
      <c r="C39" s="61" t="s">
        <v>65</v>
      </c>
      <c r="D39" s="62">
        <v>572.29999999999995</v>
      </c>
      <c r="E39" s="62">
        <v>5312.08</v>
      </c>
      <c r="F39" s="12">
        <f t="shared" si="4"/>
        <v>-0.8922644237285583</v>
      </c>
      <c r="G39" s="62">
        <v>93</v>
      </c>
      <c r="H39" s="55">
        <v>4</v>
      </c>
      <c r="I39" s="55">
        <f t="shared" ref="I39:I44" si="5">G39/H39</f>
        <v>23.25</v>
      </c>
      <c r="J39" s="55">
        <v>1</v>
      </c>
      <c r="K39" s="41">
        <v>2</v>
      </c>
      <c r="L39" s="62">
        <v>5884</v>
      </c>
      <c r="M39" s="62">
        <v>1081</v>
      </c>
      <c r="N39" s="68">
        <v>43175</v>
      </c>
      <c r="O39" s="60" t="s">
        <v>28</v>
      </c>
      <c r="P39" s="53"/>
      <c r="Q39" s="53"/>
      <c r="R39" s="67"/>
      <c r="S39" s="67"/>
      <c r="T39" s="69"/>
      <c r="U39" s="67"/>
    </row>
    <row r="40" spans="1:21" s="51" customFormat="1" ht="25.2" customHeight="1">
      <c r="A40" s="54">
        <v>24</v>
      </c>
      <c r="B40" s="80">
        <v>26</v>
      </c>
      <c r="C40" s="61" t="s">
        <v>37</v>
      </c>
      <c r="D40" s="55">
        <v>461.34</v>
      </c>
      <c r="E40" s="55">
        <v>744.54</v>
      </c>
      <c r="F40" s="12">
        <f t="shared" si="4"/>
        <v>-0.38036908695301797</v>
      </c>
      <c r="G40" s="55">
        <v>70</v>
      </c>
      <c r="H40" s="55">
        <v>7</v>
      </c>
      <c r="I40" s="55">
        <f t="shared" si="5"/>
        <v>10</v>
      </c>
      <c r="J40" s="55">
        <v>1</v>
      </c>
      <c r="K40" s="55">
        <v>14</v>
      </c>
      <c r="L40" s="55">
        <v>354711.81</v>
      </c>
      <c r="M40" s="55">
        <v>61728</v>
      </c>
      <c r="N40" s="82">
        <v>43091</v>
      </c>
      <c r="O40" s="60" t="s">
        <v>27</v>
      </c>
      <c r="Q40" s="53"/>
      <c r="R40" s="67"/>
      <c r="S40" s="67"/>
      <c r="T40" s="69"/>
      <c r="U40" s="67"/>
    </row>
    <row r="41" spans="1:21" s="51" customFormat="1" ht="25.2" customHeight="1">
      <c r="A41" s="54">
        <v>25</v>
      </c>
      <c r="B41" s="83">
        <v>25</v>
      </c>
      <c r="C41" s="61" t="s">
        <v>64</v>
      </c>
      <c r="D41" s="62">
        <v>323.83999999999997</v>
      </c>
      <c r="E41" s="62">
        <v>1074.5</v>
      </c>
      <c r="F41" s="12">
        <f t="shared" si="4"/>
        <v>-0.69861330851558867</v>
      </c>
      <c r="G41" s="62">
        <v>92</v>
      </c>
      <c r="H41" s="55">
        <v>4</v>
      </c>
      <c r="I41" s="55">
        <f t="shared" si="5"/>
        <v>23</v>
      </c>
      <c r="J41" s="55">
        <v>3</v>
      </c>
      <c r="K41" s="63" t="s">
        <v>31</v>
      </c>
      <c r="L41" s="62">
        <v>31790.67</v>
      </c>
      <c r="M41" s="62">
        <v>8165</v>
      </c>
      <c r="N41" s="64">
        <v>43056</v>
      </c>
      <c r="O41" s="60" t="s">
        <v>27</v>
      </c>
      <c r="Q41" s="53"/>
      <c r="R41" s="67"/>
      <c r="T41" s="69"/>
      <c r="U41" s="67"/>
    </row>
    <row r="42" spans="1:21" s="51" customFormat="1" ht="25.2" customHeight="1">
      <c r="A42" s="54">
        <v>26</v>
      </c>
      <c r="B42" s="83">
        <v>21</v>
      </c>
      <c r="C42" s="61" t="s">
        <v>51</v>
      </c>
      <c r="D42" s="62">
        <v>85</v>
      </c>
      <c r="E42" s="62">
        <v>1716</v>
      </c>
      <c r="F42" s="12">
        <f t="shared" si="4"/>
        <v>-0.95046620046620045</v>
      </c>
      <c r="G42" s="62">
        <v>25</v>
      </c>
      <c r="H42" s="72">
        <v>5</v>
      </c>
      <c r="I42" s="55">
        <f t="shared" si="5"/>
        <v>5</v>
      </c>
      <c r="J42" s="55">
        <v>2</v>
      </c>
      <c r="K42" s="55">
        <v>4</v>
      </c>
      <c r="L42" s="62">
        <v>30925</v>
      </c>
      <c r="M42" s="62">
        <v>5896</v>
      </c>
      <c r="N42" s="64">
        <v>43161</v>
      </c>
      <c r="O42" s="60" t="s">
        <v>40</v>
      </c>
      <c r="P42" s="53"/>
      <c r="Q42" s="67"/>
    </row>
    <row r="43" spans="1:21" s="51" customFormat="1" ht="25.2" customHeight="1">
      <c r="A43" s="54">
        <v>27</v>
      </c>
      <c r="B43" s="80">
        <v>18</v>
      </c>
      <c r="C43" s="61" t="s">
        <v>55</v>
      </c>
      <c r="D43" s="62">
        <v>53.9</v>
      </c>
      <c r="E43" s="62">
        <v>3881.82</v>
      </c>
      <c r="F43" s="38">
        <f t="shared" si="4"/>
        <v>-0.98611476060198566</v>
      </c>
      <c r="G43" s="62">
        <v>11</v>
      </c>
      <c r="H43" s="55">
        <v>1</v>
      </c>
      <c r="I43" s="55">
        <f t="shared" si="5"/>
        <v>11</v>
      </c>
      <c r="J43" s="55">
        <v>1</v>
      </c>
      <c r="K43" s="55">
        <v>3</v>
      </c>
      <c r="L43" s="62">
        <v>22203.46</v>
      </c>
      <c r="M43" s="62">
        <v>4125</v>
      </c>
      <c r="N43" s="64">
        <v>43168</v>
      </c>
      <c r="O43" s="60" t="s">
        <v>27</v>
      </c>
      <c r="P43" s="53"/>
      <c r="Q43" s="67"/>
    </row>
    <row r="44" spans="1:21" s="39" customFormat="1" ht="25.2" customHeight="1">
      <c r="A44" s="54">
        <v>28</v>
      </c>
      <c r="B44" s="80">
        <v>30</v>
      </c>
      <c r="C44" s="40" t="s">
        <v>54</v>
      </c>
      <c r="D44" s="62">
        <v>44</v>
      </c>
      <c r="E44" s="62">
        <v>60.5</v>
      </c>
      <c r="F44" s="12">
        <f t="shared" si="4"/>
        <v>-0.27272727272727271</v>
      </c>
      <c r="G44" s="62">
        <v>13</v>
      </c>
      <c r="H44" s="66">
        <v>4</v>
      </c>
      <c r="I44" s="66">
        <f t="shared" si="5"/>
        <v>3.25</v>
      </c>
      <c r="J44" s="41">
        <v>1</v>
      </c>
      <c r="K44" s="41">
        <v>4</v>
      </c>
      <c r="L44" s="62">
        <v>11363.21</v>
      </c>
      <c r="M44" s="62">
        <v>2073</v>
      </c>
      <c r="N44" s="68">
        <v>43161</v>
      </c>
      <c r="O44" s="60" t="s">
        <v>27</v>
      </c>
    </row>
    <row r="45" spans="1:21" ht="25.2" customHeight="1">
      <c r="A45" s="16"/>
      <c r="B45" s="16"/>
      <c r="C45" s="17" t="s">
        <v>71</v>
      </c>
      <c r="D45" s="18">
        <f>SUM(D35:D44)</f>
        <v>237452.05999999994</v>
      </c>
      <c r="E45" s="56">
        <f>SUM(E35:E44)</f>
        <v>269883.48000000004</v>
      </c>
      <c r="F45" s="57">
        <f t="shared" si="4"/>
        <v>-0.12016822963747205</v>
      </c>
      <c r="G45" s="56">
        <f>SUM(G35:G44)</f>
        <v>45349</v>
      </c>
      <c r="H45" s="19"/>
      <c r="I45" s="20"/>
      <c r="J45" s="19"/>
      <c r="K45" s="21"/>
      <c r="L45" s="22"/>
      <c r="M45" s="34"/>
      <c r="N45" s="23"/>
      <c r="O45" s="35"/>
    </row>
    <row r="47" spans="1:21" ht="15" customHeight="1">
      <c r="B47" s="15"/>
    </row>
    <row r="50" spans="4:14">
      <c r="D50" s="7"/>
      <c r="E50" s="7"/>
      <c r="F50" s="50"/>
      <c r="G50" s="7"/>
      <c r="L50" s="7"/>
      <c r="M50" s="7"/>
      <c r="N50" s="48"/>
    </row>
    <row r="51" spans="4:14">
      <c r="E51" s="7"/>
      <c r="F51" s="50"/>
      <c r="L51" s="7"/>
      <c r="N51" s="48"/>
    </row>
    <row r="56" spans="4:14" ht="17.399999999999999" customHeight="1"/>
    <row r="74" ht="12" customHeight="1"/>
  </sheetData>
  <sortState ref="B16:P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2018-03-30T12:03:11Z</dcterms:modified>
</cp:coreProperties>
</file>