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Vasaris\Savaitgalis\"/>
    </mc:Choice>
  </mc:AlternateContent>
  <bookViews>
    <workbookView xWindow="0" yWindow="0" windowWidth="20520" windowHeight="10992" xr2:uid="{00000000-000D-0000-FFFF-FFFF00000000}"/>
  </bookViews>
  <sheets>
    <sheet name="Sheet1" sheetId="1" r:id="rId1"/>
    <sheet name="Sheet2" sheetId="2" r:id="rId2"/>
    <sheet name="Sheet3" sheetId="3" r:id="rId3"/>
  </sheets>
  <calcPr calcId="171027"/>
  <fileRecoveryPr autoRecover="0"/>
</workbook>
</file>

<file path=xl/calcChain.xml><?xml version="1.0" encoding="utf-8"?>
<calcChain xmlns="http://schemas.openxmlformats.org/spreadsheetml/2006/main">
  <c r="F55" i="1" l="1"/>
  <c r="E55" i="1"/>
  <c r="G55" i="1"/>
  <c r="D55" i="1"/>
  <c r="F47" i="1"/>
  <c r="E47" i="1"/>
  <c r="G47" i="1"/>
  <c r="D47" i="1"/>
  <c r="F35" i="1"/>
  <c r="E35" i="1"/>
  <c r="G35" i="1"/>
  <c r="D35" i="1"/>
  <c r="F23" i="1"/>
  <c r="E23" i="1"/>
  <c r="G23" i="1"/>
  <c r="D23" i="1"/>
  <c r="I52" i="1"/>
  <c r="I20" i="1"/>
  <c r="I49" i="1"/>
  <c r="I13" i="1"/>
  <c r="F16" i="1"/>
  <c r="F17" i="1"/>
  <c r="I17" i="1"/>
  <c r="F18" i="1"/>
  <c r="I18" i="1"/>
  <c r="F19" i="1"/>
  <c r="I19" i="1"/>
  <c r="F27" i="1"/>
  <c r="I27" i="1"/>
  <c r="F28" i="1"/>
  <c r="I28" i="1"/>
  <c r="F22" i="1"/>
  <c r="I22" i="1"/>
  <c r="F37" i="1"/>
  <c r="F32" i="1"/>
  <c r="I32" i="1"/>
  <c r="M30" i="1"/>
  <c r="L30" i="1"/>
  <c r="I50" i="1"/>
  <c r="I45" i="1"/>
  <c r="I25" i="1"/>
  <c r="I40" i="1"/>
  <c r="F14" i="1"/>
  <c r="F51" i="1" l="1"/>
  <c r="F53" i="1" l="1"/>
  <c r="F46" i="1"/>
  <c r="I51" i="1"/>
  <c r="F30" i="1"/>
  <c r="I30" i="1" l="1"/>
  <c r="I46" i="1"/>
  <c r="F21" i="1"/>
  <c r="F39" i="1"/>
  <c r="F34" i="1"/>
  <c r="I53" i="1"/>
  <c r="F42" i="1"/>
  <c r="F41" i="1" l="1"/>
  <c r="I34" i="1"/>
  <c r="I29" i="1"/>
  <c r="F29" i="1"/>
  <c r="I42" i="1" l="1"/>
  <c r="I31" i="1" l="1"/>
  <c r="I38" i="1"/>
  <c r="I26" i="1"/>
  <c r="I54" i="1"/>
  <c r="I43" i="1"/>
  <c r="I41" i="1"/>
  <c r="I44" i="1"/>
  <c r="F38" i="1" l="1"/>
  <c r="F43" i="1"/>
  <c r="F26" i="1"/>
  <c r="F54" i="1"/>
  <c r="F31" i="1"/>
  <c r="F33" i="1"/>
  <c r="D80" i="1"/>
  <c r="F44" i="1"/>
  <c r="G80" i="1"/>
  <c r="E80" i="1"/>
  <c r="F80" i="1" l="1"/>
</calcChain>
</file>

<file path=xl/sharedStrings.xml><?xml version="1.0" encoding="utf-8"?>
<sst xmlns="http://schemas.openxmlformats.org/spreadsheetml/2006/main" count="173" uniqueCount="89">
  <si>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</si>
  <si>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</si>
  <si>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</si>
  <si>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</si>
  <si>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</si>
  <si>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</si>
  <si>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</si>
  <si>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</si>
  <si>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</si>
  <si>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</si>
  <si>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</si>
  <si>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</si>
  <si>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</si>
  <si>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</si>
  <si>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</si>
  <si>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</si>
  <si>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</si>
  <si>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</si>
  <si>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</si>
  <si>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</si>
  <si>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</si>
  <si>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</si>
  <si>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</si>
  <si>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</si>
  <si>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</si>
  <si>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</si>
  <si>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</si>
  <si>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</si>
  <si>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</si>
  <si>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</si>
  <si>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</si>
  <si>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</si>
  <si>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</si>
  <si>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</si>
  <si>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</si>
  <si>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</si>
  <si>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Vabalo filmai</t>
  </si>
  <si>
    <t>Bulius Ferdinandas (Ferdinand)</t>
  </si>
  <si>
    <t>Stebuklas</t>
  </si>
  <si>
    <t>In Script</t>
  </si>
  <si>
    <t xml:space="preserve">Džiumandži: Sveiki atvykę į Džiungles (Jumanji: Welcome To The Jungle) 
</t>
  </si>
  <si>
    <t xml:space="preserve">Klasės susitikimas: berniukai sugrįžta!
</t>
  </si>
  <si>
    <t>Koko (Coco)</t>
  </si>
  <si>
    <t>NCG Distribution</t>
  </si>
  <si>
    <t>Vandens forma (Shape of Water, The)</t>
  </si>
  <si>
    <t>Grąžinti nepriklausomybę</t>
  </si>
  <si>
    <t>Olegas ir storas</t>
  </si>
  <si>
    <t>Kino Aljansas</t>
  </si>
  <si>
    <t>Bėgantis labirintu: vaistai nuo mirties (Maze Runner: The Death Cure)</t>
  </si>
  <si>
    <t>Aš esu Tonia (I, Tonya)</t>
  </si>
  <si>
    <t>Best Film</t>
  </si>
  <si>
    <t>Vabaliukų istorijos (Tall Tales)</t>
  </si>
  <si>
    <t>Tamsiausia valanda (Darkest Hour)</t>
  </si>
  <si>
    <t>Trys didvyriai ir Egipto princesė (Tri bogatyrya i printsessa Yegipta)</t>
  </si>
  <si>
    <t>Trys stendai prie Ebingo, Misūryje (Three Billboards Outside Ebbing, Missouri)</t>
  </si>
  <si>
    <t>Aš žvaigždė</t>
  </si>
  <si>
    <t>Dagas iš akmens amžiaus (Early Man)</t>
  </si>
  <si>
    <t>Penkiasdešimt išlaisvintų atspalvių (Fifty Shades Freed)</t>
  </si>
  <si>
    <t>Laiminga pabaiga (Happy End)</t>
  </si>
  <si>
    <t>Kvadratas (Rutan)</t>
  </si>
  <si>
    <t>Nuostabieji Lūzeriai. Kita planeta</t>
  </si>
  <si>
    <t>Studija NOMINUM</t>
  </si>
  <si>
    <t>Ledas (Lyod)</t>
  </si>
  <si>
    <t>Juodoji pantera (Black Panther)</t>
  </si>
  <si>
    <t>Fantastiška moteris (Fantastic Woman)</t>
  </si>
  <si>
    <t>Pelėdų kalnas</t>
  </si>
  <si>
    <t>Kino Gamyba</t>
  </si>
  <si>
    <t>February 23 - 25</t>
  </si>
  <si>
    <t>Vasario 23 - 25 d.</t>
  </si>
  <si>
    <t xml:space="preserve">Žaidimų vakaras (Game Night)
</t>
  </si>
  <si>
    <t>Vagių irštva (Den of Thieves)</t>
  </si>
  <si>
    <t>Diena kai aš sugrįšiu (Mercy (Deep Water))</t>
  </si>
  <si>
    <t>Gnomai (Gnome Alone)</t>
  </si>
  <si>
    <t>March 2 - 4 Lithuanian top</t>
  </si>
  <si>
    <t>March 2 - 4</t>
  </si>
  <si>
    <t>Kovo 2 - 4 d.</t>
  </si>
  <si>
    <t>Oskarų trumpukai 2018</t>
  </si>
  <si>
    <t>Kino pasaka</t>
  </si>
  <si>
    <t>Nupirk man laimę (Kupi menya)</t>
  </si>
  <si>
    <t xml:space="preserve">Valstybės paslaptis (Papers (Post))
</t>
  </si>
  <si>
    <t>Diunkerkas (Dunkirk)</t>
  </si>
  <si>
    <t>Raudonasis Žvirblis (Red Sparrow)</t>
  </si>
  <si>
    <t>Lady Bird</t>
  </si>
  <si>
    <t>Pradink (Get Out)</t>
  </si>
  <si>
    <t>Rūta</t>
  </si>
  <si>
    <t>Nemeilė (Nelyubov)</t>
  </si>
  <si>
    <t>Total (30)</t>
  </si>
  <si>
    <t>Total (36)</t>
  </si>
  <si>
    <t>Kovo 2 - 4 d. Lietuvos kino teatruose rodytų filmų topas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</si>
</sst>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2" fillId="0" borderId="0"/>
    <xf numFmtId="0" fontId="11" fillId="0" borderId="0"/>
    <xf numFmtId="0" fontId="2" fillId="0" borderId="0"/>
  </cellStyleXfs>
  <cellXfs count="13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8" fontId="11" fillId="0" borderId="0" xfId="0" applyNumberFormat="1" applyFont="1" applyBorder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8" fillId="0" borderId="0" xfId="0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10" fontId="21" fillId="2" borderId="8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 shrinkToFit="1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14" fontId="16" fillId="3" borderId="7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 shrinkToFi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3" fontId="20" fillId="0" borderId="7" xfId="0" applyNumberFormat="1" applyFont="1" applyBorder="1" applyAlignment="1">
      <alignment horizontal="center" vertical="center"/>
    </xf>
    <xf numFmtId="0" fontId="11" fillId="0" borderId="0" xfId="0" applyFont="1"/>
    <xf numFmtId="4" fontId="11" fillId="0" borderId="0" xfId="0" applyNumberFormat="1" applyFont="1"/>
    <xf numFmtId="3" fontId="13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10" fontId="16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10" fontId="13" fillId="2" borderId="7" xfId="0" applyNumberFormat="1" applyFont="1" applyFill="1" applyBorder="1" applyAlignment="1">
      <alignment horizontal="center" vertical="center"/>
    </xf>
    <xf numFmtId="0" fontId="11" fillId="0" borderId="0" xfId="0" applyFont="1"/>
    <xf numFmtId="10" fontId="4" fillId="0" borderId="7" xfId="0" applyNumberFormat="1" applyFont="1" applyBorder="1" applyAlignment="1">
      <alignment horizontal="center" vertical="center"/>
    </xf>
    <xf numFmtId="10" fontId="16" fillId="3" borderId="8" xfId="0" applyNumberFormat="1" applyFont="1" applyFill="1" applyBorder="1" applyAlignment="1">
      <alignment horizontal="center" vertical="center"/>
    </xf>
    <xf numFmtId="10" fontId="21" fillId="2" borderId="7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3" fontId="4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4" fontId="2" fillId="0" borderId="0" xfId="23" applyNumberFormat="1"/>
    <xf numFmtId="3" fontId="2" fillId="0" borderId="0" xfId="23" applyNumberFormat="1"/>
    <xf numFmtId="3" fontId="13" fillId="0" borderId="0" xfId="23" applyNumberFormat="1" applyFont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 wrapText="1"/>
    </xf>
    <xf numFmtId="3" fontId="13" fillId="0" borderId="7" xfId="23" applyNumberFormat="1" applyFont="1" applyBorder="1" applyAlignment="1">
      <alignment horizontal="center" vertical="center"/>
    </xf>
    <xf numFmtId="3" fontId="23" fillId="0" borderId="7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6" fontId="11" fillId="0" borderId="0" xfId="0" applyNumberFormat="1" applyFont="1"/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3" fillId="0" borderId="8" xfId="23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 shrinkToFit="1"/>
    </xf>
    <xf numFmtId="10" fontId="16" fillId="2" borderId="9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/>
    </xf>
    <xf numFmtId="0" fontId="2" fillId="0" borderId="0" xfId="20"/>
    <xf numFmtId="4" fontId="2" fillId="0" borderId="0" xfId="20" applyNumberFormat="1"/>
    <xf numFmtId="3" fontId="2" fillId="0" borderId="0" xfId="20" applyNumberFormat="1"/>
    <xf numFmtId="3" fontId="13" fillId="0" borderId="8" xfId="23" applyNumberFormat="1" applyFont="1" applyBorder="1" applyAlignment="1">
      <alignment horizontal="center" vertical="center"/>
    </xf>
    <xf numFmtId="3" fontId="4" fillId="0" borderId="8" xfId="0" applyNumberFormat="1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top" wrapText="1"/>
    </xf>
    <xf numFmtId="10" fontId="23" fillId="0" borderId="7" xfId="0" applyNumberFormat="1" applyFont="1" applyBorder="1" applyAlignment="1">
      <alignment horizontal="center" vertical="center"/>
    </xf>
    <xf numFmtId="8" fontId="11" fillId="0" borderId="0" xfId="0" applyNumberFormat="1" applyFont="1"/>
  </cellXfs>
  <cellStyles count="24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5"/>
  <sheetViews>
    <sheetView tabSelected="1" topLeftCell="A7" zoomScale="70" zoomScaleNormal="70" workbookViewId="0">
      <selection activeCell="V15" sqref="V15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2.21875" style="1" customWidth="1"/>
    <col min="17" max="17" width="6.33203125" style="1" customWidth="1"/>
    <col min="18" max="18" width="8.44140625" style="1" customWidth="1"/>
    <col min="19" max="19" width="7.77734375" style="1" customWidth="1"/>
    <col min="20" max="20" width="6.21875" style="1" customWidth="1"/>
    <col min="21" max="21" width="8.5546875" style="1" customWidth="1"/>
    <col min="22" max="22" width="11.5546875" style="1" customWidth="1"/>
    <col min="23" max="23" width="10.44140625" style="1" customWidth="1"/>
    <col min="24" max="24" width="11.109375" style="1" customWidth="1"/>
    <col min="25" max="16384" width="8.88671875" style="1"/>
  </cols>
  <sheetData>
    <row r="1" spans="1:24" ht="19.5" customHeight="1">
      <c r="E1" s="2" t="s">
        <v>73</v>
      </c>
      <c r="F1" s="2"/>
      <c r="G1" s="2"/>
      <c r="H1" s="2"/>
      <c r="I1" s="2"/>
    </row>
    <row r="2" spans="1:24" ht="19.5" customHeight="1">
      <c r="E2" s="2" t="s">
        <v>88</v>
      </c>
      <c r="F2" s="2"/>
      <c r="G2" s="2"/>
      <c r="H2" s="2"/>
      <c r="I2" s="2"/>
      <c r="J2" s="2"/>
      <c r="K2" s="2"/>
    </row>
    <row r="4" spans="1:24" ht="15.75" customHeight="1" thickBot="1"/>
    <row r="5" spans="1:24" ht="15" customHeight="1">
      <c r="A5" s="127"/>
      <c r="B5" s="127"/>
      <c r="C5" s="124" t="s">
        <v>0</v>
      </c>
      <c r="D5" s="3"/>
      <c r="E5" s="3"/>
      <c r="F5" s="124" t="s">
        <v>3</v>
      </c>
      <c r="G5" s="3"/>
      <c r="H5" s="124" t="s">
        <v>5</v>
      </c>
      <c r="I5" s="124" t="s">
        <v>6</v>
      </c>
      <c r="J5" s="124" t="s">
        <v>7</v>
      </c>
      <c r="K5" s="124" t="s">
        <v>8</v>
      </c>
      <c r="L5" s="124" t="s">
        <v>10</v>
      </c>
      <c r="M5" s="124" t="s">
        <v>9</v>
      </c>
      <c r="N5" s="124" t="s">
        <v>11</v>
      </c>
      <c r="O5" s="124" t="s">
        <v>12</v>
      </c>
      <c r="Q5" s="4"/>
      <c r="U5" s="4"/>
    </row>
    <row r="6" spans="1:24">
      <c r="A6" s="128"/>
      <c r="B6" s="128"/>
      <c r="C6" s="125"/>
      <c r="D6" s="5" t="s">
        <v>74</v>
      </c>
      <c r="E6" s="71" t="s">
        <v>67</v>
      </c>
      <c r="F6" s="125"/>
      <c r="G6" s="71" t="s">
        <v>67</v>
      </c>
      <c r="H6" s="125"/>
      <c r="I6" s="125"/>
      <c r="J6" s="125"/>
      <c r="K6" s="125"/>
      <c r="L6" s="125"/>
      <c r="M6" s="125"/>
      <c r="N6" s="125"/>
      <c r="O6" s="125"/>
      <c r="Q6" s="4"/>
      <c r="U6" s="4"/>
    </row>
    <row r="7" spans="1:24">
      <c r="A7" s="128"/>
      <c r="B7" s="128"/>
      <c r="C7" s="125"/>
      <c r="D7" s="5" t="s">
        <v>1</v>
      </c>
      <c r="E7" s="5" t="s">
        <v>1</v>
      </c>
      <c r="F7" s="125"/>
      <c r="G7" s="5" t="s">
        <v>4</v>
      </c>
      <c r="H7" s="125"/>
      <c r="I7" s="125"/>
      <c r="J7" s="125"/>
      <c r="K7" s="125"/>
      <c r="L7" s="125"/>
      <c r="M7" s="125"/>
      <c r="N7" s="125"/>
      <c r="O7" s="125"/>
      <c r="Q7" s="4"/>
      <c r="U7" s="4"/>
    </row>
    <row r="8" spans="1:24" ht="18" customHeight="1" thickBot="1">
      <c r="A8" s="129"/>
      <c r="B8" s="129"/>
      <c r="C8" s="126"/>
      <c r="D8" s="6" t="s">
        <v>2</v>
      </c>
      <c r="E8" s="6" t="s">
        <v>2</v>
      </c>
      <c r="F8" s="126"/>
      <c r="G8" s="7"/>
      <c r="H8" s="126"/>
      <c r="I8" s="126"/>
      <c r="J8" s="126"/>
      <c r="K8" s="126"/>
      <c r="L8" s="126"/>
      <c r="M8" s="126"/>
      <c r="N8" s="126"/>
      <c r="O8" s="126"/>
      <c r="Q8" s="9"/>
      <c r="U8" s="10"/>
    </row>
    <row r="9" spans="1:24" ht="15" customHeight="1">
      <c r="A9" s="127"/>
      <c r="B9" s="127"/>
      <c r="C9" s="124" t="s">
        <v>13</v>
      </c>
      <c r="D9" s="102"/>
      <c r="E9" s="102"/>
      <c r="F9" s="124" t="s">
        <v>15</v>
      </c>
      <c r="G9" s="102"/>
      <c r="H9" s="11" t="s">
        <v>18</v>
      </c>
      <c r="I9" s="124" t="s">
        <v>29</v>
      </c>
      <c r="J9" s="3" t="s">
        <v>19</v>
      </c>
      <c r="K9" s="3" t="s">
        <v>20</v>
      </c>
      <c r="L9" s="12" t="s">
        <v>22</v>
      </c>
      <c r="M9" s="3" t="s">
        <v>23</v>
      </c>
      <c r="N9" s="3" t="s">
        <v>24</v>
      </c>
      <c r="O9" s="124" t="s">
        <v>26</v>
      </c>
      <c r="Q9" s="9"/>
      <c r="U9" s="10"/>
    </row>
    <row r="10" spans="1:24">
      <c r="A10" s="128"/>
      <c r="B10" s="128"/>
      <c r="C10" s="125"/>
      <c r="D10" s="103" t="s">
        <v>75</v>
      </c>
      <c r="E10" s="123" t="s">
        <v>68</v>
      </c>
      <c r="F10" s="125"/>
      <c r="G10" s="116" t="s">
        <v>68</v>
      </c>
      <c r="H10" s="71" t="s">
        <v>17</v>
      </c>
      <c r="I10" s="125"/>
      <c r="J10" s="71" t="s">
        <v>17</v>
      </c>
      <c r="K10" s="71" t="s">
        <v>21</v>
      </c>
      <c r="L10" s="14" t="s">
        <v>14</v>
      </c>
      <c r="M10" s="71" t="s">
        <v>16</v>
      </c>
      <c r="N10" s="71" t="s">
        <v>25</v>
      </c>
      <c r="O10" s="125"/>
      <c r="Q10" s="9"/>
      <c r="U10" s="10"/>
    </row>
    <row r="11" spans="1:24">
      <c r="A11" s="128"/>
      <c r="B11" s="128"/>
      <c r="C11" s="125"/>
      <c r="D11" s="103" t="s">
        <v>14</v>
      </c>
      <c r="E11" s="71" t="s">
        <v>14</v>
      </c>
      <c r="F11" s="125"/>
      <c r="G11" s="103" t="s">
        <v>16</v>
      </c>
      <c r="H11" s="7"/>
      <c r="I11" s="125"/>
      <c r="J11" s="7"/>
      <c r="K11" s="7"/>
      <c r="L11" s="14" t="s">
        <v>2</v>
      </c>
      <c r="M11" s="71" t="s">
        <v>17</v>
      </c>
      <c r="N11" s="7"/>
      <c r="O11" s="125"/>
      <c r="Q11" s="13"/>
      <c r="U11" s="13"/>
    </row>
    <row r="12" spans="1:24" ht="15" thickBot="1">
      <c r="A12" s="128"/>
      <c r="B12" s="129"/>
      <c r="C12" s="126"/>
      <c r="D12" s="104" t="s">
        <v>2</v>
      </c>
      <c r="E12" s="6" t="s">
        <v>2</v>
      </c>
      <c r="F12" s="126"/>
      <c r="G12" s="104" t="s">
        <v>17</v>
      </c>
      <c r="H12" s="111"/>
      <c r="I12" s="126"/>
      <c r="J12" s="111"/>
      <c r="K12" s="111"/>
      <c r="L12" s="111"/>
      <c r="M12" s="111"/>
      <c r="N12" s="111"/>
      <c r="O12" s="126"/>
      <c r="P12" s="70"/>
      <c r="Q12" s="72"/>
      <c r="U12" s="72"/>
    </row>
    <row r="13" spans="1:24" ht="25.2" customHeight="1">
      <c r="A13" s="16">
        <v>1</v>
      </c>
      <c r="B13" s="76" t="s">
        <v>33</v>
      </c>
      <c r="C13" s="52" t="s">
        <v>81</v>
      </c>
      <c r="D13" s="110">
        <v>43072.03</v>
      </c>
      <c r="E13" s="117" t="s">
        <v>31</v>
      </c>
      <c r="F13" s="58" t="s">
        <v>31</v>
      </c>
      <c r="G13" s="110">
        <v>7132</v>
      </c>
      <c r="H13" s="100">
        <v>105</v>
      </c>
      <c r="I13" s="100">
        <f>G13/H13</f>
        <v>67.923809523809524</v>
      </c>
      <c r="J13" s="100">
        <v>16</v>
      </c>
      <c r="K13" s="100">
        <v>1</v>
      </c>
      <c r="L13" s="110">
        <v>43072</v>
      </c>
      <c r="M13" s="110">
        <v>7132</v>
      </c>
      <c r="N13" s="90">
        <v>43161</v>
      </c>
      <c r="O13" s="51" t="s">
        <v>28</v>
      </c>
      <c r="P13" s="70"/>
      <c r="Q13" s="93"/>
      <c r="S13" s="15"/>
      <c r="U13" s="94"/>
    </row>
    <row r="14" spans="1:24" s="70" customFormat="1" ht="25.2" customHeight="1">
      <c r="A14" s="53">
        <v>2</v>
      </c>
      <c r="B14" s="76">
        <v>1</v>
      </c>
      <c r="C14" s="52" t="s">
        <v>65</v>
      </c>
      <c r="D14" s="110">
        <v>34480</v>
      </c>
      <c r="E14" s="74">
        <v>54554</v>
      </c>
      <c r="F14" s="54">
        <f>(D14-E14)/E14</f>
        <v>-0.36796568537595775</v>
      </c>
      <c r="G14" s="110">
        <v>6219</v>
      </c>
      <c r="H14" s="100" t="s">
        <v>31</v>
      </c>
      <c r="I14" s="100" t="s">
        <v>31</v>
      </c>
      <c r="J14" s="100" t="s">
        <v>31</v>
      </c>
      <c r="K14" s="100">
        <v>3</v>
      </c>
      <c r="L14" s="110">
        <v>337130</v>
      </c>
      <c r="M14" s="110">
        <v>63146</v>
      </c>
      <c r="N14" s="90">
        <v>43147</v>
      </c>
      <c r="O14" s="87" t="s">
        <v>66</v>
      </c>
      <c r="Q14" s="93"/>
      <c r="S14" s="73"/>
      <c r="U14" s="94"/>
    </row>
    <row r="15" spans="1:24" s="70" customFormat="1" ht="25.2" customHeight="1">
      <c r="A15" s="53">
        <v>3</v>
      </c>
      <c r="B15" s="76" t="s">
        <v>33</v>
      </c>
      <c r="C15" s="52" t="s">
        <v>84</v>
      </c>
      <c r="D15" s="121">
        <v>26311</v>
      </c>
      <c r="E15" s="58" t="s">
        <v>31</v>
      </c>
      <c r="F15" s="58" t="s">
        <v>31</v>
      </c>
      <c r="G15" s="121">
        <v>4804</v>
      </c>
      <c r="H15" s="117" t="s">
        <v>31</v>
      </c>
      <c r="I15" s="117" t="s">
        <v>31</v>
      </c>
      <c r="J15" s="100">
        <v>18</v>
      </c>
      <c r="K15" s="100">
        <v>1</v>
      </c>
      <c r="L15" s="110">
        <v>27599</v>
      </c>
      <c r="M15" s="110">
        <v>5020</v>
      </c>
      <c r="N15" s="90">
        <v>43161</v>
      </c>
      <c r="O15" s="87" t="s">
        <v>36</v>
      </c>
      <c r="Q15" s="93"/>
      <c r="S15" s="73"/>
      <c r="U15" s="94"/>
    </row>
    <row r="16" spans="1:24" s="70" customFormat="1" ht="25.2" customHeight="1">
      <c r="A16" s="53">
        <v>4</v>
      </c>
      <c r="B16" s="76">
        <v>2</v>
      </c>
      <c r="C16" s="52" t="s">
        <v>72</v>
      </c>
      <c r="D16" s="110">
        <v>25101</v>
      </c>
      <c r="E16" s="74">
        <v>35834</v>
      </c>
      <c r="F16" s="54">
        <f>(D16-E16)/E16</f>
        <v>-0.29952000893006642</v>
      </c>
      <c r="G16" s="110">
        <v>5439</v>
      </c>
      <c r="H16" s="100" t="s">
        <v>31</v>
      </c>
      <c r="I16" s="100" t="s">
        <v>31</v>
      </c>
      <c r="J16" s="100">
        <v>18</v>
      </c>
      <c r="K16" s="100">
        <v>2</v>
      </c>
      <c r="L16" s="110">
        <v>65780</v>
      </c>
      <c r="M16" s="110">
        <v>14355</v>
      </c>
      <c r="N16" s="90">
        <v>43154</v>
      </c>
      <c r="O16" s="87" t="s">
        <v>34</v>
      </c>
      <c r="Q16" s="93"/>
      <c r="S16" s="73"/>
      <c r="U16" s="94"/>
      <c r="V16" s="8"/>
      <c r="W16" s="73"/>
      <c r="X16" s="8"/>
    </row>
    <row r="17" spans="1:24" s="70" customFormat="1" ht="25.2" customHeight="1">
      <c r="A17" s="53">
        <v>5</v>
      </c>
      <c r="B17" s="76">
        <v>3</v>
      </c>
      <c r="C17" s="52" t="s">
        <v>63</v>
      </c>
      <c r="D17" s="110">
        <v>17553.439999999999</v>
      </c>
      <c r="E17" s="74">
        <v>30662.58</v>
      </c>
      <c r="F17" s="54">
        <f>(D17-E17)/E17</f>
        <v>-0.42752892939863513</v>
      </c>
      <c r="G17" s="110">
        <v>2816</v>
      </c>
      <c r="H17" s="107">
        <v>74</v>
      </c>
      <c r="I17" s="100">
        <f>G17/H17</f>
        <v>38.054054054054056</v>
      </c>
      <c r="J17" s="100">
        <v>14</v>
      </c>
      <c r="K17" s="100">
        <v>3</v>
      </c>
      <c r="L17" s="110">
        <v>154418</v>
      </c>
      <c r="M17" s="110">
        <v>26300</v>
      </c>
      <c r="N17" s="90">
        <v>43147</v>
      </c>
      <c r="O17" s="87" t="s">
        <v>28</v>
      </c>
      <c r="Q17" s="93"/>
      <c r="S17" s="73"/>
      <c r="U17" s="94"/>
      <c r="V17" s="8"/>
      <c r="W17" s="73"/>
      <c r="X17" s="8"/>
    </row>
    <row r="18" spans="1:24" s="70" customFormat="1" ht="25.2" customHeight="1">
      <c r="A18" s="53">
        <v>6</v>
      </c>
      <c r="B18" s="76">
        <v>4</v>
      </c>
      <c r="C18" s="52" t="s">
        <v>57</v>
      </c>
      <c r="D18" s="110">
        <v>14741</v>
      </c>
      <c r="E18" s="74">
        <v>29904</v>
      </c>
      <c r="F18" s="54">
        <f>(D18-E18)/E18</f>
        <v>-0.50705591225254143</v>
      </c>
      <c r="G18" s="110">
        <v>2401</v>
      </c>
      <c r="H18" s="107">
        <v>49</v>
      </c>
      <c r="I18" s="100">
        <f>G18/H18</f>
        <v>49</v>
      </c>
      <c r="J18" s="100">
        <v>8</v>
      </c>
      <c r="K18" s="100">
        <v>4</v>
      </c>
      <c r="L18" s="110">
        <v>482856</v>
      </c>
      <c r="M18" s="110">
        <v>84430</v>
      </c>
      <c r="N18" s="90">
        <v>43140</v>
      </c>
      <c r="O18" s="87" t="s">
        <v>43</v>
      </c>
      <c r="Q18" s="93"/>
      <c r="S18" s="73"/>
      <c r="U18" s="94"/>
      <c r="V18" s="132"/>
      <c r="W18" s="73"/>
      <c r="X18" s="109"/>
    </row>
    <row r="19" spans="1:24" s="70" customFormat="1" ht="25.2" customHeight="1">
      <c r="A19" s="53">
        <v>7</v>
      </c>
      <c r="B19" s="76">
        <v>5</v>
      </c>
      <c r="C19" s="130" t="s">
        <v>69</v>
      </c>
      <c r="D19" s="110">
        <v>14343.15</v>
      </c>
      <c r="E19" s="74">
        <v>28894.87</v>
      </c>
      <c r="F19" s="54">
        <f>(D19-E19)/E19</f>
        <v>-0.50360911815834442</v>
      </c>
      <c r="G19" s="110">
        <v>2439</v>
      </c>
      <c r="H19" s="107">
        <v>45</v>
      </c>
      <c r="I19" s="100">
        <f>G19/H19</f>
        <v>54.2</v>
      </c>
      <c r="J19" s="100">
        <v>8</v>
      </c>
      <c r="K19" s="100">
        <v>2</v>
      </c>
      <c r="L19" s="110">
        <v>65100.52</v>
      </c>
      <c r="M19" s="110">
        <v>12816</v>
      </c>
      <c r="N19" s="90">
        <v>43154</v>
      </c>
      <c r="O19" s="87" t="s">
        <v>27</v>
      </c>
      <c r="Q19" s="118"/>
      <c r="R19" s="118"/>
      <c r="S19" s="118"/>
      <c r="T19" s="119"/>
      <c r="U19" s="120"/>
      <c r="V19" s="120"/>
      <c r="W19" s="119"/>
      <c r="X19" s="8"/>
    </row>
    <row r="20" spans="1:24" s="70" customFormat="1" ht="25.2" customHeight="1">
      <c r="A20" s="53">
        <v>8</v>
      </c>
      <c r="B20" s="131" t="s">
        <v>33</v>
      </c>
      <c r="C20" s="52" t="s">
        <v>82</v>
      </c>
      <c r="D20" s="110">
        <v>12860</v>
      </c>
      <c r="E20" s="58" t="s">
        <v>31</v>
      </c>
      <c r="F20" s="58" t="s">
        <v>31</v>
      </c>
      <c r="G20" s="110">
        <v>2323</v>
      </c>
      <c r="H20" s="107">
        <v>69</v>
      </c>
      <c r="I20" s="100">
        <f>G20/H20</f>
        <v>33.666666666666664</v>
      </c>
      <c r="J20" s="100">
        <v>13</v>
      </c>
      <c r="K20" s="100">
        <v>1</v>
      </c>
      <c r="L20" s="110">
        <v>15879</v>
      </c>
      <c r="M20" s="110">
        <v>2831</v>
      </c>
      <c r="N20" s="90">
        <v>43161</v>
      </c>
      <c r="O20" s="87" t="s">
        <v>43</v>
      </c>
      <c r="Q20" s="118"/>
      <c r="R20" s="118"/>
      <c r="S20" s="118"/>
      <c r="T20" s="119"/>
      <c r="U20" s="120"/>
      <c r="V20" s="120"/>
      <c r="W20" s="119"/>
      <c r="X20" s="8"/>
    </row>
    <row r="21" spans="1:24" s="70" customFormat="1" ht="25.2" customHeight="1">
      <c r="A21" s="53">
        <v>9</v>
      </c>
      <c r="B21" s="76">
        <v>16</v>
      </c>
      <c r="C21" s="52" t="s">
        <v>55</v>
      </c>
      <c r="D21" s="122">
        <v>8342</v>
      </c>
      <c r="E21" s="74">
        <v>4754</v>
      </c>
      <c r="F21" s="54">
        <f>(D21-E21)/E21</f>
        <v>0.75473285654185951</v>
      </c>
      <c r="G21" s="110">
        <v>1976</v>
      </c>
      <c r="H21" s="58" t="s">
        <v>31</v>
      </c>
      <c r="I21" s="58" t="s">
        <v>31</v>
      </c>
      <c r="J21" s="117" t="s">
        <v>31</v>
      </c>
      <c r="K21" s="100">
        <v>5</v>
      </c>
      <c r="L21" s="122">
        <v>220879</v>
      </c>
      <c r="M21" s="110">
        <v>40098</v>
      </c>
      <c r="N21" s="90">
        <v>43133</v>
      </c>
      <c r="O21" s="87" t="s">
        <v>36</v>
      </c>
      <c r="Q21" s="118"/>
      <c r="R21" s="118"/>
      <c r="S21" s="118"/>
      <c r="T21" s="119"/>
      <c r="U21" s="120"/>
      <c r="V21" s="120"/>
      <c r="W21" s="119"/>
      <c r="X21" s="8"/>
    </row>
    <row r="22" spans="1:24" s="70" customFormat="1" ht="25.2" customHeight="1">
      <c r="A22" s="53">
        <v>10</v>
      </c>
      <c r="B22" s="76">
        <v>8</v>
      </c>
      <c r="C22" s="52" t="s">
        <v>56</v>
      </c>
      <c r="D22" s="122">
        <v>6559.7</v>
      </c>
      <c r="E22" s="74">
        <v>10985.75</v>
      </c>
      <c r="F22" s="54">
        <f>(D22-E22)/E22</f>
        <v>-0.402890107639442</v>
      </c>
      <c r="G22" s="110">
        <v>1385</v>
      </c>
      <c r="H22" s="108">
        <v>50</v>
      </c>
      <c r="I22" s="100">
        <f>G22/H22</f>
        <v>27.7</v>
      </c>
      <c r="J22" s="100">
        <v>9</v>
      </c>
      <c r="K22" s="100">
        <v>4</v>
      </c>
      <c r="L22" s="122">
        <v>84809.25</v>
      </c>
      <c r="M22" s="110">
        <v>19389</v>
      </c>
      <c r="N22" s="90">
        <v>43140</v>
      </c>
      <c r="O22" s="87" t="s">
        <v>27</v>
      </c>
      <c r="Q22" s="118"/>
      <c r="R22" s="118"/>
      <c r="S22" s="118"/>
      <c r="T22" s="119"/>
      <c r="U22" s="120"/>
      <c r="V22" s="120"/>
      <c r="W22" s="119"/>
      <c r="X22" s="8"/>
    </row>
    <row r="23" spans="1:24" s="70" customFormat="1" ht="25.2" customHeight="1">
      <c r="A23" s="76"/>
      <c r="B23" s="76"/>
      <c r="C23" s="77" t="s">
        <v>30</v>
      </c>
      <c r="D23" s="78">
        <f>SUM(D13:D22)</f>
        <v>203363.32</v>
      </c>
      <c r="E23" s="78">
        <f t="shared" ref="E23:G23" si="0">SUM(E13:E22)</f>
        <v>195589.2</v>
      </c>
      <c r="F23" s="60">
        <f>(D23-E23)/E23</f>
        <v>3.9747184404864862E-2</v>
      </c>
      <c r="G23" s="78">
        <f t="shared" si="0"/>
        <v>36934</v>
      </c>
      <c r="H23" s="79"/>
      <c r="I23" s="80"/>
      <c r="J23" s="79"/>
      <c r="K23" s="81"/>
      <c r="L23" s="82"/>
      <c r="M23" s="86"/>
      <c r="N23" s="83"/>
      <c r="O23" s="87"/>
      <c r="Q23" s="73"/>
    </row>
    <row r="24" spans="1:24" s="66" customFormat="1" ht="13.8" customHeight="1">
      <c r="A24" s="64"/>
      <c r="B24" s="84"/>
      <c r="C24" s="65"/>
      <c r="D24" s="85"/>
      <c r="E24" s="85"/>
      <c r="F24" s="88"/>
      <c r="G24" s="85"/>
      <c r="H24" s="85"/>
      <c r="I24" s="85"/>
      <c r="J24" s="85"/>
      <c r="K24" s="85"/>
      <c r="L24" s="85"/>
      <c r="M24" s="85"/>
      <c r="N24" s="89"/>
      <c r="O24" s="61"/>
      <c r="P24" s="67"/>
      <c r="Q24" s="68"/>
      <c r="S24" s="69"/>
      <c r="U24" s="68"/>
    </row>
    <row r="25" spans="1:24" s="70" customFormat="1" ht="25.2" customHeight="1">
      <c r="A25" s="53">
        <v>11</v>
      </c>
      <c r="B25" s="131" t="s">
        <v>33</v>
      </c>
      <c r="C25" s="52" t="s">
        <v>78</v>
      </c>
      <c r="D25" s="74">
        <v>5830.14</v>
      </c>
      <c r="E25" s="58" t="s">
        <v>31</v>
      </c>
      <c r="F25" s="58" t="s">
        <v>31</v>
      </c>
      <c r="G25" s="74">
        <v>962</v>
      </c>
      <c r="H25" s="106">
        <v>40</v>
      </c>
      <c r="I25" s="75">
        <f>G25/H25</f>
        <v>24.05</v>
      </c>
      <c r="J25" s="100">
        <v>8</v>
      </c>
      <c r="K25" s="75">
        <v>1</v>
      </c>
      <c r="L25" s="74">
        <v>5830.14</v>
      </c>
      <c r="M25" s="74">
        <v>962</v>
      </c>
      <c r="N25" s="91">
        <v>43161</v>
      </c>
      <c r="O25" s="87" t="s">
        <v>27</v>
      </c>
      <c r="Q25" s="118"/>
      <c r="R25" s="118"/>
      <c r="S25" s="118"/>
      <c r="T25" s="119"/>
      <c r="U25" s="120"/>
      <c r="V25" s="120"/>
      <c r="W25" s="119"/>
      <c r="X25" s="8"/>
    </row>
    <row r="26" spans="1:24" s="40" customFormat="1" ht="25.2" customHeight="1">
      <c r="A26" s="53">
        <v>12</v>
      </c>
      <c r="B26" s="76">
        <v>11</v>
      </c>
      <c r="C26" s="52" t="s">
        <v>37</v>
      </c>
      <c r="D26" s="74">
        <v>5420.26</v>
      </c>
      <c r="E26" s="74">
        <v>7368.99</v>
      </c>
      <c r="F26" s="54">
        <f>(D26-E26)/E26</f>
        <v>-0.26445008067591347</v>
      </c>
      <c r="G26" s="74">
        <v>1157</v>
      </c>
      <c r="H26" s="106">
        <v>26</v>
      </c>
      <c r="I26" s="75">
        <f>G26/H26</f>
        <v>44.5</v>
      </c>
      <c r="J26" s="75">
        <v>8</v>
      </c>
      <c r="K26" s="75">
        <v>12</v>
      </c>
      <c r="L26" s="74">
        <v>456063</v>
      </c>
      <c r="M26" s="74">
        <v>99196</v>
      </c>
      <c r="N26" s="91">
        <v>43084</v>
      </c>
      <c r="O26" s="87" t="s">
        <v>28</v>
      </c>
      <c r="P26" s="70"/>
      <c r="Q26" s="118"/>
      <c r="R26" s="118"/>
      <c r="S26" s="118"/>
      <c r="T26" s="119"/>
      <c r="U26" s="120"/>
      <c r="V26" s="120"/>
      <c r="W26" s="119"/>
      <c r="X26" s="8"/>
    </row>
    <row r="27" spans="1:24" s="70" customFormat="1" ht="25.2" customHeight="1">
      <c r="A27" s="53">
        <v>13</v>
      </c>
      <c r="B27" s="76">
        <v>6</v>
      </c>
      <c r="C27" s="52" t="s">
        <v>70</v>
      </c>
      <c r="D27" s="74">
        <v>4965.1400000000003</v>
      </c>
      <c r="E27" s="74">
        <v>11980.93</v>
      </c>
      <c r="F27" s="54">
        <f>(D27-E27)/E27</f>
        <v>-0.58557975048681532</v>
      </c>
      <c r="G27" s="74">
        <v>829</v>
      </c>
      <c r="H27" s="106">
        <v>19</v>
      </c>
      <c r="I27" s="75">
        <f>G27/H27</f>
        <v>43.631578947368418</v>
      </c>
      <c r="J27" s="75">
        <v>7</v>
      </c>
      <c r="K27" s="75">
        <v>2</v>
      </c>
      <c r="L27" s="74">
        <v>24105.14</v>
      </c>
      <c r="M27" s="74">
        <v>4702</v>
      </c>
      <c r="N27" s="91">
        <v>43154</v>
      </c>
      <c r="O27" s="87" t="s">
        <v>27</v>
      </c>
      <c r="Q27" s="118"/>
      <c r="R27" s="118"/>
      <c r="S27" s="118"/>
      <c r="T27" s="119"/>
      <c r="U27" s="120"/>
      <c r="V27" s="120"/>
      <c r="W27" s="119"/>
      <c r="X27" s="8"/>
    </row>
    <row r="28" spans="1:24" s="70" customFormat="1" ht="25.2" customHeight="1">
      <c r="A28" s="53">
        <v>14</v>
      </c>
      <c r="B28" s="76">
        <v>7</v>
      </c>
      <c r="C28" s="52" t="s">
        <v>62</v>
      </c>
      <c r="D28" s="98">
        <v>4883.75</v>
      </c>
      <c r="E28" s="74">
        <v>11694.87</v>
      </c>
      <c r="F28" s="54">
        <f>(D28-E28)/E28</f>
        <v>-0.58240236958598091</v>
      </c>
      <c r="G28" s="98">
        <v>855</v>
      </c>
      <c r="H28" s="106">
        <v>17</v>
      </c>
      <c r="I28" s="75">
        <f>G28/H28</f>
        <v>50.294117647058826</v>
      </c>
      <c r="J28" s="75">
        <v>3</v>
      </c>
      <c r="K28" s="75">
        <v>3</v>
      </c>
      <c r="L28" s="74">
        <v>51429.17</v>
      </c>
      <c r="M28" s="74">
        <v>9335</v>
      </c>
      <c r="N28" s="91">
        <v>43147</v>
      </c>
      <c r="O28" s="87" t="s">
        <v>27</v>
      </c>
      <c r="Q28" s="118"/>
      <c r="R28" s="118"/>
      <c r="S28" s="118"/>
      <c r="T28" s="119"/>
      <c r="U28" s="120"/>
      <c r="V28" s="120"/>
      <c r="W28" s="119"/>
      <c r="X28" s="8"/>
    </row>
    <row r="29" spans="1:24" s="70" customFormat="1" ht="25.2" customHeight="1">
      <c r="A29" s="53">
        <v>15</v>
      </c>
      <c r="B29" s="76">
        <v>12</v>
      </c>
      <c r="C29" s="52" t="s">
        <v>48</v>
      </c>
      <c r="D29" s="74">
        <v>4632.17</v>
      </c>
      <c r="E29" s="74">
        <v>7206.92</v>
      </c>
      <c r="F29" s="54">
        <f>(D29-E29)/E29</f>
        <v>-0.35726079934285382</v>
      </c>
      <c r="G29" s="74">
        <v>764</v>
      </c>
      <c r="H29" s="106">
        <v>18</v>
      </c>
      <c r="I29" s="75">
        <f>G29/H29</f>
        <v>42.444444444444443</v>
      </c>
      <c r="J29" s="75">
        <v>4</v>
      </c>
      <c r="K29" s="75">
        <v>6</v>
      </c>
      <c r="L29" s="74">
        <v>207170</v>
      </c>
      <c r="M29" s="74">
        <v>36918</v>
      </c>
      <c r="N29" s="91">
        <v>43126</v>
      </c>
      <c r="O29" s="87" t="s">
        <v>28</v>
      </c>
      <c r="Q29" s="118"/>
      <c r="R29" s="118"/>
      <c r="S29" s="118"/>
      <c r="T29" s="119"/>
      <c r="U29" s="120"/>
      <c r="V29" s="120"/>
      <c r="W29" s="119"/>
    </row>
    <row r="30" spans="1:24" s="70" customFormat="1" ht="25.2" customHeight="1">
      <c r="A30" s="53">
        <v>16</v>
      </c>
      <c r="B30" s="76">
        <v>13</v>
      </c>
      <c r="C30" s="113" t="s">
        <v>60</v>
      </c>
      <c r="D30" s="98">
        <v>3422.82</v>
      </c>
      <c r="E30" s="74">
        <v>5969.6</v>
      </c>
      <c r="F30" s="54">
        <f>(D30-E30)/E30</f>
        <v>-0.42662489949075316</v>
      </c>
      <c r="G30" s="98">
        <v>672</v>
      </c>
      <c r="H30" s="105">
        <v>17</v>
      </c>
      <c r="I30" s="75">
        <f>G30/H30</f>
        <v>39.529411764705884</v>
      </c>
      <c r="J30" s="75">
        <v>9</v>
      </c>
      <c r="K30" s="75">
        <v>4</v>
      </c>
      <c r="L30" s="98">
        <f>56666+D30</f>
        <v>60088.82</v>
      </c>
      <c r="M30" s="98">
        <f>11068+G30</f>
        <v>11740</v>
      </c>
      <c r="N30" s="91">
        <v>43140</v>
      </c>
      <c r="O30" s="87" t="s">
        <v>61</v>
      </c>
      <c r="Q30" s="118"/>
      <c r="R30" s="118"/>
      <c r="S30" s="118"/>
      <c r="T30" s="119"/>
      <c r="U30" s="120"/>
      <c r="V30" s="120"/>
      <c r="W30" s="119"/>
    </row>
    <row r="31" spans="1:24" s="70" customFormat="1" ht="25.2" customHeight="1">
      <c r="A31" s="53">
        <v>17</v>
      </c>
      <c r="B31" s="76">
        <v>14</v>
      </c>
      <c r="C31" s="52" t="s">
        <v>42</v>
      </c>
      <c r="D31" s="74">
        <v>3055.69</v>
      </c>
      <c r="E31" s="74">
        <v>5815.84</v>
      </c>
      <c r="F31" s="54">
        <f>(D31-E31)/E31</f>
        <v>-0.47459180445129162</v>
      </c>
      <c r="G31" s="74">
        <v>644</v>
      </c>
      <c r="H31" s="106">
        <v>21</v>
      </c>
      <c r="I31" s="75">
        <f>G31/H31</f>
        <v>30.666666666666668</v>
      </c>
      <c r="J31" s="75">
        <v>8</v>
      </c>
      <c r="K31" s="75">
        <v>9</v>
      </c>
      <c r="L31" s="74">
        <v>268451</v>
      </c>
      <c r="M31" s="74">
        <v>57312</v>
      </c>
      <c r="N31" s="91">
        <v>43105</v>
      </c>
      <c r="O31" s="87" t="s">
        <v>28</v>
      </c>
      <c r="Q31" s="118"/>
      <c r="R31" s="118"/>
      <c r="S31" s="118"/>
      <c r="T31" s="119"/>
      <c r="U31" s="120"/>
      <c r="V31" s="120"/>
      <c r="W31" s="119"/>
    </row>
    <row r="32" spans="1:24" s="70" customFormat="1" ht="25.2" customHeight="1">
      <c r="A32" s="53">
        <v>18</v>
      </c>
      <c r="B32" s="76">
        <v>10</v>
      </c>
      <c r="C32" s="52" t="s">
        <v>71</v>
      </c>
      <c r="D32" s="74">
        <v>2837.43</v>
      </c>
      <c r="E32" s="74">
        <v>7720.81</v>
      </c>
      <c r="F32" s="54">
        <f>(D32-E32)/E32</f>
        <v>-0.63249581326311632</v>
      </c>
      <c r="G32" s="74">
        <v>532</v>
      </c>
      <c r="H32" s="106">
        <v>14</v>
      </c>
      <c r="I32" s="75">
        <f>G32/H32</f>
        <v>38</v>
      </c>
      <c r="J32" s="75">
        <v>2</v>
      </c>
      <c r="K32" s="75">
        <v>2</v>
      </c>
      <c r="L32" s="74">
        <v>15359.3</v>
      </c>
      <c r="M32" s="74">
        <v>3088</v>
      </c>
      <c r="N32" s="91">
        <v>43154</v>
      </c>
      <c r="O32" s="87" t="s">
        <v>27</v>
      </c>
      <c r="Q32" s="118"/>
      <c r="R32" s="118"/>
      <c r="S32" s="118"/>
      <c r="T32" s="119"/>
      <c r="U32" s="120"/>
      <c r="V32" s="120"/>
      <c r="W32" s="119"/>
    </row>
    <row r="33" spans="1:23" s="70" customFormat="1" ht="25.2" customHeight="1">
      <c r="A33" s="53">
        <v>19</v>
      </c>
      <c r="B33" s="76">
        <v>15</v>
      </c>
      <c r="C33" s="130" t="s">
        <v>41</v>
      </c>
      <c r="D33" s="74">
        <v>2729</v>
      </c>
      <c r="E33" s="74">
        <v>5297</v>
      </c>
      <c r="F33" s="54">
        <f>(D33-E33)/E33</f>
        <v>-0.48480271851991691</v>
      </c>
      <c r="G33" s="74">
        <v>472</v>
      </c>
      <c r="H33" s="58" t="s">
        <v>31</v>
      </c>
      <c r="I33" s="58" t="s">
        <v>31</v>
      </c>
      <c r="J33" s="58" t="s">
        <v>31</v>
      </c>
      <c r="K33" s="75">
        <v>10</v>
      </c>
      <c r="L33" s="74">
        <v>1309030</v>
      </c>
      <c r="M33" s="74">
        <v>234525</v>
      </c>
      <c r="N33" s="91">
        <v>43098</v>
      </c>
      <c r="O33" s="87" t="s">
        <v>36</v>
      </c>
      <c r="Q33" s="118"/>
      <c r="R33" s="118"/>
      <c r="S33" s="118"/>
      <c r="T33" s="119"/>
      <c r="U33" s="120"/>
      <c r="V33" s="120"/>
      <c r="W33" s="119"/>
    </row>
    <row r="34" spans="1:23" s="70" customFormat="1" ht="25.2" customHeight="1">
      <c r="A34" s="53">
        <v>20</v>
      </c>
      <c r="B34" s="76">
        <v>17</v>
      </c>
      <c r="C34" s="52" t="s">
        <v>54</v>
      </c>
      <c r="D34" s="98">
        <v>1727.28</v>
      </c>
      <c r="E34" s="74">
        <v>1578.31</v>
      </c>
      <c r="F34" s="54">
        <f>(D34-E34)/E34</f>
        <v>9.4385767054634404E-2</v>
      </c>
      <c r="G34" s="98">
        <v>303</v>
      </c>
      <c r="H34" s="106">
        <v>9</v>
      </c>
      <c r="I34" s="75">
        <f>G34/H34</f>
        <v>33.666666666666664</v>
      </c>
      <c r="J34" s="75">
        <v>4</v>
      </c>
      <c r="K34" s="75">
        <v>5</v>
      </c>
      <c r="L34" s="74">
        <v>40033</v>
      </c>
      <c r="M34" s="74">
        <v>7534</v>
      </c>
      <c r="N34" s="91">
        <v>43133</v>
      </c>
      <c r="O34" s="87" t="s">
        <v>28</v>
      </c>
      <c r="Q34" s="118"/>
      <c r="R34" s="118"/>
      <c r="S34" s="118"/>
      <c r="T34" s="119"/>
      <c r="U34" s="120"/>
      <c r="V34" s="120"/>
      <c r="W34" s="119"/>
    </row>
    <row r="35" spans="1:23" s="70" customFormat="1" ht="25.2" customHeight="1">
      <c r="A35" s="76"/>
      <c r="B35" s="76"/>
      <c r="C35" s="77" t="s">
        <v>32</v>
      </c>
      <c r="D35" s="78">
        <f>SUM(D23:D34)</f>
        <v>242867.00000000006</v>
      </c>
      <c r="E35" s="78">
        <f t="shared" ref="E35:G35" si="1">SUM(E23:E34)</f>
        <v>260222.47</v>
      </c>
      <c r="F35" s="60">
        <f>(D35-E35)/E35</f>
        <v>-6.6694740081438553E-2</v>
      </c>
      <c r="G35" s="78">
        <f t="shared" si="1"/>
        <v>44124</v>
      </c>
      <c r="H35" s="79"/>
      <c r="I35" s="80"/>
      <c r="J35" s="79"/>
      <c r="K35" s="81"/>
      <c r="L35" s="82"/>
      <c r="M35" s="86"/>
      <c r="N35" s="83"/>
      <c r="O35" s="87"/>
      <c r="Q35" s="73"/>
    </row>
    <row r="36" spans="1:23" s="70" customFormat="1" ht="13.8" customHeight="1">
      <c r="A36" s="64"/>
      <c r="B36" s="84"/>
      <c r="C36" s="65"/>
      <c r="D36" s="85"/>
      <c r="E36" s="85"/>
      <c r="F36" s="59"/>
      <c r="G36" s="85"/>
      <c r="H36" s="85"/>
      <c r="I36" s="85"/>
      <c r="J36" s="85"/>
      <c r="K36" s="85"/>
      <c r="L36" s="62"/>
      <c r="M36" s="62"/>
      <c r="N36" s="63"/>
      <c r="O36" s="61"/>
      <c r="Q36" s="72"/>
      <c r="S36" s="73"/>
      <c r="U36" s="72"/>
    </row>
    <row r="37" spans="1:23" s="70" customFormat="1" ht="25.2" customHeight="1">
      <c r="A37" s="53">
        <v>21</v>
      </c>
      <c r="B37" s="76">
        <v>9</v>
      </c>
      <c r="C37" s="55" t="s">
        <v>45</v>
      </c>
      <c r="D37" s="74">
        <v>1703.79</v>
      </c>
      <c r="E37" s="74">
        <v>9219.86</v>
      </c>
      <c r="F37" s="54">
        <f>(D37-E37)/E37</f>
        <v>-0.81520435234374489</v>
      </c>
      <c r="G37" s="74">
        <v>304</v>
      </c>
      <c r="H37" s="58" t="s">
        <v>31</v>
      </c>
      <c r="I37" s="58" t="s">
        <v>31</v>
      </c>
      <c r="J37" s="75">
        <v>4</v>
      </c>
      <c r="K37" s="75">
        <v>13</v>
      </c>
      <c r="L37" s="74">
        <v>400781.39</v>
      </c>
      <c r="M37" s="74">
        <v>79993</v>
      </c>
      <c r="N37" s="91">
        <v>43119</v>
      </c>
      <c r="O37" s="87" t="s">
        <v>46</v>
      </c>
      <c r="Q37" s="118"/>
      <c r="R37" s="118"/>
      <c r="S37" s="118"/>
      <c r="T37" s="119"/>
      <c r="U37" s="120"/>
      <c r="V37" s="120"/>
      <c r="W37" s="119"/>
    </row>
    <row r="38" spans="1:23" s="44" customFormat="1" ht="25.2" customHeight="1">
      <c r="A38" s="53">
        <v>22</v>
      </c>
      <c r="B38" s="76">
        <v>18</v>
      </c>
      <c r="C38" s="52" t="s">
        <v>44</v>
      </c>
      <c r="D38" s="74">
        <v>972.3</v>
      </c>
      <c r="E38" s="74">
        <v>1478.99</v>
      </c>
      <c r="F38" s="54">
        <f>(D38-E38)/E38</f>
        <v>-0.34259190393444178</v>
      </c>
      <c r="G38" s="74">
        <v>190</v>
      </c>
      <c r="H38" s="106">
        <v>9</v>
      </c>
      <c r="I38" s="75">
        <f>G38/H38</f>
        <v>21.111111111111111</v>
      </c>
      <c r="J38" s="75">
        <v>5</v>
      </c>
      <c r="K38" s="75">
        <v>7</v>
      </c>
      <c r="L38" s="74">
        <v>92315</v>
      </c>
      <c r="M38" s="74">
        <v>17401</v>
      </c>
      <c r="N38" s="91">
        <v>43119</v>
      </c>
      <c r="O38" s="87" t="s">
        <v>28</v>
      </c>
      <c r="P38" s="70"/>
      <c r="Q38" s="95"/>
      <c r="R38" s="109"/>
      <c r="S38" s="73"/>
      <c r="T38" s="109"/>
      <c r="U38" s="95"/>
    </row>
    <row r="39" spans="1:23" s="70" customFormat="1" ht="25.2" customHeight="1">
      <c r="A39" s="53">
        <v>23</v>
      </c>
      <c r="B39" s="76">
        <v>19</v>
      </c>
      <c r="C39" s="52" t="s">
        <v>53</v>
      </c>
      <c r="D39" s="74">
        <v>672</v>
      </c>
      <c r="E39" s="74">
        <v>1332</v>
      </c>
      <c r="F39" s="54">
        <f>(D39-E39)/E39</f>
        <v>-0.49549549549549549</v>
      </c>
      <c r="G39" s="74">
        <v>145</v>
      </c>
      <c r="H39" s="58" t="s">
        <v>31</v>
      </c>
      <c r="I39" s="58" t="s">
        <v>31</v>
      </c>
      <c r="J39" s="75">
        <v>3</v>
      </c>
      <c r="K39" s="75">
        <v>5</v>
      </c>
      <c r="L39" s="74">
        <v>24515</v>
      </c>
      <c r="M39" s="74">
        <v>5608</v>
      </c>
      <c r="N39" s="91">
        <v>43133</v>
      </c>
      <c r="O39" s="87" t="s">
        <v>34</v>
      </c>
      <c r="Q39" s="95"/>
      <c r="R39" s="109"/>
      <c r="S39" s="73"/>
      <c r="U39" s="95"/>
    </row>
    <row r="40" spans="1:23" s="48" customFormat="1" ht="25.2" customHeight="1">
      <c r="A40" s="53">
        <v>24</v>
      </c>
      <c r="B40" s="58" t="s">
        <v>31</v>
      </c>
      <c r="C40" s="52" t="s">
        <v>76</v>
      </c>
      <c r="D40" s="74">
        <v>613</v>
      </c>
      <c r="E40" s="58" t="s">
        <v>31</v>
      </c>
      <c r="F40" s="58" t="s">
        <v>31</v>
      </c>
      <c r="G40" s="74">
        <v>156</v>
      </c>
      <c r="H40" s="106">
        <v>9</v>
      </c>
      <c r="I40" s="75">
        <f>G40/H40</f>
        <v>17.333333333333332</v>
      </c>
      <c r="J40" s="75">
        <v>4</v>
      </c>
      <c r="K40" s="75">
        <v>2</v>
      </c>
      <c r="L40" s="74">
        <v>1904.3</v>
      </c>
      <c r="M40" s="74">
        <v>415</v>
      </c>
      <c r="N40" s="91">
        <v>43154</v>
      </c>
      <c r="O40" s="87" t="s">
        <v>77</v>
      </c>
      <c r="P40" s="70"/>
      <c r="Q40" s="95"/>
      <c r="R40" s="109"/>
      <c r="S40" s="73"/>
      <c r="U40" s="95"/>
    </row>
    <row r="41" spans="1:23" s="48" customFormat="1" ht="25.2" customHeight="1">
      <c r="A41" s="53">
        <v>25</v>
      </c>
      <c r="B41" s="76">
        <v>29</v>
      </c>
      <c r="C41" s="114" t="s">
        <v>49</v>
      </c>
      <c r="D41" s="74">
        <v>397.03</v>
      </c>
      <c r="E41" s="74">
        <v>55.8</v>
      </c>
      <c r="F41" s="56">
        <f>(D41-E41)/E41</f>
        <v>6.115232974910394</v>
      </c>
      <c r="G41" s="75">
        <v>81</v>
      </c>
      <c r="H41" s="106">
        <v>1</v>
      </c>
      <c r="I41" s="75">
        <f>G41/H41</f>
        <v>81</v>
      </c>
      <c r="J41" s="75">
        <v>1</v>
      </c>
      <c r="K41" s="75">
        <v>6</v>
      </c>
      <c r="L41" s="74">
        <v>9071</v>
      </c>
      <c r="M41" s="75">
        <v>1853</v>
      </c>
      <c r="N41" s="91">
        <v>43126</v>
      </c>
      <c r="O41" s="87" t="s">
        <v>28</v>
      </c>
      <c r="P41" s="70"/>
      <c r="Q41" s="95"/>
      <c r="R41" s="109"/>
      <c r="S41" s="73"/>
      <c r="U41" s="95"/>
    </row>
    <row r="42" spans="1:23" s="70" customFormat="1" ht="25.2" customHeight="1">
      <c r="A42" s="53">
        <v>26</v>
      </c>
      <c r="B42" s="76">
        <v>22</v>
      </c>
      <c r="C42" s="113" t="s">
        <v>52</v>
      </c>
      <c r="D42" s="98">
        <v>313</v>
      </c>
      <c r="E42" s="74">
        <v>381</v>
      </c>
      <c r="F42" s="54">
        <f>(D42-E42)/E42</f>
        <v>-0.17847769028871391</v>
      </c>
      <c r="G42" s="98">
        <v>74</v>
      </c>
      <c r="H42" s="105">
        <v>3</v>
      </c>
      <c r="I42" s="75">
        <f>G42/H42</f>
        <v>24.666666666666668</v>
      </c>
      <c r="J42" s="75">
        <v>3</v>
      </c>
      <c r="K42" s="75">
        <v>5</v>
      </c>
      <c r="L42" s="98">
        <v>29459</v>
      </c>
      <c r="M42" s="74">
        <v>5537</v>
      </c>
      <c r="N42" s="91">
        <v>43133</v>
      </c>
      <c r="O42" s="87" t="s">
        <v>43</v>
      </c>
      <c r="Q42" s="95"/>
      <c r="R42" s="109"/>
      <c r="S42" s="73"/>
      <c r="U42" s="95"/>
    </row>
    <row r="43" spans="1:23" s="70" customFormat="1" ht="25.2" customHeight="1">
      <c r="A43" s="53">
        <v>27</v>
      </c>
      <c r="B43" s="76">
        <v>20</v>
      </c>
      <c r="C43" s="52" t="s">
        <v>40</v>
      </c>
      <c r="D43" s="98">
        <v>303.04000000000002</v>
      </c>
      <c r="E43" s="75">
        <v>697.88</v>
      </c>
      <c r="F43" s="54">
        <f>(D43-E43)/E43</f>
        <v>-0.56577061959076058</v>
      </c>
      <c r="G43" s="75">
        <v>52</v>
      </c>
      <c r="H43" s="106">
        <v>1</v>
      </c>
      <c r="I43" s="75">
        <f>G43/H43</f>
        <v>52</v>
      </c>
      <c r="J43" s="75">
        <v>1</v>
      </c>
      <c r="K43" s="75">
        <v>11</v>
      </c>
      <c r="L43" s="98">
        <v>352264</v>
      </c>
      <c r="M43" s="98">
        <v>61358</v>
      </c>
      <c r="N43" s="92">
        <v>43091</v>
      </c>
      <c r="O43" s="87" t="s">
        <v>27</v>
      </c>
      <c r="Q43" s="95"/>
      <c r="R43" s="109"/>
      <c r="S43" s="73"/>
      <c r="U43" s="95"/>
    </row>
    <row r="44" spans="1:23" s="70" customFormat="1" ht="25.2" customHeight="1">
      <c r="A44" s="53">
        <v>28</v>
      </c>
      <c r="B44" s="76">
        <v>24</v>
      </c>
      <c r="C44" s="52" t="s">
        <v>38</v>
      </c>
      <c r="D44" s="75">
        <v>286.3</v>
      </c>
      <c r="E44" s="75">
        <v>205.3</v>
      </c>
      <c r="F44" s="54">
        <f>(D44-E44)/E44</f>
        <v>0.39454456892352652</v>
      </c>
      <c r="G44" s="75">
        <v>169</v>
      </c>
      <c r="H44" s="106">
        <v>6</v>
      </c>
      <c r="I44" s="75">
        <f>G44/H44</f>
        <v>28.166666666666668</v>
      </c>
      <c r="J44" s="75">
        <v>2</v>
      </c>
      <c r="K44" s="75">
        <v>13</v>
      </c>
      <c r="L44" s="75">
        <v>79189.5</v>
      </c>
      <c r="M44" s="75">
        <v>16499</v>
      </c>
      <c r="N44" s="91">
        <v>43077</v>
      </c>
      <c r="O44" s="87" t="s">
        <v>39</v>
      </c>
      <c r="Q44" s="95"/>
      <c r="R44" s="109"/>
      <c r="S44" s="73"/>
      <c r="U44" s="95"/>
    </row>
    <row r="45" spans="1:23" s="70" customFormat="1" ht="24.6" customHeight="1">
      <c r="A45" s="53">
        <v>29</v>
      </c>
      <c r="B45" s="58" t="s">
        <v>31</v>
      </c>
      <c r="C45" s="130" t="s">
        <v>79</v>
      </c>
      <c r="D45" s="74">
        <v>267.48</v>
      </c>
      <c r="E45" s="117" t="s">
        <v>31</v>
      </c>
      <c r="F45" s="117" t="s">
        <v>31</v>
      </c>
      <c r="G45" s="74">
        <v>46</v>
      </c>
      <c r="H45" s="106">
        <v>1</v>
      </c>
      <c r="I45" s="75">
        <f>G45/H45</f>
        <v>46</v>
      </c>
      <c r="J45" s="75">
        <v>2</v>
      </c>
      <c r="K45" s="58" t="s">
        <v>31</v>
      </c>
      <c r="L45" s="74">
        <v>32942.870000000003</v>
      </c>
      <c r="M45" s="74">
        <v>6152</v>
      </c>
      <c r="N45" s="91">
        <v>43126</v>
      </c>
      <c r="O45" s="87" t="s">
        <v>27</v>
      </c>
      <c r="Q45" s="95"/>
      <c r="R45" s="109"/>
      <c r="S45" s="73"/>
      <c r="U45" s="95"/>
    </row>
    <row r="46" spans="1:23" s="57" customFormat="1" ht="25.2" customHeight="1">
      <c r="A46" s="53">
        <v>30</v>
      </c>
      <c r="B46" s="99">
        <v>25</v>
      </c>
      <c r="C46" s="52" t="s">
        <v>59</v>
      </c>
      <c r="D46" s="75">
        <v>235</v>
      </c>
      <c r="E46" s="74">
        <v>180.4</v>
      </c>
      <c r="F46" s="54">
        <f>(D46-E46)/E46</f>
        <v>0.30266075388026603</v>
      </c>
      <c r="G46" s="75">
        <v>46</v>
      </c>
      <c r="H46" s="106">
        <v>3</v>
      </c>
      <c r="I46" s="75">
        <f>G46/H46</f>
        <v>15.333333333333334</v>
      </c>
      <c r="J46" s="50">
        <v>1</v>
      </c>
      <c r="K46" s="75">
        <v>13</v>
      </c>
      <c r="L46" s="75">
        <v>46365.31</v>
      </c>
      <c r="M46" s="75">
        <v>9413</v>
      </c>
      <c r="N46" s="92">
        <v>43070</v>
      </c>
      <c r="O46" s="87" t="s">
        <v>47</v>
      </c>
      <c r="P46" s="70"/>
      <c r="Q46" s="95"/>
      <c r="R46" s="109"/>
      <c r="S46" s="73"/>
      <c r="U46" s="95"/>
    </row>
    <row r="47" spans="1:23" s="70" customFormat="1" ht="25.2" customHeight="1">
      <c r="A47" s="76"/>
      <c r="B47" s="76"/>
      <c r="C47" s="77" t="s">
        <v>86</v>
      </c>
      <c r="D47" s="78">
        <f>SUM(D35:D46)</f>
        <v>248629.94000000006</v>
      </c>
      <c r="E47" s="78">
        <f t="shared" ref="E47:G47" si="2">SUM(E35:E46)</f>
        <v>273773.7</v>
      </c>
      <c r="F47" s="60">
        <f>(D47-E47)/E47</f>
        <v>-9.1841400397481385E-2</v>
      </c>
      <c r="G47" s="78">
        <f t="shared" si="2"/>
        <v>45387</v>
      </c>
      <c r="H47" s="79"/>
      <c r="I47" s="80"/>
      <c r="J47" s="79"/>
      <c r="K47" s="81"/>
      <c r="L47" s="82"/>
      <c r="M47" s="86"/>
      <c r="N47" s="83"/>
      <c r="O47" s="87"/>
      <c r="Q47" s="73"/>
    </row>
    <row r="48" spans="1:23" s="70" customFormat="1" ht="13.8" customHeight="1">
      <c r="A48" s="64"/>
      <c r="B48" s="84"/>
      <c r="C48" s="65"/>
      <c r="D48" s="85"/>
      <c r="E48" s="85"/>
      <c r="F48" s="59"/>
      <c r="G48" s="85"/>
      <c r="H48" s="85"/>
      <c r="I48" s="85"/>
      <c r="J48" s="85"/>
      <c r="K48" s="85"/>
      <c r="L48" s="62"/>
      <c r="M48" s="62"/>
      <c r="N48" s="63"/>
      <c r="O48" s="61"/>
      <c r="Q48" s="72"/>
      <c r="S48" s="73"/>
      <c r="U48" s="72"/>
    </row>
    <row r="49" spans="1:21" s="48" customFormat="1" ht="25.2" customHeight="1">
      <c r="A49" s="53">
        <v>31</v>
      </c>
      <c r="B49" s="58" t="s">
        <v>31</v>
      </c>
      <c r="C49" s="52" t="s">
        <v>83</v>
      </c>
      <c r="D49" s="74">
        <v>151</v>
      </c>
      <c r="E49" s="58" t="s">
        <v>31</v>
      </c>
      <c r="F49" s="58" t="s">
        <v>31</v>
      </c>
      <c r="G49" s="74">
        <v>33</v>
      </c>
      <c r="H49" s="106">
        <v>2</v>
      </c>
      <c r="I49" s="75">
        <f>G49/H49</f>
        <v>16.5</v>
      </c>
      <c r="J49" s="75">
        <v>1</v>
      </c>
      <c r="K49" s="58" t="s">
        <v>31</v>
      </c>
      <c r="L49" s="74">
        <v>70872</v>
      </c>
      <c r="M49" s="74">
        <v>13703</v>
      </c>
      <c r="N49" s="91">
        <v>42832</v>
      </c>
      <c r="O49" s="87" t="s">
        <v>43</v>
      </c>
      <c r="P49" s="70"/>
      <c r="Q49" s="95"/>
      <c r="R49" s="109"/>
      <c r="S49" s="73"/>
      <c r="U49" s="95"/>
    </row>
    <row r="50" spans="1:21" s="70" customFormat="1" ht="25.2" customHeight="1">
      <c r="A50" s="53">
        <v>32</v>
      </c>
      <c r="B50" s="58" t="s">
        <v>31</v>
      </c>
      <c r="C50" s="52" t="s">
        <v>80</v>
      </c>
      <c r="D50" s="74">
        <v>113.02</v>
      </c>
      <c r="E50" s="117" t="s">
        <v>31</v>
      </c>
      <c r="F50" s="58" t="s">
        <v>31</v>
      </c>
      <c r="G50" s="74">
        <v>23</v>
      </c>
      <c r="H50" s="107">
        <v>1</v>
      </c>
      <c r="I50" s="100">
        <f>G50/H50</f>
        <v>23</v>
      </c>
      <c r="J50" s="75">
        <v>1</v>
      </c>
      <c r="K50" s="58" t="s">
        <v>31</v>
      </c>
      <c r="L50" s="74">
        <v>266693.63</v>
      </c>
      <c r="M50" s="74">
        <v>49163</v>
      </c>
      <c r="N50" s="91">
        <v>42937</v>
      </c>
      <c r="O50" s="51" t="s">
        <v>27</v>
      </c>
      <c r="Q50" s="95"/>
      <c r="S50" s="73"/>
      <c r="U50" s="95"/>
    </row>
    <row r="51" spans="1:21" s="48" customFormat="1" ht="25.2" customHeight="1">
      <c r="A51" s="53">
        <v>33</v>
      </c>
      <c r="B51" s="76">
        <v>21</v>
      </c>
      <c r="C51" s="52" t="s">
        <v>64</v>
      </c>
      <c r="D51" s="74">
        <v>111</v>
      </c>
      <c r="E51" s="74">
        <v>523.9</v>
      </c>
      <c r="F51" s="54">
        <f>(D51-E51)/E51</f>
        <v>-0.78812750524909336</v>
      </c>
      <c r="G51" s="74">
        <v>29</v>
      </c>
      <c r="H51" s="107">
        <v>2</v>
      </c>
      <c r="I51" s="100">
        <f>G51/H51</f>
        <v>14.5</v>
      </c>
      <c r="J51" s="50">
        <v>2</v>
      </c>
      <c r="K51" s="75">
        <v>3</v>
      </c>
      <c r="L51" s="74">
        <v>3268.47</v>
      </c>
      <c r="M51" s="74">
        <v>869</v>
      </c>
      <c r="N51" s="91">
        <v>43147</v>
      </c>
      <c r="O51" s="51" t="s">
        <v>50</v>
      </c>
      <c r="P51" s="70"/>
      <c r="Q51" s="72"/>
      <c r="S51" s="49"/>
      <c r="U51" s="72"/>
    </row>
    <row r="52" spans="1:21" s="41" customFormat="1" ht="25.2" customHeight="1">
      <c r="A52" s="53">
        <v>34</v>
      </c>
      <c r="B52" s="58" t="s">
        <v>31</v>
      </c>
      <c r="C52" s="55" t="s">
        <v>85</v>
      </c>
      <c r="D52" s="74">
        <v>96</v>
      </c>
      <c r="E52" s="58" t="s">
        <v>31</v>
      </c>
      <c r="F52" s="58" t="s">
        <v>31</v>
      </c>
      <c r="G52" s="74">
        <v>18</v>
      </c>
      <c r="H52" s="106">
        <v>1</v>
      </c>
      <c r="I52" s="75">
        <f>G52/H52</f>
        <v>18</v>
      </c>
      <c r="J52" s="50">
        <v>1</v>
      </c>
      <c r="K52" s="58" t="s">
        <v>31</v>
      </c>
      <c r="L52" s="74">
        <v>6017.08</v>
      </c>
      <c r="M52" s="74">
        <v>1438</v>
      </c>
      <c r="N52" s="91">
        <v>43126</v>
      </c>
      <c r="O52" s="51" t="s">
        <v>47</v>
      </c>
      <c r="Q52" s="42"/>
      <c r="S52" s="43"/>
      <c r="U52" s="42"/>
    </row>
    <row r="53" spans="1:21" s="70" customFormat="1" ht="25.2" customHeight="1">
      <c r="A53" s="53">
        <v>35</v>
      </c>
      <c r="B53" s="112">
        <v>28</v>
      </c>
      <c r="C53" s="55" t="s">
        <v>58</v>
      </c>
      <c r="D53" s="75">
        <v>22.5</v>
      </c>
      <c r="E53" s="101">
        <v>100</v>
      </c>
      <c r="F53" s="115">
        <f>(D53-E53)/E53</f>
        <v>-0.77500000000000002</v>
      </c>
      <c r="G53" s="75">
        <v>7</v>
      </c>
      <c r="H53" s="105">
        <v>1</v>
      </c>
      <c r="I53" s="75">
        <f>G53/H53</f>
        <v>7</v>
      </c>
      <c r="J53" s="75">
        <v>1</v>
      </c>
      <c r="K53" s="96">
        <v>4</v>
      </c>
      <c r="L53" s="75">
        <v>4763.6000000000004</v>
      </c>
      <c r="M53" s="75">
        <v>1016</v>
      </c>
      <c r="N53" s="97">
        <v>43140</v>
      </c>
      <c r="O53" s="51" t="s">
        <v>47</v>
      </c>
      <c r="Q53" s="72"/>
      <c r="S53" s="73"/>
      <c r="U53" s="72"/>
    </row>
    <row r="54" spans="1:21" s="44" customFormat="1" ht="25.2" customHeight="1">
      <c r="A54" s="53">
        <v>36</v>
      </c>
      <c r="B54" s="76">
        <v>26</v>
      </c>
      <c r="C54" s="55" t="s">
        <v>51</v>
      </c>
      <c r="D54" s="98">
        <v>6</v>
      </c>
      <c r="E54" s="74">
        <v>119.2</v>
      </c>
      <c r="F54" s="54">
        <f>(D54-E54)/E54</f>
        <v>-0.94966442953020136</v>
      </c>
      <c r="G54" s="75">
        <v>1</v>
      </c>
      <c r="H54" s="106">
        <v>1</v>
      </c>
      <c r="I54" s="75">
        <f>G54/H54</f>
        <v>1</v>
      </c>
      <c r="J54" s="50">
        <v>1</v>
      </c>
      <c r="K54" s="96">
        <v>7</v>
      </c>
      <c r="L54" s="98">
        <v>40108.9</v>
      </c>
      <c r="M54" s="98">
        <v>10020</v>
      </c>
      <c r="N54" s="97">
        <v>43119</v>
      </c>
      <c r="O54" s="51" t="s">
        <v>27</v>
      </c>
      <c r="Q54" s="45"/>
      <c r="S54" s="46"/>
      <c r="U54" s="45"/>
    </row>
    <row r="55" spans="1:21" ht="25.2" customHeight="1">
      <c r="A55" s="19"/>
      <c r="B55" s="19"/>
      <c r="C55" s="20" t="s">
        <v>87</v>
      </c>
      <c r="D55" s="47">
        <f>SUM(D47:D54)</f>
        <v>249129.46000000005</v>
      </c>
      <c r="E55" s="78">
        <f t="shared" ref="E55:G55" si="3">SUM(E47:E54)</f>
        <v>274516.80000000005</v>
      </c>
      <c r="F55" s="60">
        <f>(D55-E55)/E55</f>
        <v>-9.2480095935840695E-2</v>
      </c>
      <c r="G55" s="78">
        <f t="shared" si="3"/>
        <v>45498</v>
      </c>
      <c r="H55" s="23"/>
      <c r="I55" s="24"/>
      <c r="J55" s="23"/>
      <c r="K55" s="25"/>
      <c r="L55" s="26"/>
      <c r="M55" s="38"/>
      <c r="N55" s="27"/>
      <c r="O55" s="39"/>
      <c r="Q55" s="15"/>
    </row>
    <row r="57" spans="1:21">
      <c r="B57" s="18"/>
      <c r="K57" s="1" t="s">
        <v>35</v>
      </c>
    </row>
    <row r="80" spans="1:21" ht="25.2" customHeight="1">
      <c r="A80" s="19"/>
      <c r="B80" s="19"/>
      <c r="C80" s="20" t="s">
        <v>32</v>
      </c>
      <c r="D80" s="21" t="e">
        <f>SUM(#REF!)</f>
        <v>#REF!</v>
      </c>
      <c r="E80" s="47" t="e">
        <f>SUM(#REF!)</f>
        <v>#REF!</v>
      </c>
      <c r="F80" s="22" t="e">
        <f>(D80-E80)/E80</f>
        <v>#REF!</v>
      </c>
      <c r="G80" s="47" t="e">
        <f>SUM(#REF!)</f>
        <v>#REF!</v>
      </c>
      <c r="H80" s="23"/>
      <c r="I80" s="24"/>
      <c r="J80" s="23"/>
      <c r="K80" s="25"/>
      <c r="L80" s="26"/>
      <c r="M80" s="17"/>
      <c r="N80" s="27"/>
      <c r="O80" s="28"/>
      <c r="Q80" s="13"/>
      <c r="S80" s="15"/>
      <c r="U80" s="13"/>
    </row>
    <row r="81" spans="1:21" ht="11.25" customHeight="1">
      <c r="A81" s="29"/>
      <c r="B81" s="29"/>
      <c r="C81" s="30"/>
      <c r="D81" s="31"/>
      <c r="E81" s="31"/>
      <c r="F81" s="31"/>
      <c r="G81" s="32"/>
      <c r="H81" s="33"/>
      <c r="I81" s="34"/>
      <c r="J81" s="33"/>
      <c r="K81" s="35"/>
      <c r="L81" s="31"/>
      <c r="M81" s="32"/>
      <c r="N81" s="36"/>
      <c r="O81" s="37"/>
      <c r="Q81" s="13"/>
      <c r="S81" s="15"/>
      <c r="U81" s="13"/>
    </row>
    <row r="85" spans="1:21" ht="12" customHeight="1">
      <c r="Q85" s="13"/>
      <c r="S85" s="15"/>
      <c r="U85" s="13"/>
    </row>
  </sheetData>
  <sortState ref="B13:O54">
    <sortCondition descending="1" ref="D13:D54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2018-03-05T14:26:29Z</dcterms:modified>
</cp:coreProperties>
</file>