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8\Gegužė\Savaitė\"/>
    </mc:Choice>
  </mc:AlternateContent>
  <xr:revisionPtr revIDLastSave="0" documentId="13_ncr:1_{84E0F4F7-3929-48DB-96D0-4F15028CCC30}" xr6:coauthVersionLast="32" xr6:coauthVersionMax="32" xr10:uidLastSave="{00000000-0000-0000-0000-000000000000}"/>
  <bookViews>
    <workbookView xWindow="0" yWindow="0" windowWidth="23040" windowHeight="9048" xr2:uid="{00000000-000D-0000-FFFF-FFFF00000000}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F46" i="1" l="1"/>
  <c r="E46" i="1"/>
  <c r="G46" i="1"/>
  <c r="D46" i="1"/>
  <c r="F35" i="1"/>
  <c r="E35" i="1"/>
  <c r="G35" i="1"/>
  <c r="D35" i="1"/>
  <c r="F23" i="1"/>
  <c r="E23" i="1"/>
  <c r="G23" i="1"/>
  <c r="D23" i="1"/>
  <c r="M28" i="1"/>
  <c r="L28" i="1"/>
  <c r="I43" i="1"/>
  <c r="I44" i="1"/>
  <c r="I15" i="1"/>
  <c r="I18" i="1"/>
  <c r="I16" i="1"/>
  <c r="F41" i="1" l="1"/>
  <c r="F40" i="1"/>
  <c r="F42" i="1"/>
  <c r="F45" i="1"/>
  <c r="F17" i="1"/>
  <c r="F21" i="1"/>
  <c r="F28" i="1"/>
  <c r="F29" i="1"/>
  <c r="F27" i="1"/>
  <c r="F22" i="1"/>
  <c r="F26" i="1"/>
  <c r="F25" i="1"/>
  <c r="F31" i="1"/>
  <c r="F30" i="1"/>
  <c r="F20" i="1"/>
  <c r="F32" i="1"/>
  <c r="F33" i="1"/>
  <c r="F39" i="1"/>
  <c r="F38" i="1"/>
  <c r="F37" i="1"/>
  <c r="F34" i="1"/>
  <c r="I41" i="1" l="1"/>
  <c r="I26" i="1" l="1"/>
  <c r="I27" i="1"/>
  <c r="I31" i="1"/>
  <c r="I21" i="1"/>
  <c r="I40" i="1"/>
  <c r="I37" i="1"/>
  <c r="F13" i="1"/>
  <c r="I42" i="1" l="1"/>
  <c r="I17" i="1"/>
  <c r="I13" i="1"/>
  <c r="I32" i="1"/>
  <c r="I25" i="1" l="1"/>
  <c r="I38" i="1"/>
  <c r="I30" i="1"/>
  <c r="I20" i="1"/>
  <c r="I22" i="1"/>
  <c r="I45" i="1"/>
  <c r="I39" i="1" l="1"/>
  <c r="I28" i="1" l="1"/>
</calcChain>
</file>

<file path=xl/sharedStrings.xml><?xml version="1.0" encoding="utf-8"?>
<sst xmlns="http://schemas.openxmlformats.org/spreadsheetml/2006/main" count="143" uniqueCount="79">
  <si>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</si>
  <si>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</si>
  <si>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</si>
  <si>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</si>
  <si>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</si>
  <si>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</si>
  <si>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</si>
  <si>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</si>
  <si>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</si>
  <si>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</si>
  <si>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</si>
  <si>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</si>
  <si>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</si>
  <si>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</si>
  <si>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</si>
  <si>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</si>
  <si>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</si>
  <si>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</si>
  <si>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</si>
  <si>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</si>
  <si>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</si>
  <si>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</si>
  <si>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</si>
  <si>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</si>
  <si>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</si>
  <si>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</si>
  <si>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</si>
  <si>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</si>
  <si>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</si>
  <si>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</si>
  <si>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</si>
  <si>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</si>
  <si>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Total (20)</t>
  </si>
  <si>
    <t>Garsų pasaulio įrašai</t>
  </si>
  <si>
    <t>N</t>
  </si>
  <si>
    <t>NCG Distribution</t>
  </si>
  <si>
    <t>Triušis Peteris (Peter Rabbit)</t>
  </si>
  <si>
    <t>Sengirė</t>
  </si>
  <si>
    <t>VšĮ Sengirė</t>
  </si>
  <si>
    <t>Pagrobta princesė (Vykradena pryntsesa: Ruslan i Ludmila)</t>
  </si>
  <si>
    <t>Lino: nuotykiai katino kailyje (Lino)</t>
  </si>
  <si>
    <t>Seksui ne! (Blockers)</t>
  </si>
  <si>
    <t>Tylos zona (A Quiet Place)</t>
  </si>
  <si>
    <t>Telma (Thelma)</t>
  </si>
  <si>
    <t>Kino Aljansas</t>
  </si>
  <si>
    <t>Tiesa arba drąsa (Truth or Dare)</t>
  </si>
  <si>
    <t>Taksi 5 (Taxi 5)</t>
  </si>
  <si>
    <t>100 metų kartu</t>
  </si>
  <si>
    <t>UAB 100 metų kartu</t>
  </si>
  <si>
    <t>Burbuliai. Dežavu (Smeshariki. Dezhavyu)</t>
  </si>
  <si>
    <t>Vinčesterio košmaras (Winchester)</t>
  </si>
  <si>
    <t>BestFilm</t>
  </si>
  <si>
    <t>Keršytojai. Begalybės karas (Avengers: Infinity War)</t>
  </si>
  <si>
    <t>Sobiboras (Sobibor)</t>
  </si>
  <si>
    <t>Lady Bird</t>
  </si>
  <si>
    <t>Auklė Tulė (Tully)</t>
  </si>
  <si>
    <t>Tylos muzika (La musica del silenzio)</t>
  </si>
  <si>
    <t>UAB Travolta</t>
  </si>
  <si>
    <t>Vasara, 1993 - ieji (Estiu 1993)</t>
  </si>
  <si>
    <t>Vaiduoklių byla (Ghost Stories)</t>
  </si>
  <si>
    <t>Blogasis samarietis (Bad Samaritan)</t>
  </si>
  <si>
    <t>Žemė: viena nuostabi diena (Earth: One amazing day)</t>
  </si>
  <si>
    <t>May 4 - 10</t>
  </si>
  <si>
    <t>Gegužės 4 - 10 d.</t>
  </si>
  <si>
    <t>Eva</t>
  </si>
  <si>
    <t>May 11 - 17</t>
  </si>
  <si>
    <t>Gegužės 11 - 17 d.</t>
  </si>
  <si>
    <t>May 11 - 17 Lithuanian top</t>
  </si>
  <si>
    <t>Gegužės 11 - 17 d. Lietuvos kino teatruose rodytų filmų topas</t>
  </si>
  <si>
    <t>Aš graži (I feel pretty)</t>
  </si>
  <si>
    <t>Džimas Saga ir mašinistas Lukas (Jim Knopf und Lukas der Lokomotivführer)</t>
  </si>
  <si>
    <t>Pagonių žiedas (The Pagan King)</t>
  </si>
  <si>
    <t>Anon (Anon)</t>
  </si>
  <si>
    <t>P</t>
  </si>
  <si>
    <t>Deadpool 2</t>
  </si>
  <si>
    <t>Pre-view</t>
  </si>
  <si>
    <t>Valstybės paslaptis (Papers (Post))</t>
  </si>
  <si>
    <t>Gerumo stebuklas (Wonder)</t>
  </si>
  <si>
    <t>Total (29)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</si>
</sst>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yyyy/mm/dd;@"/>
  </numFmts>
  <fonts count="28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1"/>
      <color rgb="FF000000"/>
      <name val="Calibri"/>
      <family val="2"/>
      <charset val="186"/>
    </font>
    <font>
      <sz val="8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6" fillId="0" borderId="0"/>
    <xf numFmtId="0" fontId="11" fillId="0" borderId="0"/>
    <xf numFmtId="0" fontId="2" fillId="0" borderId="0"/>
  </cellStyleXfs>
  <cellXfs count="94">
    <xf numFmtId="0" fontId="0" fillId="0" borderId="0" xfId="0"/>
    <xf numFmtId="0" fontId="16" fillId="0" borderId="0" xfId="0" applyFont="1"/>
    <xf numFmtId="0" fontId="17" fillId="0" borderId="0" xfId="0" applyFont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3" fontId="16" fillId="0" borderId="0" xfId="0" applyNumberFormat="1" applyFont="1"/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vertical="center" wrapText="1"/>
    </xf>
    <xf numFmtId="3" fontId="18" fillId="0" borderId="7" xfId="0" applyNumberFormat="1" applyFont="1" applyBorder="1" applyAlignment="1">
      <alignment horizontal="center" vertical="center"/>
    </xf>
    <xf numFmtId="0" fontId="22" fillId="0" borderId="0" xfId="0" applyFont="1"/>
    <xf numFmtId="0" fontId="21" fillId="0" borderId="7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right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1" fontId="20" fillId="2" borderId="7" xfId="0" applyNumberFormat="1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4" fontId="20" fillId="2" borderId="7" xfId="0" applyNumberFormat="1" applyFont="1" applyFill="1" applyBorder="1" applyAlignment="1">
      <alignment horizontal="center" vertical="center"/>
    </xf>
    <xf numFmtId="14" fontId="20" fillId="0" borderId="7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 shrinkToFit="1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vertical="center" wrapText="1"/>
    </xf>
    <xf numFmtId="4" fontId="20" fillId="3" borderId="7" xfId="0" applyNumberFormat="1" applyFont="1" applyFill="1" applyBorder="1" applyAlignment="1">
      <alignment horizontal="center" vertical="center"/>
    </xf>
    <xf numFmtId="3" fontId="18" fillId="3" borderId="7" xfId="0" applyNumberFormat="1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1" fontId="20" fillId="3" borderId="7" xfId="0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14" fontId="20" fillId="3" borderId="7" xfId="0" applyNumberFormat="1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 shrinkToFit="1"/>
    </xf>
    <xf numFmtId="3" fontId="18" fillId="2" borderId="7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1" fillId="0" borderId="0" xfId="0" applyFont="1"/>
    <xf numFmtId="10" fontId="20" fillId="2" borderId="7" xfId="0" applyNumberFormat="1" applyFont="1" applyFill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3" fontId="24" fillId="0" borderId="7" xfId="0" applyNumberFormat="1" applyFont="1" applyBorder="1" applyAlignment="1">
      <alignment horizontal="center" vertical="center"/>
    </xf>
    <xf numFmtId="14" fontId="14" fillId="0" borderId="8" xfId="0" applyNumberFormat="1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4" fontId="16" fillId="0" borderId="0" xfId="0" applyNumberFormat="1" applyFont="1"/>
    <xf numFmtId="3" fontId="4" fillId="0" borderId="8" xfId="0" applyNumberFormat="1" applyFont="1" applyBorder="1" applyAlignment="1">
      <alignment horizontal="center" vertical="center"/>
    </xf>
    <xf numFmtId="10" fontId="16" fillId="0" borderId="0" xfId="0" applyNumberFormat="1" applyFont="1"/>
    <xf numFmtId="0" fontId="11" fillId="0" borderId="0" xfId="0" applyFont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 wrapText="1"/>
    </xf>
    <xf numFmtId="165" fontId="14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2" fillId="0" borderId="8" xfId="0" applyNumberFormat="1" applyFont="1" applyBorder="1" applyAlignment="1">
      <alignment horizontal="center" vertical="center"/>
    </xf>
    <xf numFmtId="3" fontId="11" fillId="0" borderId="0" xfId="0" applyNumberFormat="1" applyFont="1"/>
    <xf numFmtId="165" fontId="12" fillId="0" borderId="8" xfId="0" applyNumberFormat="1" applyFont="1" applyBorder="1" applyAlignment="1">
      <alignment horizontal="center" vertical="center"/>
    </xf>
    <xf numFmtId="6" fontId="11" fillId="0" borderId="0" xfId="0" applyNumberFormat="1" applyFont="1"/>
    <xf numFmtId="8" fontId="11" fillId="0" borderId="0" xfId="0" applyNumberFormat="1" applyFont="1"/>
    <xf numFmtId="0" fontId="2" fillId="0" borderId="0" xfId="20"/>
    <xf numFmtId="4" fontId="2" fillId="0" borderId="0" xfId="20" applyNumberFormat="1"/>
    <xf numFmtId="3" fontId="20" fillId="2" borderId="7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3" fontId="24" fillId="0" borderId="7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 wrapText="1"/>
    </xf>
    <xf numFmtId="10" fontId="25" fillId="2" borderId="7" xfId="0" applyNumberFormat="1" applyFont="1" applyFill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 wrapText="1"/>
    </xf>
    <xf numFmtId="3" fontId="12" fillId="0" borderId="7" xfId="23" applyNumberFormat="1" applyFont="1" applyBorder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0" fontId="12" fillId="0" borderId="8" xfId="23" applyNumberFormat="1" applyFont="1" applyBorder="1" applyAlignment="1">
      <alignment horizontal="left" vertical="center" wrapText="1"/>
    </xf>
    <xf numFmtId="1" fontId="15" fillId="0" borderId="7" xfId="0" applyNumberFormat="1" applyFont="1" applyBorder="1" applyAlignment="1">
      <alignment horizontal="center" vertical="center"/>
    </xf>
    <xf numFmtId="1" fontId="12" fillId="0" borderId="8" xfId="0" applyNumberFormat="1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10" fontId="20" fillId="2" borderId="8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3" fontId="12" fillId="0" borderId="8" xfId="23" applyNumberFormat="1" applyFont="1" applyBorder="1" applyAlignment="1">
      <alignment horizontal="center" vertical="center"/>
    </xf>
    <xf numFmtId="10" fontId="4" fillId="0" borderId="8" xfId="0" applyNumberFormat="1" applyFont="1" applyBorder="1" applyAlignment="1">
      <alignment horizontal="center" vertical="center"/>
    </xf>
    <xf numFmtId="10" fontId="4" fillId="0" borderId="7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1" fontId="12" fillId="0" borderId="7" xfId="0" applyNumberFormat="1" applyFont="1" applyBorder="1" applyAlignment="1">
      <alignment horizontal="center" vertical="center"/>
    </xf>
  </cellXfs>
  <cellStyles count="24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Normal" xfId="0" builtinId="0"/>
    <cellStyle name="Normal 10" xfId="18" xr:uid="{00000000-0005-0000-0000-000005000000}"/>
    <cellStyle name="Normal 11" xfId="19" xr:uid="{00000000-0005-0000-0000-000006000000}"/>
    <cellStyle name="Normal 12" xfId="21" xr:uid="{C3822D41-12C3-4706-9A6D-D7AC6314B6BD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2 4" xfId="23" xr:uid="{00000000-0005-0000-0000-000001000000}"/>
    <cellStyle name="Normal 3" xfId="2" xr:uid="{00000000-0005-0000-0000-00000A000000}"/>
    <cellStyle name="Normal 3 2" xfId="4" xr:uid="{00000000-0005-0000-0000-00000B000000}"/>
    <cellStyle name="Normal 3 3" xfId="22" xr:uid="{00000000-0005-0000-0000-00002F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5"/>
  <sheetViews>
    <sheetView tabSelected="1" zoomScale="60" zoomScaleNormal="60" workbookViewId="0">
      <selection activeCell="U42" sqref="U42"/>
    </sheetView>
  </sheetViews>
  <sheetFormatPr defaultColWidth="8.88671875" defaultRowHeight="14.4"/>
  <cols>
    <col min="1" max="1" width="4.109375" style="1" customWidth="1"/>
    <col min="2" max="2" width="4.77734375" style="1" customWidth="1"/>
    <col min="3" max="3" width="29.44140625" style="1" customWidth="1"/>
    <col min="4" max="4" width="13.33203125" style="1" customWidth="1"/>
    <col min="5" max="5" width="14" style="1" customWidth="1"/>
    <col min="6" max="6" width="15.33203125" style="1" customWidth="1"/>
    <col min="7" max="7" width="12.332031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4.88671875" style="1" customWidth="1"/>
    <col min="17" max="17" width="5.88671875" style="1" customWidth="1"/>
    <col min="18" max="18" width="15.77734375" style="1" customWidth="1"/>
    <col min="19" max="19" width="5.6640625" style="1" customWidth="1"/>
    <col min="20" max="20" width="13.109375" style="1" customWidth="1"/>
    <col min="21" max="21" width="11.77734375" style="1" customWidth="1"/>
    <col min="22" max="22" width="11" style="1" customWidth="1"/>
    <col min="23" max="23" width="11.6640625" style="1" customWidth="1"/>
    <col min="24" max="24" width="12.109375" style="1" customWidth="1"/>
    <col min="25" max="16384" width="8.88671875" style="1"/>
  </cols>
  <sheetData>
    <row r="1" spans="1:24" ht="19.5" customHeight="1">
      <c r="E1" s="2" t="s">
        <v>67</v>
      </c>
      <c r="F1" s="2"/>
      <c r="G1" s="2"/>
      <c r="H1" s="2"/>
      <c r="I1" s="2"/>
    </row>
    <row r="2" spans="1:24" ht="19.5" customHeight="1">
      <c r="E2" s="2" t="s">
        <v>68</v>
      </c>
      <c r="F2" s="2"/>
      <c r="G2" s="2"/>
      <c r="H2" s="2"/>
      <c r="I2" s="2"/>
      <c r="J2" s="2"/>
      <c r="K2" s="2"/>
    </row>
    <row r="4" spans="1:24" ht="15.75" customHeight="1" thickBot="1"/>
    <row r="5" spans="1:24" ht="15" customHeight="1">
      <c r="A5" s="84"/>
      <c r="B5" s="84"/>
      <c r="C5" s="81" t="s">
        <v>0</v>
      </c>
      <c r="D5" s="3"/>
      <c r="E5" s="3"/>
      <c r="F5" s="81" t="s">
        <v>3</v>
      </c>
      <c r="G5" s="3"/>
      <c r="H5" s="81" t="s">
        <v>5</v>
      </c>
      <c r="I5" s="81" t="s">
        <v>6</v>
      </c>
      <c r="J5" s="81" t="s">
        <v>7</v>
      </c>
      <c r="K5" s="81" t="s">
        <v>8</v>
      </c>
      <c r="L5" s="81" t="s">
        <v>10</v>
      </c>
      <c r="M5" s="81" t="s">
        <v>9</v>
      </c>
      <c r="N5" s="81" t="s">
        <v>11</v>
      </c>
      <c r="O5" s="81" t="s">
        <v>12</v>
      </c>
    </row>
    <row r="6" spans="1:24">
      <c r="A6" s="85"/>
      <c r="B6" s="85"/>
      <c r="C6" s="82"/>
      <c r="D6" s="62" t="s">
        <v>65</v>
      </c>
      <c r="E6" s="62" t="s">
        <v>62</v>
      </c>
      <c r="F6" s="82"/>
      <c r="G6" s="62" t="s">
        <v>65</v>
      </c>
      <c r="H6" s="82"/>
      <c r="I6" s="82"/>
      <c r="J6" s="82"/>
      <c r="K6" s="82"/>
      <c r="L6" s="82"/>
      <c r="M6" s="82"/>
      <c r="N6" s="82"/>
      <c r="O6" s="82"/>
    </row>
    <row r="7" spans="1:24">
      <c r="A7" s="85"/>
      <c r="B7" s="85"/>
      <c r="C7" s="82"/>
      <c r="D7" s="4" t="s">
        <v>1</v>
      </c>
      <c r="E7" s="4" t="s">
        <v>1</v>
      </c>
      <c r="F7" s="82"/>
      <c r="G7" s="4" t="s">
        <v>4</v>
      </c>
      <c r="H7" s="82"/>
      <c r="I7" s="82"/>
      <c r="J7" s="82"/>
      <c r="K7" s="82"/>
      <c r="L7" s="82"/>
      <c r="M7" s="82"/>
      <c r="N7" s="82"/>
      <c r="O7" s="82"/>
    </row>
    <row r="8" spans="1:24" ht="18" customHeight="1" thickBot="1">
      <c r="A8" s="86"/>
      <c r="B8" s="86"/>
      <c r="C8" s="83"/>
      <c r="D8" s="5" t="s">
        <v>2</v>
      </c>
      <c r="E8" s="5" t="s">
        <v>2</v>
      </c>
      <c r="F8" s="83"/>
      <c r="G8" s="6"/>
      <c r="H8" s="83"/>
      <c r="I8" s="83"/>
      <c r="J8" s="83"/>
      <c r="K8" s="83"/>
      <c r="L8" s="83"/>
      <c r="M8" s="83"/>
      <c r="N8" s="83"/>
      <c r="O8" s="83"/>
    </row>
    <row r="9" spans="1:24" ht="15" customHeight="1">
      <c r="A9" s="84"/>
      <c r="B9" s="84"/>
      <c r="C9" s="81" t="s">
        <v>13</v>
      </c>
      <c r="D9" s="3"/>
      <c r="E9" s="40"/>
      <c r="F9" s="81" t="s">
        <v>15</v>
      </c>
      <c r="G9" s="39"/>
      <c r="H9" s="8" t="s">
        <v>18</v>
      </c>
      <c r="I9" s="81" t="s">
        <v>29</v>
      </c>
      <c r="J9" s="3" t="s">
        <v>19</v>
      </c>
      <c r="K9" s="3" t="s">
        <v>20</v>
      </c>
      <c r="L9" s="9" t="s">
        <v>22</v>
      </c>
      <c r="M9" s="3" t="s">
        <v>23</v>
      </c>
      <c r="N9" s="3" t="s">
        <v>24</v>
      </c>
      <c r="O9" s="81" t="s">
        <v>26</v>
      </c>
    </row>
    <row r="10" spans="1:24">
      <c r="A10" s="85"/>
      <c r="B10" s="85"/>
      <c r="C10" s="82"/>
      <c r="D10" s="61" t="s">
        <v>66</v>
      </c>
      <c r="E10" s="80" t="s">
        <v>63</v>
      </c>
      <c r="F10" s="82"/>
      <c r="G10" s="80" t="s">
        <v>66</v>
      </c>
      <c r="H10" s="4" t="s">
        <v>17</v>
      </c>
      <c r="I10" s="82"/>
      <c r="J10" s="4" t="s">
        <v>17</v>
      </c>
      <c r="K10" s="4" t="s">
        <v>21</v>
      </c>
      <c r="L10" s="10" t="s">
        <v>14</v>
      </c>
      <c r="M10" s="4" t="s">
        <v>16</v>
      </c>
      <c r="N10" s="4" t="s">
        <v>25</v>
      </c>
      <c r="O10" s="82"/>
    </row>
    <row r="11" spans="1:24">
      <c r="A11" s="85"/>
      <c r="B11" s="85"/>
      <c r="C11" s="82"/>
      <c r="D11" s="4" t="s">
        <v>14</v>
      </c>
      <c r="E11" s="4" t="s">
        <v>14</v>
      </c>
      <c r="F11" s="82"/>
      <c r="G11" s="40" t="s">
        <v>16</v>
      </c>
      <c r="H11" s="6"/>
      <c r="I11" s="82"/>
      <c r="J11" s="6"/>
      <c r="K11" s="6"/>
      <c r="L11" s="10" t="s">
        <v>2</v>
      </c>
      <c r="M11" s="4" t="s">
        <v>17</v>
      </c>
      <c r="N11" s="6"/>
      <c r="O11" s="82"/>
    </row>
    <row r="12" spans="1:24" ht="15" thickBot="1">
      <c r="A12" s="85"/>
      <c r="B12" s="86"/>
      <c r="C12" s="83"/>
      <c r="D12" s="5" t="s">
        <v>2</v>
      </c>
      <c r="E12" s="5" t="s">
        <v>2</v>
      </c>
      <c r="F12" s="83"/>
      <c r="G12" s="41" t="s">
        <v>17</v>
      </c>
      <c r="H12" s="11"/>
      <c r="I12" s="83"/>
      <c r="J12" s="11"/>
      <c r="K12" s="11"/>
      <c r="L12" s="11"/>
      <c r="M12" s="11"/>
      <c r="N12" s="11"/>
      <c r="O12" s="83"/>
    </row>
    <row r="13" spans="1:24" s="45" customFormat="1" ht="25.2" customHeight="1">
      <c r="A13" s="47">
        <v>1</v>
      </c>
      <c r="B13" s="76">
        <v>1</v>
      </c>
      <c r="C13" s="75" t="s">
        <v>52</v>
      </c>
      <c r="D13" s="71">
        <v>43988.39</v>
      </c>
      <c r="E13" s="68">
        <v>62049.42</v>
      </c>
      <c r="F13" s="35">
        <f>(D13-E13)/E13</f>
        <v>-0.29107492060360918</v>
      </c>
      <c r="G13" s="71">
        <v>7970</v>
      </c>
      <c r="H13" s="73">
        <v>293</v>
      </c>
      <c r="I13" s="48">
        <f>G13/H13</f>
        <v>27.201365187713311</v>
      </c>
      <c r="J13" s="69">
        <v>18</v>
      </c>
      <c r="K13" s="48">
        <v>3</v>
      </c>
      <c r="L13" s="71">
        <v>303506</v>
      </c>
      <c r="M13" s="71">
        <v>50238</v>
      </c>
      <c r="N13" s="70">
        <v>43217</v>
      </c>
      <c r="O13" s="65" t="s">
        <v>28</v>
      </c>
      <c r="P13" s="58"/>
      <c r="Q13" s="59"/>
      <c r="U13" s="46"/>
      <c r="V13" s="54"/>
      <c r="W13" s="46"/>
      <c r="X13" s="54"/>
    </row>
    <row r="14" spans="1:24" s="45" customFormat="1" ht="25.2" customHeight="1">
      <c r="A14" s="63">
        <v>2</v>
      </c>
      <c r="B14" s="76" t="s">
        <v>34</v>
      </c>
      <c r="C14" s="87" t="s">
        <v>69</v>
      </c>
      <c r="D14" s="71">
        <v>25785</v>
      </c>
      <c r="E14" s="90" t="s">
        <v>31</v>
      </c>
      <c r="F14" s="90" t="s">
        <v>31</v>
      </c>
      <c r="G14" s="71">
        <v>5746</v>
      </c>
      <c r="H14" s="73" t="s">
        <v>31</v>
      </c>
      <c r="I14" s="69" t="s">
        <v>31</v>
      </c>
      <c r="J14" s="69">
        <v>13</v>
      </c>
      <c r="K14" s="69">
        <v>1</v>
      </c>
      <c r="L14" s="71">
        <v>25785</v>
      </c>
      <c r="M14" s="71">
        <v>5746</v>
      </c>
      <c r="N14" s="70">
        <v>43231</v>
      </c>
      <c r="O14" s="65" t="s">
        <v>33</v>
      </c>
      <c r="U14" s="46"/>
      <c r="V14" s="54"/>
      <c r="W14" s="46"/>
      <c r="X14" s="54"/>
    </row>
    <row r="15" spans="1:24" s="45" customFormat="1" ht="25.2" customHeight="1">
      <c r="A15" s="63">
        <v>3</v>
      </c>
      <c r="B15" s="76" t="s">
        <v>73</v>
      </c>
      <c r="C15" s="87" t="s">
        <v>74</v>
      </c>
      <c r="D15" s="71">
        <v>15580.84</v>
      </c>
      <c r="E15" s="90" t="s">
        <v>31</v>
      </c>
      <c r="F15" s="90" t="s">
        <v>31</v>
      </c>
      <c r="G15" s="71">
        <v>2702</v>
      </c>
      <c r="H15" s="73">
        <v>12</v>
      </c>
      <c r="I15" s="69">
        <f>G15/H15</f>
        <v>225.16666666666666</v>
      </c>
      <c r="J15" s="69">
        <v>9</v>
      </c>
      <c r="K15" s="69">
        <v>0</v>
      </c>
      <c r="L15" s="71">
        <v>15581</v>
      </c>
      <c r="M15" s="71">
        <v>2702</v>
      </c>
      <c r="N15" s="70" t="s">
        <v>75</v>
      </c>
      <c r="O15" s="65" t="s">
        <v>28</v>
      </c>
      <c r="U15" s="46"/>
      <c r="V15" s="54"/>
      <c r="W15" s="46"/>
      <c r="X15" s="54"/>
    </row>
    <row r="16" spans="1:24" s="45" customFormat="1" ht="25.2" customHeight="1">
      <c r="A16" s="63">
        <v>4</v>
      </c>
      <c r="B16" s="76" t="s">
        <v>34</v>
      </c>
      <c r="C16" s="92" t="s">
        <v>71</v>
      </c>
      <c r="D16" s="71">
        <v>10992.72</v>
      </c>
      <c r="E16" s="90" t="s">
        <v>31</v>
      </c>
      <c r="F16" s="90" t="s">
        <v>31</v>
      </c>
      <c r="G16" s="71">
        <v>2418</v>
      </c>
      <c r="H16" s="73">
        <v>216</v>
      </c>
      <c r="I16" s="69">
        <f>G16/H16</f>
        <v>11.194444444444445</v>
      </c>
      <c r="J16" s="69">
        <v>20</v>
      </c>
      <c r="K16" s="69">
        <v>1</v>
      </c>
      <c r="L16" s="71">
        <v>10992.72</v>
      </c>
      <c r="M16" s="71">
        <v>2418</v>
      </c>
      <c r="N16" s="70">
        <v>43231</v>
      </c>
      <c r="O16" s="65" t="s">
        <v>51</v>
      </c>
      <c r="U16" s="57"/>
      <c r="V16" s="54"/>
      <c r="W16" s="46"/>
      <c r="X16" s="54"/>
    </row>
    <row r="17" spans="1:24" s="45" customFormat="1" ht="25.2" customHeight="1">
      <c r="A17" s="63">
        <v>5</v>
      </c>
      <c r="B17" s="76">
        <v>2</v>
      </c>
      <c r="C17" s="75" t="s">
        <v>53</v>
      </c>
      <c r="D17" s="88">
        <v>10092.17</v>
      </c>
      <c r="E17" s="74">
        <v>14278.19</v>
      </c>
      <c r="F17" s="35">
        <f>(D17-E17)/E17</f>
        <v>-0.2931758157021303</v>
      </c>
      <c r="G17" s="88">
        <v>2103</v>
      </c>
      <c r="H17" s="91">
        <v>98</v>
      </c>
      <c r="I17" s="72">
        <f>G17/H17</f>
        <v>21.459183673469386</v>
      </c>
      <c r="J17" s="72">
        <v>7</v>
      </c>
      <c r="K17" s="72">
        <v>2</v>
      </c>
      <c r="L17" s="88">
        <v>25185.38</v>
      </c>
      <c r="M17" s="88">
        <v>4814</v>
      </c>
      <c r="N17" s="70">
        <v>43224</v>
      </c>
      <c r="O17" s="65" t="s">
        <v>27</v>
      </c>
      <c r="P17" s="46"/>
      <c r="R17" s="52"/>
      <c r="T17" s="46"/>
      <c r="V17" s="54"/>
      <c r="W17" s="46"/>
    </row>
    <row r="18" spans="1:24" s="45" customFormat="1" ht="25.2" customHeight="1">
      <c r="A18" s="63">
        <v>6</v>
      </c>
      <c r="B18" s="76" t="s">
        <v>34</v>
      </c>
      <c r="C18" s="87" t="s">
        <v>72</v>
      </c>
      <c r="D18" s="88">
        <v>9355.26</v>
      </c>
      <c r="E18" s="89" t="s">
        <v>31</v>
      </c>
      <c r="F18" s="89" t="s">
        <v>31</v>
      </c>
      <c r="G18" s="88">
        <v>2114</v>
      </c>
      <c r="H18" s="91">
        <v>187</v>
      </c>
      <c r="I18" s="72">
        <f>G18/H18</f>
        <v>11.304812834224599</v>
      </c>
      <c r="J18" s="72">
        <v>15</v>
      </c>
      <c r="K18" s="72">
        <v>1</v>
      </c>
      <c r="L18" s="88">
        <v>9355.26</v>
      </c>
      <c r="M18" s="88">
        <v>2114</v>
      </c>
      <c r="N18" s="70">
        <v>43231</v>
      </c>
      <c r="O18" s="65" t="s">
        <v>27</v>
      </c>
      <c r="P18" s="46"/>
      <c r="R18" s="52"/>
      <c r="T18" s="46"/>
      <c r="V18" s="54"/>
      <c r="W18" s="46"/>
    </row>
    <row r="19" spans="1:24" s="45" customFormat="1" ht="25.2" customHeight="1">
      <c r="A19" s="63">
        <v>7</v>
      </c>
      <c r="B19" s="76" t="s">
        <v>34</v>
      </c>
      <c r="C19" s="92" t="s">
        <v>70</v>
      </c>
      <c r="D19" s="88">
        <v>8466</v>
      </c>
      <c r="E19" s="89" t="s">
        <v>31</v>
      </c>
      <c r="F19" s="89" t="s">
        <v>31</v>
      </c>
      <c r="G19" s="88">
        <v>2063</v>
      </c>
      <c r="H19" s="91" t="s">
        <v>31</v>
      </c>
      <c r="I19" s="72" t="s">
        <v>31</v>
      </c>
      <c r="J19" s="72">
        <v>15</v>
      </c>
      <c r="K19" s="72">
        <v>1</v>
      </c>
      <c r="L19" s="88">
        <v>8466</v>
      </c>
      <c r="M19" s="88">
        <v>2063</v>
      </c>
      <c r="N19" s="70">
        <v>43231</v>
      </c>
      <c r="O19" s="65" t="s">
        <v>33</v>
      </c>
      <c r="P19" s="46"/>
      <c r="R19" s="52"/>
      <c r="T19" s="46"/>
      <c r="V19" s="54"/>
      <c r="W19" s="46"/>
    </row>
    <row r="20" spans="1:24" s="45" customFormat="1" ht="25.2" customHeight="1">
      <c r="A20" s="63">
        <v>8</v>
      </c>
      <c r="B20" s="76">
        <v>12</v>
      </c>
      <c r="C20" s="75" t="s">
        <v>40</v>
      </c>
      <c r="D20" s="88">
        <v>5859.57</v>
      </c>
      <c r="E20" s="74">
        <v>4398.83</v>
      </c>
      <c r="F20" s="79">
        <f>(D20-E20)/E20</f>
        <v>0.33207466530872976</v>
      </c>
      <c r="G20" s="88">
        <v>1401</v>
      </c>
      <c r="H20" s="91">
        <v>87</v>
      </c>
      <c r="I20" s="72">
        <f>G20/H20</f>
        <v>16.103448275862068</v>
      </c>
      <c r="J20" s="72">
        <v>11</v>
      </c>
      <c r="K20" s="72">
        <v>5</v>
      </c>
      <c r="L20" s="88">
        <v>57190.17</v>
      </c>
      <c r="M20" s="88">
        <v>13471</v>
      </c>
      <c r="N20" s="70">
        <v>43203</v>
      </c>
      <c r="O20" s="65" t="s">
        <v>27</v>
      </c>
      <c r="P20" s="46"/>
      <c r="R20" s="52"/>
      <c r="T20" s="46"/>
      <c r="V20" s="54"/>
      <c r="W20" s="46"/>
    </row>
    <row r="21" spans="1:24" s="45" customFormat="1" ht="25.2" customHeight="1">
      <c r="A21" s="63">
        <v>9</v>
      </c>
      <c r="B21" s="76">
        <v>3</v>
      </c>
      <c r="C21" s="75" t="s">
        <v>59</v>
      </c>
      <c r="D21" s="88">
        <v>5731</v>
      </c>
      <c r="E21" s="74">
        <v>9789</v>
      </c>
      <c r="F21" s="79">
        <f>(D21-E21)/E21</f>
        <v>-0.41454694044335477</v>
      </c>
      <c r="G21" s="88">
        <v>1294</v>
      </c>
      <c r="H21" s="72">
        <v>96</v>
      </c>
      <c r="I21" s="72">
        <f>G21/H21</f>
        <v>13.479166666666666</v>
      </c>
      <c r="J21" s="72">
        <v>13</v>
      </c>
      <c r="K21" s="72">
        <v>2</v>
      </c>
      <c r="L21" s="88">
        <v>15560</v>
      </c>
      <c r="M21" s="88">
        <v>3200</v>
      </c>
      <c r="N21" s="70">
        <v>43224</v>
      </c>
      <c r="O21" s="65" t="s">
        <v>35</v>
      </c>
      <c r="P21" s="46"/>
      <c r="R21" s="52"/>
      <c r="T21" s="46"/>
      <c r="V21" s="54"/>
      <c r="W21" s="46"/>
    </row>
    <row r="22" spans="1:24" s="45" customFormat="1" ht="25.2" customHeight="1">
      <c r="A22" s="63">
        <v>10</v>
      </c>
      <c r="B22" s="76">
        <v>7</v>
      </c>
      <c r="C22" s="66" t="s">
        <v>45</v>
      </c>
      <c r="D22" s="68">
        <v>5683</v>
      </c>
      <c r="E22" s="68">
        <v>7132</v>
      </c>
      <c r="F22" s="35">
        <f>(D22-E22)/E22</f>
        <v>-0.20316881660123387</v>
      </c>
      <c r="G22" s="68">
        <v>1237</v>
      </c>
      <c r="H22" s="69">
        <v>46</v>
      </c>
      <c r="I22" s="69">
        <f>G22/H22</f>
        <v>26.891304347826086</v>
      </c>
      <c r="J22" s="69">
        <v>5</v>
      </c>
      <c r="K22" s="69">
        <v>4</v>
      </c>
      <c r="L22" s="68">
        <v>75917</v>
      </c>
      <c r="M22" s="68">
        <v>14537</v>
      </c>
      <c r="N22" s="55">
        <v>43210</v>
      </c>
      <c r="O22" s="65" t="s">
        <v>35</v>
      </c>
      <c r="U22" s="46"/>
      <c r="V22" s="54"/>
      <c r="W22" s="46"/>
      <c r="X22" s="54"/>
    </row>
    <row r="23" spans="1:24" ht="25.2" customHeight="1">
      <c r="A23" s="14"/>
      <c r="B23" s="14"/>
      <c r="C23" s="15" t="s">
        <v>30</v>
      </c>
      <c r="D23" s="16">
        <f>SUM(D13:D22)</f>
        <v>141533.94999999998</v>
      </c>
      <c r="E23" s="64">
        <f t="shared" ref="E23:G23" si="0">SUM(E13:E22)</f>
        <v>97647.44</v>
      </c>
      <c r="F23" s="67">
        <f>(D23-E23)/E23</f>
        <v>0.44943840821633396</v>
      </c>
      <c r="G23" s="64">
        <f t="shared" si="0"/>
        <v>29048</v>
      </c>
      <c r="H23" s="17"/>
      <c r="I23" s="18"/>
      <c r="J23" s="17"/>
      <c r="K23" s="19"/>
      <c r="L23" s="20"/>
      <c r="M23" s="12"/>
      <c r="N23" s="21"/>
      <c r="O23" s="22"/>
    </row>
    <row r="24" spans="1:24" ht="12" customHeight="1">
      <c r="A24" s="23"/>
      <c r="B24" s="23"/>
      <c r="C24" s="24"/>
      <c r="D24" s="25"/>
      <c r="E24" s="25"/>
      <c r="F24" s="25"/>
      <c r="G24" s="26"/>
      <c r="H24" s="27"/>
      <c r="I24" s="28"/>
      <c r="J24" s="27"/>
      <c r="K24" s="29"/>
      <c r="L24" s="25"/>
      <c r="M24" s="26"/>
      <c r="N24" s="30"/>
      <c r="O24" s="31"/>
    </row>
    <row r="25" spans="1:24" s="45" customFormat="1" ht="25.2" customHeight="1">
      <c r="A25" s="63">
        <v>11</v>
      </c>
      <c r="B25" s="76">
        <v>9</v>
      </c>
      <c r="C25" s="66" t="s">
        <v>36</v>
      </c>
      <c r="D25" s="68">
        <v>4673.38</v>
      </c>
      <c r="E25" s="60">
        <v>5402.39</v>
      </c>
      <c r="F25" s="35">
        <f>(D25-E25)/E25</f>
        <v>-0.13494212746580683</v>
      </c>
      <c r="G25" s="68">
        <v>1080</v>
      </c>
      <c r="H25" s="69">
        <v>80</v>
      </c>
      <c r="I25" s="69">
        <f>G25/H25</f>
        <v>13.5</v>
      </c>
      <c r="J25" s="69">
        <v>10</v>
      </c>
      <c r="K25" s="69">
        <v>8</v>
      </c>
      <c r="L25" s="68">
        <v>245649.92000000001</v>
      </c>
      <c r="M25" s="68">
        <v>54701</v>
      </c>
      <c r="N25" s="70">
        <v>43182</v>
      </c>
      <c r="O25" s="65" t="s">
        <v>27</v>
      </c>
      <c r="U25" s="46"/>
      <c r="V25" s="54"/>
      <c r="W25" s="46"/>
      <c r="X25" s="54"/>
    </row>
    <row r="26" spans="1:24" s="45" customFormat="1" ht="25.2" customHeight="1">
      <c r="A26" s="63">
        <v>12</v>
      </c>
      <c r="B26" s="76">
        <v>8</v>
      </c>
      <c r="C26" s="75" t="s">
        <v>61</v>
      </c>
      <c r="D26" s="71">
        <v>4186.79</v>
      </c>
      <c r="E26" s="68">
        <v>6161.96</v>
      </c>
      <c r="F26" s="35">
        <f>(D26-E26)/E26</f>
        <v>-0.3205424897272946</v>
      </c>
      <c r="G26" s="71">
        <v>1056</v>
      </c>
      <c r="H26" s="73">
        <v>99</v>
      </c>
      <c r="I26" s="69">
        <f>G26/H26</f>
        <v>10.666666666666666</v>
      </c>
      <c r="J26" s="69">
        <v>15</v>
      </c>
      <c r="K26" s="69">
        <v>2</v>
      </c>
      <c r="L26" s="71">
        <v>10348.75</v>
      </c>
      <c r="M26" s="71">
        <v>2461</v>
      </c>
      <c r="N26" s="70">
        <v>43224</v>
      </c>
      <c r="O26" s="65" t="s">
        <v>51</v>
      </c>
      <c r="U26" s="46"/>
      <c r="V26" s="54"/>
      <c r="W26" s="46"/>
      <c r="X26" s="54"/>
    </row>
    <row r="27" spans="1:24" s="45" customFormat="1" ht="25.2" customHeight="1">
      <c r="A27" s="63">
        <v>13</v>
      </c>
      <c r="B27" s="76">
        <v>6</v>
      </c>
      <c r="C27" s="75" t="s">
        <v>55</v>
      </c>
      <c r="D27" s="71">
        <v>3626.88</v>
      </c>
      <c r="E27" s="68">
        <v>7798.92</v>
      </c>
      <c r="F27" s="35">
        <f>(D27-E27)/E27</f>
        <v>-0.53495099321444506</v>
      </c>
      <c r="G27" s="71">
        <v>827</v>
      </c>
      <c r="H27" s="73">
        <v>55</v>
      </c>
      <c r="I27" s="69">
        <f>G27/H27</f>
        <v>15.036363636363637</v>
      </c>
      <c r="J27" s="69">
        <v>7</v>
      </c>
      <c r="K27" s="69">
        <v>2</v>
      </c>
      <c r="L27" s="71">
        <v>11493.3</v>
      </c>
      <c r="M27" s="71">
        <v>2346</v>
      </c>
      <c r="N27" s="70">
        <v>43224</v>
      </c>
      <c r="O27" s="65" t="s">
        <v>27</v>
      </c>
      <c r="P27" s="13"/>
      <c r="U27" s="57"/>
      <c r="V27" s="54"/>
      <c r="W27" s="56"/>
      <c r="X27" s="56"/>
    </row>
    <row r="28" spans="1:24" s="45" customFormat="1" ht="25.2" customHeight="1">
      <c r="A28" s="63">
        <v>14</v>
      </c>
      <c r="B28" s="76">
        <v>4</v>
      </c>
      <c r="C28" s="75" t="s">
        <v>37</v>
      </c>
      <c r="D28" s="71">
        <v>3307.34</v>
      </c>
      <c r="E28" s="68">
        <v>8802.3799999999992</v>
      </c>
      <c r="F28" s="35">
        <f>(D28-E28)/E28</f>
        <v>-0.62426752764593207</v>
      </c>
      <c r="G28" s="71">
        <v>776</v>
      </c>
      <c r="H28" s="73">
        <v>63</v>
      </c>
      <c r="I28" s="69">
        <f>G28/H28</f>
        <v>12.317460317460318</v>
      </c>
      <c r="J28" s="69">
        <v>10</v>
      </c>
      <c r="K28" s="69">
        <v>7</v>
      </c>
      <c r="L28" s="71">
        <f>200345.44+D28</f>
        <v>203652.78</v>
      </c>
      <c r="M28" s="71">
        <f>44286+G28</f>
        <v>45062</v>
      </c>
      <c r="N28" s="70">
        <v>43189</v>
      </c>
      <c r="O28" s="65" t="s">
        <v>38</v>
      </c>
      <c r="U28" s="57"/>
      <c r="V28" s="54"/>
      <c r="W28" s="56"/>
      <c r="X28" s="54"/>
    </row>
    <row r="29" spans="1:24" s="45" customFormat="1" ht="25.2" customHeight="1">
      <c r="A29" s="63">
        <v>15</v>
      </c>
      <c r="B29" s="76">
        <v>5</v>
      </c>
      <c r="C29" s="75" t="s">
        <v>49</v>
      </c>
      <c r="D29" s="71">
        <v>2751</v>
      </c>
      <c r="E29" s="68">
        <v>8612</v>
      </c>
      <c r="F29" s="35">
        <f>(D29-E29)/E29</f>
        <v>-0.68056200650255461</v>
      </c>
      <c r="G29" s="71">
        <v>718</v>
      </c>
      <c r="H29" s="35" t="s">
        <v>31</v>
      </c>
      <c r="I29" s="69" t="s">
        <v>31</v>
      </c>
      <c r="J29" s="69">
        <v>10</v>
      </c>
      <c r="K29" s="69">
        <v>3</v>
      </c>
      <c r="L29" s="71">
        <v>26942</v>
      </c>
      <c r="M29" s="71">
        <v>6787</v>
      </c>
      <c r="N29" s="70">
        <v>43217</v>
      </c>
      <c r="O29" s="65" t="s">
        <v>33</v>
      </c>
      <c r="U29" s="57"/>
      <c r="V29" s="54"/>
      <c r="W29" s="56"/>
      <c r="X29" s="54"/>
    </row>
    <row r="30" spans="1:24" s="45" customFormat="1" ht="25.2" customHeight="1">
      <c r="A30" s="63">
        <v>16</v>
      </c>
      <c r="B30" s="76">
        <v>11</v>
      </c>
      <c r="C30" s="75" t="s">
        <v>42</v>
      </c>
      <c r="D30" s="71">
        <v>2739</v>
      </c>
      <c r="E30" s="68">
        <v>5218</v>
      </c>
      <c r="F30" s="35">
        <f>(D30-E30)/E30</f>
        <v>-0.47508623993867383</v>
      </c>
      <c r="G30" s="71">
        <v>559</v>
      </c>
      <c r="H30" s="73">
        <v>19</v>
      </c>
      <c r="I30" s="69">
        <f>G30/H30</f>
        <v>29.421052631578949</v>
      </c>
      <c r="J30" s="69">
        <v>3</v>
      </c>
      <c r="K30" s="69">
        <v>6</v>
      </c>
      <c r="L30" s="71">
        <v>126721</v>
      </c>
      <c r="M30" s="71">
        <v>23070</v>
      </c>
      <c r="N30" s="70">
        <v>43196</v>
      </c>
      <c r="O30" s="65" t="s">
        <v>35</v>
      </c>
      <c r="U30" s="57"/>
      <c r="V30" s="54"/>
      <c r="W30" s="56"/>
      <c r="X30" s="54"/>
    </row>
    <row r="31" spans="1:24" s="45" customFormat="1" ht="25.2" customHeight="1">
      <c r="A31" s="63">
        <v>17</v>
      </c>
      <c r="B31" s="76">
        <v>10</v>
      </c>
      <c r="C31" s="75" t="s">
        <v>60</v>
      </c>
      <c r="D31" s="71">
        <v>1637.63</v>
      </c>
      <c r="E31" s="68">
        <v>5275.27</v>
      </c>
      <c r="F31" s="35">
        <f>(D31-E31)/E31</f>
        <v>-0.68956470474497045</v>
      </c>
      <c r="G31" s="71">
        <v>431</v>
      </c>
      <c r="H31" s="73">
        <v>21</v>
      </c>
      <c r="I31" s="69">
        <f>G31/H31</f>
        <v>20.523809523809526</v>
      </c>
      <c r="J31" s="69">
        <v>6</v>
      </c>
      <c r="K31" s="69">
        <v>2</v>
      </c>
      <c r="L31" s="71">
        <v>6913</v>
      </c>
      <c r="M31" s="71">
        <v>1492</v>
      </c>
      <c r="N31" s="70">
        <v>43224</v>
      </c>
      <c r="O31" s="65" t="s">
        <v>28</v>
      </c>
      <c r="U31" s="57"/>
      <c r="V31" s="54"/>
      <c r="W31" s="46"/>
      <c r="X31" s="54"/>
    </row>
    <row r="32" spans="1:24" s="45" customFormat="1" ht="25.2" customHeight="1">
      <c r="A32" s="63">
        <v>18</v>
      </c>
      <c r="B32" s="76">
        <v>13</v>
      </c>
      <c r="C32" s="75" t="s">
        <v>50</v>
      </c>
      <c r="D32" s="71">
        <v>1555.8</v>
      </c>
      <c r="E32" s="68">
        <v>3340.74</v>
      </c>
      <c r="F32" s="35">
        <f>(D32-E32)/E32</f>
        <v>-0.53429479696115234</v>
      </c>
      <c r="G32" s="71">
        <v>328</v>
      </c>
      <c r="H32" s="73">
        <v>13</v>
      </c>
      <c r="I32" s="69">
        <f>G32/H32</f>
        <v>25.23076923076923</v>
      </c>
      <c r="J32" s="69">
        <v>3</v>
      </c>
      <c r="K32" s="69">
        <v>3</v>
      </c>
      <c r="L32" s="71">
        <v>19058.09</v>
      </c>
      <c r="M32" s="71">
        <v>3598</v>
      </c>
      <c r="N32" s="70">
        <v>43217</v>
      </c>
      <c r="O32" s="65" t="s">
        <v>51</v>
      </c>
      <c r="P32" s="13"/>
      <c r="U32" s="57"/>
      <c r="V32" s="54"/>
      <c r="W32" s="56"/>
      <c r="X32" s="56"/>
    </row>
    <row r="33" spans="1:25" s="45" customFormat="1" ht="25.2" customHeight="1">
      <c r="A33" s="63">
        <v>19</v>
      </c>
      <c r="B33" s="76">
        <v>14</v>
      </c>
      <c r="C33" s="66" t="s">
        <v>39</v>
      </c>
      <c r="D33" s="68">
        <v>1409</v>
      </c>
      <c r="E33" s="68">
        <v>2439</v>
      </c>
      <c r="F33" s="35">
        <f>(D33-E33)/E33</f>
        <v>-0.42230422304223042</v>
      </c>
      <c r="G33" s="68">
        <v>334</v>
      </c>
      <c r="H33" s="35" t="s">
        <v>31</v>
      </c>
      <c r="I33" s="35" t="s">
        <v>31</v>
      </c>
      <c r="J33" s="69">
        <v>5</v>
      </c>
      <c r="K33" s="69">
        <v>6</v>
      </c>
      <c r="L33" s="68">
        <v>53299</v>
      </c>
      <c r="M33" s="68">
        <v>12447</v>
      </c>
      <c r="N33" s="38">
        <v>43196</v>
      </c>
      <c r="O33" s="65" t="s">
        <v>33</v>
      </c>
      <c r="U33" s="57"/>
      <c r="V33" s="54"/>
      <c r="W33" s="56"/>
      <c r="X33" s="56"/>
    </row>
    <row r="34" spans="1:25" s="45" customFormat="1" ht="25.2" customHeight="1">
      <c r="A34" s="63">
        <v>20</v>
      </c>
      <c r="B34" s="76">
        <v>18</v>
      </c>
      <c r="C34" s="75" t="s">
        <v>47</v>
      </c>
      <c r="D34" s="71">
        <v>833.31</v>
      </c>
      <c r="E34" s="68">
        <v>1410.05</v>
      </c>
      <c r="F34" s="35">
        <f>(D34-E34)/E34</f>
        <v>-0.40902095670366301</v>
      </c>
      <c r="G34" s="71">
        <v>211</v>
      </c>
      <c r="H34" s="69" t="s">
        <v>31</v>
      </c>
      <c r="I34" s="69" t="s">
        <v>31</v>
      </c>
      <c r="J34" s="69" t="s">
        <v>31</v>
      </c>
      <c r="K34" s="69">
        <v>4</v>
      </c>
      <c r="L34" s="71">
        <v>13729.18</v>
      </c>
      <c r="M34" s="71">
        <v>3272</v>
      </c>
      <c r="N34" s="70">
        <v>43210</v>
      </c>
      <c r="O34" s="65" t="s">
        <v>48</v>
      </c>
      <c r="V34" s="46"/>
      <c r="W34" s="54"/>
      <c r="X34" s="46"/>
      <c r="Y34" s="54"/>
    </row>
    <row r="35" spans="1:25" ht="25.2" customHeight="1">
      <c r="A35" s="14"/>
      <c r="B35" s="14"/>
      <c r="C35" s="15" t="s">
        <v>32</v>
      </c>
      <c r="D35" s="37">
        <f>SUM(D23:D34)</f>
        <v>168254.07999999999</v>
      </c>
      <c r="E35" s="64">
        <f t="shared" ref="E35:G35" si="1">SUM(E23:E34)</f>
        <v>152108.15</v>
      </c>
      <c r="F35" s="67">
        <f>(D35-E35)/E35</f>
        <v>0.10614769820026076</v>
      </c>
      <c r="G35" s="64">
        <f t="shared" si="1"/>
        <v>35368</v>
      </c>
      <c r="H35" s="17"/>
      <c r="I35" s="18"/>
      <c r="J35" s="17"/>
      <c r="K35" s="19"/>
      <c r="L35" s="20"/>
      <c r="M35" s="12"/>
      <c r="N35" s="21"/>
      <c r="O35" s="22"/>
    </row>
    <row r="36" spans="1:25" ht="11.25" customHeight="1">
      <c r="A36" s="23"/>
      <c r="B36" s="23"/>
      <c r="C36" s="24"/>
      <c r="D36" s="25"/>
      <c r="E36" s="25"/>
      <c r="F36" s="25"/>
      <c r="G36" s="26"/>
      <c r="H36" s="27"/>
      <c r="I36" s="28"/>
      <c r="J36" s="27"/>
      <c r="K36" s="29"/>
      <c r="L36" s="25"/>
      <c r="M36" s="26"/>
      <c r="N36" s="30"/>
      <c r="O36" s="31"/>
    </row>
    <row r="37" spans="1:25" s="34" customFormat="1" ht="25.2" customHeight="1">
      <c r="A37" s="63">
        <v>21</v>
      </c>
      <c r="B37" s="76">
        <v>17</v>
      </c>
      <c r="C37" s="75" t="s">
        <v>56</v>
      </c>
      <c r="D37" s="71">
        <v>783.94</v>
      </c>
      <c r="E37" s="68">
        <v>1456.93</v>
      </c>
      <c r="F37" s="35">
        <f>(D37-E37)/E37</f>
        <v>-0.46192335939269558</v>
      </c>
      <c r="G37" s="71">
        <v>207</v>
      </c>
      <c r="H37" s="73">
        <v>23</v>
      </c>
      <c r="I37" s="69">
        <f>G37/H37</f>
        <v>9</v>
      </c>
      <c r="J37" s="48">
        <v>5</v>
      </c>
      <c r="K37" s="36">
        <v>2</v>
      </c>
      <c r="L37" s="71">
        <v>2240.6799999999998</v>
      </c>
      <c r="M37" s="71">
        <v>487</v>
      </c>
      <c r="N37" s="51">
        <v>43224</v>
      </c>
      <c r="O37" s="49" t="s">
        <v>57</v>
      </c>
      <c r="P37" s="45"/>
      <c r="Q37" s="45"/>
      <c r="R37" s="45"/>
      <c r="S37" s="45"/>
      <c r="T37" s="45"/>
      <c r="U37" s="46"/>
      <c r="V37" s="54"/>
      <c r="W37" s="46"/>
      <c r="X37" s="54"/>
      <c r="Y37" s="54"/>
    </row>
    <row r="38" spans="1:25" s="45" customFormat="1" ht="25.2" customHeight="1">
      <c r="A38" s="63">
        <v>22</v>
      </c>
      <c r="B38" s="76">
        <v>16</v>
      </c>
      <c r="C38" s="75" t="s">
        <v>46</v>
      </c>
      <c r="D38" s="71">
        <v>607</v>
      </c>
      <c r="E38" s="68">
        <v>1482.52</v>
      </c>
      <c r="F38" s="35">
        <f>(D38-E38)/E38</f>
        <v>-0.59056201602676528</v>
      </c>
      <c r="G38" s="71">
        <v>126</v>
      </c>
      <c r="H38" s="73">
        <v>9</v>
      </c>
      <c r="I38" s="69">
        <f>G38/H38</f>
        <v>14</v>
      </c>
      <c r="J38" s="69">
        <v>2</v>
      </c>
      <c r="K38" s="69">
        <v>4</v>
      </c>
      <c r="L38" s="71">
        <v>32276</v>
      </c>
      <c r="M38" s="71">
        <v>6297</v>
      </c>
      <c r="N38" s="70">
        <v>43210</v>
      </c>
      <c r="O38" s="65" t="s">
        <v>28</v>
      </c>
      <c r="P38" s="46"/>
      <c r="U38" s="46"/>
      <c r="V38" s="54"/>
      <c r="W38" s="46"/>
      <c r="X38" s="54"/>
      <c r="Y38" s="54"/>
    </row>
    <row r="39" spans="1:25" s="45" customFormat="1" ht="25.2" customHeight="1">
      <c r="A39" s="63">
        <v>23</v>
      </c>
      <c r="B39" s="76">
        <v>15</v>
      </c>
      <c r="C39" s="75" t="s">
        <v>41</v>
      </c>
      <c r="D39" s="71">
        <v>366</v>
      </c>
      <c r="E39" s="68">
        <v>1495</v>
      </c>
      <c r="F39" s="35">
        <f>(D39-E39)/E39</f>
        <v>-0.75518394648829434</v>
      </c>
      <c r="G39" s="71">
        <v>106</v>
      </c>
      <c r="H39" s="73">
        <v>3</v>
      </c>
      <c r="I39" s="69">
        <f>G39/H39</f>
        <v>35.333333333333336</v>
      </c>
      <c r="J39" s="69">
        <v>1</v>
      </c>
      <c r="K39" s="69">
        <v>6</v>
      </c>
      <c r="L39" s="71">
        <v>49418</v>
      </c>
      <c r="M39" s="71">
        <v>9286</v>
      </c>
      <c r="N39" s="70">
        <v>43196</v>
      </c>
      <c r="O39" s="65" t="s">
        <v>35</v>
      </c>
      <c r="P39" s="46"/>
      <c r="U39" s="46"/>
      <c r="V39" s="54"/>
      <c r="W39" s="46"/>
      <c r="X39" s="54"/>
      <c r="Y39" s="54"/>
    </row>
    <row r="40" spans="1:25" s="45" customFormat="1" ht="25.2" customHeight="1">
      <c r="A40" s="63">
        <v>24</v>
      </c>
      <c r="B40" s="76">
        <v>22</v>
      </c>
      <c r="C40" s="66" t="s">
        <v>58</v>
      </c>
      <c r="D40" s="68">
        <v>131</v>
      </c>
      <c r="E40" s="60">
        <v>422</v>
      </c>
      <c r="F40" s="35">
        <f>(D40-E40)/E40</f>
        <v>-0.68957345971563977</v>
      </c>
      <c r="G40" s="68">
        <v>60</v>
      </c>
      <c r="H40" s="69">
        <v>5</v>
      </c>
      <c r="I40" s="69">
        <f>G40/H40</f>
        <v>12</v>
      </c>
      <c r="J40" s="69">
        <v>1</v>
      </c>
      <c r="K40" s="69">
        <v>2</v>
      </c>
      <c r="L40" s="68">
        <v>553</v>
      </c>
      <c r="M40" s="68">
        <v>165</v>
      </c>
      <c r="N40" s="70">
        <v>43224</v>
      </c>
      <c r="O40" s="65" t="s">
        <v>44</v>
      </c>
      <c r="P40" s="46"/>
      <c r="U40" s="46"/>
      <c r="V40" s="54"/>
      <c r="W40" s="46"/>
      <c r="X40" s="54"/>
      <c r="Y40" s="54"/>
    </row>
    <row r="41" spans="1:25" s="45" customFormat="1" ht="25.2" customHeight="1">
      <c r="A41" s="63">
        <v>25</v>
      </c>
      <c r="B41" s="60">
        <v>21</v>
      </c>
      <c r="C41" s="66" t="s">
        <v>64</v>
      </c>
      <c r="D41" s="68">
        <v>130</v>
      </c>
      <c r="E41" s="60">
        <v>438</v>
      </c>
      <c r="F41" s="35">
        <f>(D41-E41)/E41</f>
        <v>-0.70319634703196343</v>
      </c>
      <c r="G41" s="68">
        <v>23</v>
      </c>
      <c r="H41" s="69">
        <v>5</v>
      </c>
      <c r="I41" s="69">
        <f>G41/H41</f>
        <v>4.5999999999999996</v>
      </c>
      <c r="J41" s="69">
        <v>1</v>
      </c>
      <c r="K41" s="69">
        <v>5</v>
      </c>
      <c r="L41" s="68">
        <v>4788.7700000000004</v>
      </c>
      <c r="M41" s="68">
        <v>1054</v>
      </c>
      <c r="N41" s="70">
        <v>43203</v>
      </c>
      <c r="O41" s="65" t="s">
        <v>51</v>
      </c>
      <c r="P41" s="46"/>
      <c r="U41" s="46"/>
      <c r="V41" s="54"/>
      <c r="W41" s="46"/>
      <c r="X41" s="54"/>
      <c r="Y41" s="54"/>
    </row>
    <row r="42" spans="1:25" s="45" customFormat="1" ht="25.2" customHeight="1">
      <c r="A42" s="63">
        <v>26</v>
      </c>
      <c r="B42" s="78">
        <v>26</v>
      </c>
      <c r="C42" s="66" t="s">
        <v>54</v>
      </c>
      <c r="D42" s="68">
        <v>116</v>
      </c>
      <c r="E42" s="68">
        <v>66</v>
      </c>
      <c r="F42" s="35">
        <f>(D42-E42)/E42</f>
        <v>0.75757575757575757</v>
      </c>
      <c r="G42" s="68">
        <v>58</v>
      </c>
      <c r="H42" s="93">
        <v>1</v>
      </c>
      <c r="I42" s="69">
        <f>G42/H42</f>
        <v>58</v>
      </c>
      <c r="J42" s="69">
        <v>1</v>
      </c>
      <c r="K42" s="68">
        <v>11</v>
      </c>
      <c r="L42" s="68">
        <v>31505</v>
      </c>
      <c r="M42" s="68">
        <v>6114</v>
      </c>
      <c r="N42" s="38">
        <v>43161</v>
      </c>
      <c r="O42" s="65" t="s">
        <v>35</v>
      </c>
      <c r="T42" s="57"/>
      <c r="U42" s="56"/>
      <c r="V42" s="54"/>
      <c r="W42" s="54"/>
      <c r="X42" s="56"/>
    </row>
    <row r="43" spans="1:25" s="45" customFormat="1" ht="25.2" customHeight="1">
      <c r="A43" s="63">
        <v>27</v>
      </c>
      <c r="B43" s="35" t="s">
        <v>31</v>
      </c>
      <c r="C43" s="75" t="s">
        <v>76</v>
      </c>
      <c r="D43" s="71">
        <v>78</v>
      </c>
      <c r="E43" s="35" t="s">
        <v>31</v>
      </c>
      <c r="F43" s="35" t="s">
        <v>31</v>
      </c>
      <c r="G43" s="71">
        <v>26</v>
      </c>
      <c r="H43" s="69">
        <v>1</v>
      </c>
      <c r="I43" s="48">
        <f>G43/H43</f>
        <v>26</v>
      </c>
      <c r="J43" s="69">
        <v>1</v>
      </c>
      <c r="K43" s="48" t="s">
        <v>31</v>
      </c>
      <c r="L43" s="71">
        <v>33020.870000000003</v>
      </c>
      <c r="M43" s="71">
        <v>6178</v>
      </c>
      <c r="N43" s="51">
        <v>43126</v>
      </c>
      <c r="O43" s="49" t="s">
        <v>27</v>
      </c>
      <c r="T43" s="57"/>
      <c r="U43" s="56"/>
      <c r="V43" s="54"/>
      <c r="W43" s="54"/>
      <c r="X43" s="56"/>
    </row>
    <row r="44" spans="1:25" s="45" customFormat="1" ht="25.2" customHeight="1">
      <c r="A44" s="63">
        <v>28</v>
      </c>
      <c r="B44" s="35" t="s">
        <v>31</v>
      </c>
      <c r="C44" s="75" t="s">
        <v>77</v>
      </c>
      <c r="D44" s="88">
        <v>15.6</v>
      </c>
      <c r="E44" s="79" t="s">
        <v>31</v>
      </c>
      <c r="F44" s="35" t="s">
        <v>31</v>
      </c>
      <c r="G44" s="88">
        <v>3</v>
      </c>
      <c r="H44" s="72">
        <v>1</v>
      </c>
      <c r="I44" s="69">
        <f>G44/H44</f>
        <v>3</v>
      </c>
      <c r="J44" s="72">
        <v>1</v>
      </c>
      <c r="K44" s="72" t="s">
        <v>31</v>
      </c>
      <c r="L44" s="88">
        <v>35313.11</v>
      </c>
      <c r="M44" s="88">
        <v>9658</v>
      </c>
      <c r="N44" s="70">
        <v>43066</v>
      </c>
      <c r="O44" s="65" t="s">
        <v>27</v>
      </c>
      <c r="P44" s="46"/>
      <c r="R44" s="52"/>
      <c r="U44" s="46"/>
      <c r="V44" s="54"/>
      <c r="W44" s="46"/>
      <c r="X44" s="54"/>
    </row>
    <row r="45" spans="1:25" s="45" customFormat="1" ht="25.2" customHeight="1">
      <c r="A45" s="63">
        <v>29</v>
      </c>
      <c r="B45" s="76">
        <v>27</v>
      </c>
      <c r="C45" s="50" t="s">
        <v>43</v>
      </c>
      <c r="D45" s="43">
        <v>12</v>
      </c>
      <c r="E45" s="69">
        <v>7</v>
      </c>
      <c r="F45" s="35">
        <f>(D45-E45)/E45</f>
        <v>0.7142857142857143</v>
      </c>
      <c r="G45" s="43">
        <v>4</v>
      </c>
      <c r="H45" s="77">
        <v>2</v>
      </c>
      <c r="I45" s="69">
        <f>G45/H45</f>
        <v>2</v>
      </c>
      <c r="J45" s="72">
        <v>1</v>
      </c>
      <c r="K45" s="53">
        <v>5</v>
      </c>
      <c r="L45" s="74">
        <v>1323.65</v>
      </c>
      <c r="M45" s="74">
        <v>314</v>
      </c>
      <c r="N45" s="55">
        <v>43203</v>
      </c>
      <c r="O45" s="49" t="s">
        <v>44</v>
      </c>
      <c r="P45" s="46"/>
      <c r="R45" s="54"/>
      <c r="S45" s="54"/>
      <c r="T45" s="46"/>
      <c r="U45" s="54"/>
      <c r="V45" s="54"/>
      <c r="W45" s="56"/>
      <c r="X45" s="54"/>
    </row>
    <row r="46" spans="1:25" ht="25.2" customHeight="1">
      <c r="A46" s="14"/>
      <c r="B46" s="14"/>
      <c r="C46" s="15" t="s">
        <v>78</v>
      </c>
      <c r="D46" s="16">
        <f>SUM(D35:D45)</f>
        <v>170493.62</v>
      </c>
      <c r="E46" s="64">
        <f t="shared" ref="E46:G46" si="2">SUM(E35:E45)</f>
        <v>157475.59999999998</v>
      </c>
      <c r="F46" s="67">
        <f>(D46-E46)/E46</f>
        <v>8.2666902047047422E-2</v>
      </c>
      <c r="G46" s="64">
        <f t="shared" si="2"/>
        <v>35981</v>
      </c>
      <c r="H46" s="17"/>
      <c r="I46" s="18"/>
      <c r="J46" s="17"/>
      <c r="K46" s="19"/>
      <c r="L46" s="20"/>
      <c r="M46" s="32"/>
      <c r="N46" s="21"/>
      <c r="O46" s="33"/>
    </row>
    <row r="48" spans="1:25">
      <c r="B48" s="13"/>
    </row>
    <row r="51" spans="4:14">
      <c r="D51" s="7"/>
      <c r="E51" s="7"/>
      <c r="F51" s="44"/>
      <c r="G51" s="7"/>
      <c r="L51" s="7"/>
      <c r="M51" s="7"/>
      <c r="N51" s="42"/>
    </row>
    <row r="52" spans="4:14">
      <c r="E52" s="7"/>
      <c r="F52" s="44"/>
      <c r="L52" s="7"/>
      <c r="N52" s="42"/>
    </row>
    <row r="57" spans="4:14" ht="17.399999999999999" customHeight="1"/>
    <row r="75" ht="12" customHeight="1"/>
  </sheetData>
  <sortState ref="B13:O45">
    <sortCondition descending="1" ref="D13:D45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2018-05-18T11:52:18Z</dcterms:modified>
</cp:coreProperties>
</file>