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Ataskaitos\birželis\savaitė\"/>
    </mc:Choice>
  </mc:AlternateContent>
  <xr:revisionPtr revIDLastSave="0" documentId="13_ncr:1_{C4849CCB-B18C-477B-BDC8-D2D2F3FB6E9C}" xr6:coauthVersionLast="33" xr6:coauthVersionMax="33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7" i="1" l="1"/>
  <c r="E47" i="1"/>
  <c r="G47" i="1"/>
  <c r="D47" i="1"/>
  <c r="F35" i="1"/>
  <c r="E35" i="1"/>
  <c r="G35" i="1"/>
  <c r="D35" i="1"/>
  <c r="F23" i="1"/>
  <c r="E23" i="1"/>
  <c r="G23" i="1"/>
  <c r="D23" i="1"/>
  <c r="I44" i="1"/>
  <c r="I46" i="1"/>
  <c r="I43" i="1"/>
  <c r="I17" i="1"/>
  <c r="M30" i="1"/>
  <c r="L30" i="1"/>
  <c r="I30" i="1"/>
  <c r="I42" i="1"/>
  <c r="I40" i="1"/>
  <c r="I21" i="1"/>
  <c r="I14" i="1"/>
  <c r="I15" i="1"/>
  <c r="F19" i="1"/>
  <c r="I19" i="1"/>
  <c r="F20" i="1"/>
  <c r="I20" i="1"/>
  <c r="F16" i="1"/>
  <c r="F22" i="1"/>
  <c r="F18" i="1"/>
  <c r="F26" i="1"/>
  <c r="F27" i="1"/>
  <c r="F37" i="1"/>
  <c r="F29" i="1"/>
  <c r="F28" i="1"/>
  <c r="F32" i="1"/>
  <c r="F33" i="1"/>
  <c r="F41" i="1"/>
  <c r="F45" i="1"/>
  <c r="F38" i="1"/>
  <c r="F34" i="1"/>
  <c r="F39" i="1"/>
  <c r="F13" i="1"/>
  <c r="I13" i="1"/>
  <c r="I16" i="1"/>
  <c r="I22" i="1"/>
  <c r="I26" i="1"/>
  <c r="I37" i="1"/>
  <c r="I29" i="1"/>
  <c r="I28" i="1"/>
  <c r="I32" i="1"/>
  <c r="I25" i="1"/>
  <c r="I33" i="1"/>
  <c r="I41" i="1"/>
  <c r="I45" i="1"/>
  <c r="I34" i="1"/>
  <c r="I31" i="1"/>
  <c r="I39" i="1"/>
</calcChain>
</file>

<file path=xl/sharedStrings.xml><?xml version="1.0" encoding="utf-8"?>
<sst xmlns="http://schemas.openxmlformats.org/spreadsheetml/2006/main" count="162" uniqueCount="81">
  <si>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</si>
  <si>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</si>
  <si>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</si>
  <si>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</si>
  <si>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</si>
  <si>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</si>
  <si>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</si>
  <si>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</si>
  <si>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</si>
  <si>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</si>
  <si>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</si>
  <si>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</si>
  <si>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</si>
  <si>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</si>
  <si>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</si>
  <si>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</si>
  <si>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</si>
  <si>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</si>
  <si>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</si>
  <si>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</si>
  <si>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</si>
  <si>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</si>
  <si>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</si>
  <si>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</si>
  <si>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</si>
  <si>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</si>
  <si>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</si>
  <si>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</si>
  <si>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</si>
  <si>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</si>
  <si>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</si>
  <si>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</si>
  <si>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</si>
  <si>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</si>
  <si>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</si>
  <si>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</si>
  <si>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Triušis Peteris (Peter Rabbit)</t>
  </si>
  <si>
    <t>Sengirė</t>
  </si>
  <si>
    <t>VšĮ Sengirė</t>
  </si>
  <si>
    <t>Pagrobta princesė (Vykradena pryntsesa: Ruslan i Ludmila)</t>
  </si>
  <si>
    <t>Tylos zona (A Quiet Place)</t>
  </si>
  <si>
    <t>BestFilm</t>
  </si>
  <si>
    <t>Keršytojai. Begalybės karas (Avengers: Infinity War)</t>
  </si>
  <si>
    <t>Sobiboras (Sobibor)</t>
  </si>
  <si>
    <t>Žemė: viena nuostabi diena (Earth: One amazing day)</t>
  </si>
  <si>
    <t>Aš graži (I feel pretty)</t>
  </si>
  <si>
    <t>Džimas Saga ir mašinistas Lukas (Jim Knopf und Lukas der Lokomotivführer)</t>
  </si>
  <si>
    <t>Pagonių žiedas (The Pagan King)</t>
  </si>
  <si>
    <t>P</t>
  </si>
  <si>
    <t>Deadpool 2</t>
  </si>
  <si>
    <t>Pre-view</t>
  </si>
  <si>
    <t>Teris ir Užburta Aušros Karalystė (Here comes the Grump)</t>
  </si>
  <si>
    <t>Knygų klubas (Book club)</t>
  </si>
  <si>
    <t>Gyvenimo kova (Journeymen)</t>
  </si>
  <si>
    <t>Solo. Žvaigždžių karų istorija (Solo: A Star Wars Story)</t>
  </si>
  <si>
    <t>Tylos muzika (La musica del silenzio)</t>
  </si>
  <si>
    <t>UAB Travolta</t>
  </si>
  <si>
    <t>Didžioji kriaušė ir magiška jos kelionė (The incredible story of the giant pear)</t>
  </si>
  <si>
    <t>Mielas Diktatoriaus (Dear Dictator)</t>
  </si>
  <si>
    <t>May 25 - 31</t>
  </si>
  <si>
    <t>Gegužės 25 - 31 d.</t>
  </si>
  <si>
    <t>Kol dar neatėjo audra (Adrift)</t>
  </si>
  <si>
    <t>Plojus (Ploey - You Never Fly Alone)</t>
  </si>
  <si>
    <t>Total (30)</t>
  </si>
  <si>
    <t>Juros periodo pasaulis. Kritusi karalystė (Jurassic World: Fallen Kingdom)</t>
  </si>
  <si>
    <t>Juodraštis (Черновик)</t>
  </si>
  <si>
    <t>Balerina (Ballerina)</t>
  </si>
  <si>
    <t>Džiunglių būrys (Les as de la Jungle)</t>
  </si>
  <si>
    <t xml:space="preserve">12 950 </t>
  </si>
  <si>
    <t>Paskutinė s##### (Terminal)</t>
  </si>
  <si>
    <t xml:space="preserve">Nuostabieji Lūzeriai. Kita planeta </t>
  </si>
  <si>
    <t>Studija NOMINUM</t>
  </si>
  <si>
    <t xml:space="preserve">213549.92 </t>
  </si>
  <si>
    <t>Kliedesiai (Delirium)</t>
  </si>
  <si>
    <t>Bulius Ferdinandas (Ferdinand)</t>
  </si>
  <si>
    <t>Fotojuostelė (Kodachrome)</t>
  </si>
  <si>
    <t>Eva (Eva)</t>
  </si>
  <si>
    <t>June 1 - 7 Lithuanian top</t>
  </si>
  <si>
    <t>Birželio 1 - 7 d. Lietuvos kino teatruose rodytų filmų topas</t>
  </si>
  <si>
    <t>June 1 - 7</t>
  </si>
  <si>
    <t xml:space="preserve"> Birželio 1 - 7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</si>
</sst>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</cellStyleXfs>
  <cellXfs count="8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0" fontId="20" fillId="2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 shrinkToFit="1"/>
    </xf>
    <xf numFmtId="14" fontId="15" fillId="0" borderId="8" xfId="0" applyNumberFormat="1" applyFont="1" applyBorder="1" applyAlignment="1">
      <alignment horizontal="center" vertical="center" wrapText="1"/>
    </xf>
  </cellXfs>
  <cellStyles count="25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tabSelected="1" zoomScale="70" zoomScaleNormal="70" workbookViewId="0">
      <selection activeCell="T18" sqref="T18"/>
    </sheetView>
  </sheetViews>
  <sheetFormatPr defaultColWidth="8.86328125" defaultRowHeight="14.25"/>
  <cols>
    <col min="1" max="1" width="4.1328125" style="1" customWidth="1"/>
    <col min="2" max="2" width="4.79687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3.9296875" style="1" customWidth="1"/>
    <col min="17" max="17" width="7.46484375" style="1" customWidth="1"/>
    <col min="18" max="18" width="6.86328125" style="1" customWidth="1"/>
    <col min="19" max="19" width="5.19921875" style="1" customWidth="1"/>
    <col min="20" max="20" width="8.59765625" style="1" customWidth="1"/>
    <col min="21" max="21" width="10.53125" style="1" customWidth="1"/>
    <col min="22" max="22" width="10.46484375" style="1" customWidth="1"/>
    <col min="23" max="23" width="9.19921875" style="1" customWidth="1"/>
    <col min="24" max="16384" width="8.86328125" style="1"/>
  </cols>
  <sheetData>
    <row r="1" spans="1:21" ht="19.5" customHeight="1">
      <c r="E1" s="2" t="s">
        <v>77</v>
      </c>
      <c r="F1" s="2"/>
      <c r="G1" s="2"/>
      <c r="H1" s="2"/>
      <c r="I1" s="2"/>
    </row>
    <row r="2" spans="1:21" ht="19.5" customHeight="1">
      <c r="E2" s="2" t="s">
        <v>78</v>
      </c>
      <c r="F2" s="2"/>
      <c r="G2" s="2"/>
      <c r="H2" s="2"/>
      <c r="I2" s="2"/>
      <c r="J2" s="2"/>
      <c r="K2" s="2"/>
    </row>
    <row r="4" spans="1:21" ht="15.75" customHeight="1" thickBot="1"/>
    <row r="5" spans="1:21" ht="15" customHeight="1">
      <c r="A5" s="80"/>
      <c r="B5" s="80"/>
      <c r="C5" s="77" t="s">
        <v>0</v>
      </c>
      <c r="D5" s="3"/>
      <c r="E5" s="3"/>
      <c r="F5" s="77" t="s">
        <v>3</v>
      </c>
      <c r="G5" s="3"/>
      <c r="H5" s="77" t="s">
        <v>5</v>
      </c>
      <c r="I5" s="77" t="s">
        <v>6</v>
      </c>
      <c r="J5" s="77" t="s">
        <v>7</v>
      </c>
      <c r="K5" s="77" t="s">
        <v>8</v>
      </c>
      <c r="L5" s="77" t="s">
        <v>10</v>
      </c>
      <c r="M5" s="77" t="s">
        <v>9</v>
      </c>
      <c r="N5" s="77" t="s">
        <v>11</v>
      </c>
      <c r="O5" s="77" t="s">
        <v>12</v>
      </c>
    </row>
    <row r="6" spans="1:21">
      <c r="A6" s="81"/>
      <c r="B6" s="81"/>
      <c r="C6" s="78"/>
      <c r="D6" s="52" t="s">
        <v>79</v>
      </c>
      <c r="E6" s="52" t="s">
        <v>59</v>
      </c>
      <c r="F6" s="78"/>
      <c r="G6" s="52" t="s">
        <v>59</v>
      </c>
      <c r="H6" s="78"/>
      <c r="I6" s="78"/>
      <c r="J6" s="78"/>
      <c r="K6" s="78"/>
      <c r="L6" s="78"/>
      <c r="M6" s="78"/>
      <c r="N6" s="78"/>
      <c r="O6" s="78"/>
    </row>
    <row r="7" spans="1:21">
      <c r="A7" s="81"/>
      <c r="B7" s="81"/>
      <c r="C7" s="78"/>
      <c r="D7" s="4" t="s">
        <v>1</v>
      </c>
      <c r="E7" s="4" t="s">
        <v>1</v>
      </c>
      <c r="F7" s="78"/>
      <c r="G7" s="4" t="s">
        <v>4</v>
      </c>
      <c r="H7" s="78"/>
      <c r="I7" s="78"/>
      <c r="J7" s="78"/>
      <c r="K7" s="78"/>
      <c r="L7" s="78"/>
      <c r="M7" s="78"/>
      <c r="N7" s="78"/>
      <c r="O7" s="78"/>
    </row>
    <row r="8" spans="1:21" ht="18" customHeight="1" thickBot="1">
      <c r="A8" s="82"/>
      <c r="B8" s="82"/>
      <c r="C8" s="79"/>
      <c r="D8" s="5" t="s">
        <v>2</v>
      </c>
      <c r="E8" s="5" t="s">
        <v>2</v>
      </c>
      <c r="F8" s="79"/>
      <c r="G8" s="6"/>
      <c r="H8" s="79"/>
      <c r="I8" s="79"/>
      <c r="J8" s="79"/>
      <c r="K8" s="79"/>
      <c r="L8" s="79"/>
      <c r="M8" s="79"/>
      <c r="N8" s="79"/>
      <c r="O8" s="79"/>
    </row>
    <row r="9" spans="1:21" ht="15" customHeight="1">
      <c r="A9" s="80"/>
      <c r="B9" s="80"/>
      <c r="C9" s="77" t="s">
        <v>13</v>
      </c>
      <c r="D9" s="3"/>
      <c r="E9" s="38"/>
      <c r="F9" s="77" t="s">
        <v>15</v>
      </c>
      <c r="G9" s="37"/>
      <c r="H9" s="8" t="s">
        <v>18</v>
      </c>
      <c r="I9" s="77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7" t="s">
        <v>26</v>
      </c>
    </row>
    <row r="10" spans="1:21">
      <c r="A10" s="81"/>
      <c r="B10" s="81"/>
      <c r="C10" s="78"/>
      <c r="D10" s="51" t="s">
        <v>80</v>
      </c>
      <c r="E10" s="76" t="s">
        <v>60</v>
      </c>
      <c r="F10" s="78"/>
      <c r="G10" s="76" t="s">
        <v>80</v>
      </c>
      <c r="H10" s="4" t="s">
        <v>17</v>
      </c>
      <c r="I10" s="78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8"/>
    </row>
    <row r="11" spans="1:21">
      <c r="A11" s="81"/>
      <c r="B11" s="81"/>
      <c r="C11" s="78"/>
      <c r="D11" s="4" t="s">
        <v>14</v>
      </c>
      <c r="E11" s="4" t="s">
        <v>14</v>
      </c>
      <c r="F11" s="78"/>
      <c r="G11" s="38" t="s">
        <v>16</v>
      </c>
      <c r="H11" s="6"/>
      <c r="I11" s="78"/>
      <c r="J11" s="6"/>
      <c r="K11" s="6"/>
      <c r="L11" s="10" t="s">
        <v>2</v>
      </c>
      <c r="M11" s="4" t="s">
        <v>17</v>
      </c>
      <c r="N11" s="6"/>
      <c r="O11" s="78"/>
    </row>
    <row r="12" spans="1:21" ht="14.65" thickBot="1">
      <c r="A12" s="81"/>
      <c r="B12" s="82"/>
      <c r="C12" s="79"/>
      <c r="D12" s="5" t="s">
        <v>2</v>
      </c>
      <c r="E12" s="5" t="s">
        <v>2</v>
      </c>
      <c r="F12" s="79"/>
      <c r="G12" s="39" t="s">
        <v>17</v>
      </c>
      <c r="H12" s="11"/>
      <c r="I12" s="79"/>
      <c r="J12" s="11"/>
      <c r="K12" s="11"/>
      <c r="L12" s="11"/>
      <c r="M12" s="11"/>
      <c r="N12" s="11"/>
      <c r="O12" s="79"/>
    </row>
    <row r="13" spans="1:21" s="42" customFormat="1" ht="25.25" customHeight="1">
      <c r="A13" s="44">
        <v>1</v>
      </c>
      <c r="B13" s="72">
        <v>1</v>
      </c>
      <c r="C13" s="74" t="s">
        <v>49</v>
      </c>
      <c r="D13" s="60">
        <v>44935.14</v>
      </c>
      <c r="E13" s="57">
        <v>68129.13</v>
      </c>
      <c r="F13" s="34">
        <f t="shared" ref="F13" si="0">(D13-E13)/E13</f>
        <v>-0.34044159965054599</v>
      </c>
      <c r="G13" s="60">
        <v>8219</v>
      </c>
      <c r="H13" s="61">
        <v>309</v>
      </c>
      <c r="I13" s="45">
        <f>G13/H13</f>
        <v>26.598705501618124</v>
      </c>
      <c r="J13" s="58">
        <v>12</v>
      </c>
      <c r="K13" s="45">
        <v>3</v>
      </c>
      <c r="L13" s="60">
        <v>305463</v>
      </c>
      <c r="M13" s="60">
        <v>53523</v>
      </c>
      <c r="N13" s="59">
        <v>43238</v>
      </c>
      <c r="O13" s="55" t="s">
        <v>28</v>
      </c>
      <c r="R13" s="43"/>
      <c r="S13" s="47"/>
      <c r="T13" s="47"/>
      <c r="U13" s="43"/>
    </row>
    <row r="14" spans="1:21" s="42" customFormat="1" ht="25.25" customHeight="1">
      <c r="A14" s="53">
        <v>2</v>
      </c>
      <c r="B14" s="72" t="s">
        <v>34</v>
      </c>
      <c r="C14" s="75" t="s">
        <v>61</v>
      </c>
      <c r="D14" s="60">
        <v>36991.730000000003</v>
      </c>
      <c r="E14" s="57" t="s">
        <v>31</v>
      </c>
      <c r="F14" s="34" t="s">
        <v>31</v>
      </c>
      <c r="G14" s="60">
        <v>7142</v>
      </c>
      <c r="H14" s="61">
        <v>203</v>
      </c>
      <c r="I14" s="58">
        <f>G14/H14</f>
        <v>35.182266009852214</v>
      </c>
      <c r="J14" s="58">
        <v>16</v>
      </c>
      <c r="K14" s="58">
        <v>1</v>
      </c>
      <c r="L14" s="60">
        <v>38468.43</v>
      </c>
      <c r="M14" s="60">
        <v>7439</v>
      </c>
      <c r="N14" s="59">
        <v>43252</v>
      </c>
      <c r="O14" s="55" t="s">
        <v>27</v>
      </c>
      <c r="R14" s="43"/>
      <c r="S14" s="47"/>
      <c r="T14" s="47"/>
      <c r="U14" s="43"/>
    </row>
    <row r="15" spans="1:21" s="63" customFormat="1" ht="25.25" customHeight="1">
      <c r="A15" s="65">
        <v>3</v>
      </c>
      <c r="B15" s="72" t="s">
        <v>34</v>
      </c>
      <c r="C15" s="75" t="s">
        <v>62</v>
      </c>
      <c r="D15" s="71">
        <v>24113</v>
      </c>
      <c r="E15" s="69" t="s">
        <v>31</v>
      </c>
      <c r="F15" s="34" t="s">
        <v>31</v>
      </c>
      <c r="G15" s="71">
        <v>5499</v>
      </c>
      <c r="H15" s="73">
        <v>336</v>
      </c>
      <c r="I15" s="68">
        <f>G15/H15</f>
        <v>16.366071428571427</v>
      </c>
      <c r="J15" s="68">
        <v>16</v>
      </c>
      <c r="K15" s="68">
        <v>1</v>
      </c>
      <c r="L15" s="71">
        <v>24280.26</v>
      </c>
      <c r="M15" s="71">
        <v>5553</v>
      </c>
      <c r="N15" s="67">
        <v>43252</v>
      </c>
      <c r="O15" s="55" t="s">
        <v>56</v>
      </c>
      <c r="P15" s="46"/>
      <c r="Q15" s="64"/>
      <c r="S15" s="47"/>
      <c r="T15" s="64"/>
    </row>
    <row r="16" spans="1:21" s="63" customFormat="1" ht="25.25" customHeight="1">
      <c r="A16" s="65">
        <v>4</v>
      </c>
      <c r="B16" s="72">
        <v>2</v>
      </c>
      <c r="C16" s="75" t="s">
        <v>54</v>
      </c>
      <c r="D16" s="71">
        <v>17734.46</v>
      </c>
      <c r="E16" s="69">
        <v>29173.69</v>
      </c>
      <c r="F16" s="34">
        <f>(D16-E16)/E16</f>
        <v>-0.39210775188191827</v>
      </c>
      <c r="G16" s="71">
        <v>3242</v>
      </c>
      <c r="H16" s="73">
        <v>247</v>
      </c>
      <c r="I16" s="68">
        <f>G16/H16</f>
        <v>13.125506072874494</v>
      </c>
      <c r="J16" s="68">
        <v>26</v>
      </c>
      <c r="K16" s="68">
        <v>2</v>
      </c>
      <c r="L16" s="71">
        <v>48984</v>
      </c>
      <c r="M16" s="71">
        <v>8841</v>
      </c>
      <c r="N16" s="67">
        <v>43245</v>
      </c>
      <c r="O16" s="55" t="s">
        <v>28</v>
      </c>
      <c r="P16" s="46"/>
      <c r="Q16" s="64"/>
      <c r="S16" s="47"/>
      <c r="T16" s="64"/>
    </row>
    <row r="17" spans="1:23" s="63" customFormat="1" ht="25.25" customHeight="1">
      <c r="A17" s="65">
        <v>5</v>
      </c>
      <c r="B17" s="72" t="s">
        <v>34</v>
      </c>
      <c r="C17" s="75" t="s">
        <v>73</v>
      </c>
      <c r="D17" s="71">
        <v>15789.15</v>
      </c>
      <c r="E17" s="69" t="s">
        <v>31</v>
      </c>
      <c r="F17" s="34" t="s">
        <v>31</v>
      </c>
      <c r="G17" s="71">
        <v>3198</v>
      </c>
      <c r="H17" s="73">
        <v>180</v>
      </c>
      <c r="I17" s="68">
        <f>G17/H17</f>
        <v>17.766666666666666</v>
      </c>
      <c r="J17" s="68">
        <v>15</v>
      </c>
      <c r="K17" s="68">
        <v>1</v>
      </c>
      <c r="L17" s="71">
        <v>15789</v>
      </c>
      <c r="M17" s="71">
        <v>3198</v>
      </c>
      <c r="N17" s="67">
        <v>43252</v>
      </c>
      <c r="O17" s="55" t="s">
        <v>28</v>
      </c>
      <c r="P17" s="46"/>
      <c r="Q17" s="64"/>
      <c r="S17" s="47"/>
      <c r="T17" s="64"/>
      <c r="U17" s="50"/>
      <c r="V17" s="49"/>
      <c r="W17" s="47"/>
    </row>
    <row r="18" spans="1:23" s="63" customFormat="1" ht="25.25" customHeight="1">
      <c r="A18" s="65">
        <v>6</v>
      </c>
      <c r="B18" s="72">
        <v>6</v>
      </c>
      <c r="C18" s="74" t="s">
        <v>45</v>
      </c>
      <c r="D18" s="71">
        <v>10589</v>
      </c>
      <c r="E18" s="69">
        <v>9943</v>
      </c>
      <c r="F18" s="34">
        <f>(D18-E18)/E18</f>
        <v>6.497033088605049E-2</v>
      </c>
      <c r="G18" s="71">
        <v>2102</v>
      </c>
      <c r="H18" s="68" t="s">
        <v>31</v>
      </c>
      <c r="I18" s="68" t="s">
        <v>31</v>
      </c>
      <c r="J18" s="68">
        <v>8</v>
      </c>
      <c r="K18" s="68">
        <v>4</v>
      </c>
      <c r="L18" s="71">
        <v>61977</v>
      </c>
      <c r="M18" s="71">
        <v>12800</v>
      </c>
      <c r="N18" s="67">
        <v>43231</v>
      </c>
      <c r="O18" s="55" t="s">
        <v>33</v>
      </c>
      <c r="P18" s="46"/>
      <c r="Q18" s="64"/>
      <c r="S18" s="47"/>
      <c r="T18" s="64"/>
      <c r="U18" s="50"/>
      <c r="V18" s="49"/>
      <c r="W18" s="47"/>
    </row>
    <row r="19" spans="1:23" s="63" customFormat="1" ht="25.25" customHeight="1">
      <c r="A19" s="65">
        <v>7</v>
      </c>
      <c r="B19" s="72">
        <v>4</v>
      </c>
      <c r="C19" s="70" t="s">
        <v>42</v>
      </c>
      <c r="D19" s="71">
        <v>10360.049999999999</v>
      </c>
      <c r="E19" s="69">
        <v>12476.16</v>
      </c>
      <c r="F19" s="34">
        <f>(D19-E19)/E19</f>
        <v>-0.16961228454909208</v>
      </c>
      <c r="G19" s="71">
        <v>1783</v>
      </c>
      <c r="H19" s="73">
        <v>116</v>
      </c>
      <c r="I19" s="68">
        <f>G19/H19</f>
        <v>15.370689655172415</v>
      </c>
      <c r="J19" s="68">
        <v>11</v>
      </c>
      <c r="K19" s="68">
        <v>6</v>
      </c>
      <c r="L19" s="71">
        <v>344462</v>
      </c>
      <c r="M19" s="71">
        <v>57421</v>
      </c>
      <c r="N19" s="67">
        <v>43217</v>
      </c>
      <c r="O19" s="55" t="s">
        <v>28</v>
      </c>
      <c r="P19" s="46"/>
      <c r="Q19" s="64"/>
      <c r="S19" s="47"/>
      <c r="T19" s="64"/>
      <c r="U19" s="50"/>
      <c r="V19" s="49"/>
      <c r="W19" s="47"/>
    </row>
    <row r="20" spans="1:23" s="63" customFormat="1" ht="25.25" customHeight="1">
      <c r="A20" s="65">
        <v>8</v>
      </c>
      <c r="B20" s="72">
        <v>5</v>
      </c>
      <c r="C20" s="75" t="s">
        <v>51</v>
      </c>
      <c r="D20" s="71">
        <v>9174.81</v>
      </c>
      <c r="E20" s="69">
        <v>10483.64</v>
      </c>
      <c r="F20" s="34">
        <f>(D20-E20)/E20</f>
        <v>-0.12484499658515553</v>
      </c>
      <c r="G20" s="71">
        <v>2206</v>
      </c>
      <c r="H20" s="73">
        <v>156</v>
      </c>
      <c r="I20" s="68">
        <f>G20/H20</f>
        <v>14.141025641025641</v>
      </c>
      <c r="J20" s="68">
        <v>12</v>
      </c>
      <c r="K20" s="68">
        <v>3</v>
      </c>
      <c r="L20" s="71">
        <v>38225.81</v>
      </c>
      <c r="M20" s="71">
        <v>9156</v>
      </c>
      <c r="N20" s="67">
        <v>43238</v>
      </c>
      <c r="O20" s="55" t="s">
        <v>27</v>
      </c>
      <c r="P20" s="46"/>
      <c r="Q20" s="64"/>
      <c r="S20" s="47"/>
      <c r="T20" s="64"/>
      <c r="U20" s="50"/>
      <c r="V20" s="49"/>
      <c r="W20" s="47"/>
    </row>
    <row r="21" spans="1:23" s="42" customFormat="1" ht="25.25" customHeight="1">
      <c r="A21" s="65">
        <v>9</v>
      </c>
      <c r="B21" s="72" t="s">
        <v>34</v>
      </c>
      <c r="C21" s="75" t="s">
        <v>65</v>
      </c>
      <c r="D21" s="60">
        <v>7964.79</v>
      </c>
      <c r="E21" s="57" t="s">
        <v>31</v>
      </c>
      <c r="F21" s="34" t="s">
        <v>31</v>
      </c>
      <c r="G21" s="60">
        <v>1499</v>
      </c>
      <c r="H21" s="61">
        <v>111</v>
      </c>
      <c r="I21" s="58">
        <f>G21/H21</f>
        <v>13.504504504504505</v>
      </c>
      <c r="J21" s="58">
        <v>6</v>
      </c>
      <c r="K21" s="58">
        <v>1</v>
      </c>
      <c r="L21" s="60">
        <v>7964.79</v>
      </c>
      <c r="M21" s="60">
        <v>1499</v>
      </c>
      <c r="N21" s="59">
        <v>43252</v>
      </c>
      <c r="O21" s="84" t="s">
        <v>27</v>
      </c>
      <c r="P21" s="63"/>
      <c r="Q21" s="63"/>
      <c r="R21" s="64"/>
      <c r="S21" s="47"/>
      <c r="T21" s="47"/>
      <c r="U21" s="64"/>
      <c r="V21" s="49"/>
      <c r="W21" s="47"/>
    </row>
    <row r="22" spans="1:23" s="42" customFormat="1" ht="25.25" customHeight="1">
      <c r="A22" s="65">
        <v>10</v>
      </c>
      <c r="B22" s="72">
        <v>3</v>
      </c>
      <c r="C22" s="75" t="s">
        <v>57</v>
      </c>
      <c r="D22" s="60">
        <v>7242.4</v>
      </c>
      <c r="E22" s="57">
        <v>14825.07</v>
      </c>
      <c r="F22" s="34">
        <f>(D22-E22)/E22</f>
        <v>-0.51147616840932286</v>
      </c>
      <c r="G22" s="60">
        <v>1935</v>
      </c>
      <c r="H22" s="61">
        <v>141</v>
      </c>
      <c r="I22" s="58">
        <f>G22/H22</f>
        <v>13.723404255319149</v>
      </c>
      <c r="J22" s="58">
        <v>14</v>
      </c>
      <c r="K22" s="58">
        <v>2</v>
      </c>
      <c r="L22" s="60">
        <v>22067.47</v>
      </c>
      <c r="M22" s="60">
        <v>5817</v>
      </c>
      <c r="N22" s="59">
        <v>43245</v>
      </c>
      <c r="O22" s="55" t="s">
        <v>41</v>
      </c>
      <c r="P22" s="63"/>
      <c r="Q22" s="63"/>
      <c r="R22" s="64"/>
      <c r="S22" s="47"/>
      <c r="T22" s="47"/>
      <c r="U22" s="64"/>
      <c r="V22" s="49"/>
      <c r="W22" s="47"/>
    </row>
    <row r="23" spans="1:23" ht="25.25" customHeight="1">
      <c r="A23" s="14"/>
      <c r="B23" s="14"/>
      <c r="C23" s="15" t="s">
        <v>30</v>
      </c>
      <c r="D23" s="16">
        <f>SUM(D13:D22)</f>
        <v>184894.52999999997</v>
      </c>
      <c r="E23" s="54">
        <f t="shared" ref="E23:G23" si="1">SUM(E13:E22)</f>
        <v>145030.69</v>
      </c>
      <c r="F23" s="56">
        <f>(D23-E23)/E23</f>
        <v>0.27486485791386611</v>
      </c>
      <c r="G23" s="54">
        <f t="shared" si="1"/>
        <v>36825</v>
      </c>
      <c r="H23" s="17"/>
      <c r="I23" s="18"/>
      <c r="J23" s="17"/>
      <c r="K23" s="19"/>
      <c r="L23" s="20"/>
      <c r="M23" s="12"/>
      <c r="N23" s="21"/>
      <c r="O23" s="22"/>
    </row>
    <row r="24" spans="1:23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3" s="42" customFormat="1" ht="25.25" customHeight="1">
      <c r="A25" s="65">
        <v>11</v>
      </c>
      <c r="B25" s="72" t="s">
        <v>48</v>
      </c>
      <c r="C25" s="83" t="s">
        <v>64</v>
      </c>
      <c r="D25" s="60">
        <v>5723</v>
      </c>
      <c r="E25" s="34" t="s">
        <v>31</v>
      </c>
      <c r="F25" s="34" t="s">
        <v>31</v>
      </c>
      <c r="G25" s="60">
        <v>841</v>
      </c>
      <c r="H25" s="61">
        <v>7</v>
      </c>
      <c r="I25" s="58">
        <f>G25/H25</f>
        <v>120.14285714285714</v>
      </c>
      <c r="J25" s="58">
        <v>7</v>
      </c>
      <c r="K25" s="58">
        <v>0</v>
      </c>
      <c r="L25" s="60">
        <v>5723</v>
      </c>
      <c r="M25" s="60">
        <v>841</v>
      </c>
      <c r="N25" s="59" t="s">
        <v>50</v>
      </c>
      <c r="O25" s="55" t="s">
        <v>35</v>
      </c>
      <c r="P25" s="63"/>
      <c r="Q25" s="63"/>
      <c r="R25" s="64"/>
      <c r="S25" s="47"/>
      <c r="T25" s="47"/>
      <c r="U25" s="64"/>
      <c r="V25" s="49"/>
      <c r="W25" s="63"/>
    </row>
    <row r="26" spans="1:23" s="42" customFormat="1" ht="25.25" customHeight="1">
      <c r="A26" s="65">
        <v>12</v>
      </c>
      <c r="B26" s="72">
        <v>7</v>
      </c>
      <c r="C26" s="74" t="s">
        <v>52</v>
      </c>
      <c r="D26" s="60">
        <v>4416.95</v>
      </c>
      <c r="E26" s="57">
        <v>6068.3</v>
      </c>
      <c r="F26" s="34">
        <f>(D26-E26)/E26</f>
        <v>-0.27212728441243844</v>
      </c>
      <c r="G26" s="60">
        <v>785</v>
      </c>
      <c r="H26" s="61">
        <v>49</v>
      </c>
      <c r="I26" s="58">
        <f>G26/H26</f>
        <v>16.020408163265305</v>
      </c>
      <c r="J26" s="58">
        <v>5</v>
      </c>
      <c r="K26" s="58">
        <v>3</v>
      </c>
      <c r="L26" s="60">
        <v>21569.68</v>
      </c>
      <c r="M26" s="60">
        <v>4060</v>
      </c>
      <c r="N26" s="59">
        <v>43238</v>
      </c>
      <c r="O26" s="55" t="s">
        <v>27</v>
      </c>
      <c r="P26" s="63"/>
      <c r="Q26" s="63"/>
      <c r="R26" s="64"/>
      <c r="S26" s="47"/>
      <c r="T26" s="47"/>
      <c r="U26" s="64"/>
      <c r="W26" s="64"/>
    </row>
    <row r="27" spans="1:23" s="63" customFormat="1" ht="25.25" customHeight="1">
      <c r="A27" s="65">
        <v>13</v>
      </c>
      <c r="B27" s="72">
        <v>8</v>
      </c>
      <c r="C27" s="75" t="s">
        <v>46</v>
      </c>
      <c r="D27" s="71">
        <v>3509</v>
      </c>
      <c r="E27" s="69">
        <v>4961</v>
      </c>
      <c r="F27" s="34">
        <f>(D27-E27)/E27</f>
        <v>-0.29268292682926828</v>
      </c>
      <c r="G27" s="71">
        <v>923</v>
      </c>
      <c r="H27" s="68" t="s">
        <v>31</v>
      </c>
      <c r="I27" s="58" t="s">
        <v>31</v>
      </c>
      <c r="J27" s="68">
        <v>8</v>
      </c>
      <c r="K27" s="68">
        <v>4</v>
      </c>
      <c r="L27" s="71">
        <v>22340</v>
      </c>
      <c r="M27" s="71">
        <v>5688</v>
      </c>
      <c r="N27" s="67">
        <v>43231</v>
      </c>
      <c r="O27" s="55" t="s">
        <v>33</v>
      </c>
      <c r="R27" s="64"/>
      <c r="S27" s="47"/>
      <c r="T27" s="47"/>
      <c r="U27" s="64"/>
      <c r="W27" s="64"/>
    </row>
    <row r="28" spans="1:23" s="42" customFormat="1" ht="25.25" customHeight="1">
      <c r="A28" s="65">
        <v>14</v>
      </c>
      <c r="B28" s="72">
        <v>11</v>
      </c>
      <c r="C28" s="70" t="s">
        <v>43</v>
      </c>
      <c r="D28" s="71">
        <v>1628.56</v>
      </c>
      <c r="E28" s="69">
        <v>2282.7800000000002</v>
      </c>
      <c r="F28" s="34">
        <f>(D28-E28)/E28</f>
        <v>-0.28658915883265151</v>
      </c>
      <c r="G28" s="71">
        <v>296</v>
      </c>
      <c r="H28" s="73">
        <v>16</v>
      </c>
      <c r="I28" s="68">
        <f>G28/H28</f>
        <v>18.5</v>
      </c>
      <c r="J28" s="68">
        <v>3</v>
      </c>
      <c r="K28" s="68">
        <v>5</v>
      </c>
      <c r="L28" s="71">
        <v>34418.980000000003</v>
      </c>
      <c r="M28" s="71">
        <v>6445</v>
      </c>
      <c r="N28" s="59">
        <v>43224</v>
      </c>
      <c r="O28" s="55" t="s">
        <v>27</v>
      </c>
      <c r="P28" s="46"/>
      <c r="Q28" s="64"/>
      <c r="R28" s="64"/>
      <c r="S28" s="50"/>
      <c r="T28" s="47"/>
      <c r="U28" s="43"/>
      <c r="W28" s="64"/>
    </row>
    <row r="29" spans="1:23" s="42" customFormat="1" ht="25.25" customHeight="1">
      <c r="A29" s="65">
        <v>15</v>
      </c>
      <c r="B29" s="72">
        <v>10</v>
      </c>
      <c r="C29" s="70" t="s">
        <v>37</v>
      </c>
      <c r="D29" s="60">
        <v>1534.6</v>
      </c>
      <c r="E29" s="57">
        <v>2362.29</v>
      </c>
      <c r="F29" s="34">
        <f>(D29-E29)/E29</f>
        <v>-0.3503761180888037</v>
      </c>
      <c r="G29" s="60">
        <v>726</v>
      </c>
      <c r="H29" s="61">
        <v>53</v>
      </c>
      <c r="I29" s="58">
        <f>G29/H29</f>
        <v>13.69811320754717</v>
      </c>
      <c r="J29" s="58">
        <v>8</v>
      </c>
      <c r="K29" s="58">
        <v>10</v>
      </c>
      <c r="L29" s="60" t="s">
        <v>72</v>
      </c>
      <c r="M29" s="60">
        <v>48074</v>
      </c>
      <c r="N29" s="59">
        <v>43189</v>
      </c>
      <c r="O29" s="55" t="s">
        <v>38</v>
      </c>
      <c r="P29" s="63"/>
      <c r="Q29" s="63"/>
      <c r="R29" s="64"/>
      <c r="S29" s="47"/>
      <c r="T29" s="47"/>
      <c r="U29" s="43"/>
      <c r="W29" s="64"/>
    </row>
    <row r="30" spans="1:23" s="42" customFormat="1" ht="25.25" customHeight="1">
      <c r="A30" s="65">
        <v>16</v>
      </c>
      <c r="B30" s="72" t="s">
        <v>31</v>
      </c>
      <c r="C30" s="70" t="s">
        <v>70</v>
      </c>
      <c r="D30" s="71">
        <v>1118</v>
      </c>
      <c r="E30" s="69" t="s">
        <v>31</v>
      </c>
      <c r="F30" s="34" t="s">
        <v>31</v>
      </c>
      <c r="G30" s="71">
        <v>351</v>
      </c>
      <c r="H30" s="73">
        <v>11</v>
      </c>
      <c r="I30" s="68">
        <f>G30/H30</f>
        <v>31.90909090909091</v>
      </c>
      <c r="J30" s="68">
        <v>4</v>
      </c>
      <c r="K30" s="68" t="s">
        <v>31</v>
      </c>
      <c r="L30" s="71">
        <f>79819+D30</f>
        <v>80937</v>
      </c>
      <c r="M30" s="71">
        <f>16686+G30</f>
        <v>17037</v>
      </c>
      <c r="N30" s="59">
        <v>43140</v>
      </c>
      <c r="O30" s="55" t="s">
        <v>71</v>
      </c>
      <c r="P30" s="46"/>
      <c r="Q30" s="64"/>
      <c r="R30" s="64"/>
      <c r="S30" s="50"/>
      <c r="T30" s="47"/>
      <c r="U30" s="43"/>
      <c r="W30" s="64"/>
    </row>
    <row r="31" spans="1:23" s="42" customFormat="1" ht="25.25" customHeight="1">
      <c r="A31" s="65">
        <v>17</v>
      </c>
      <c r="B31" s="72" t="s">
        <v>48</v>
      </c>
      <c r="C31" s="75" t="s">
        <v>69</v>
      </c>
      <c r="D31" s="71">
        <v>998.03</v>
      </c>
      <c r="E31" s="58" t="s">
        <v>31</v>
      </c>
      <c r="F31" s="58" t="s">
        <v>31</v>
      </c>
      <c r="G31" s="71">
        <v>151</v>
      </c>
      <c r="H31" s="73">
        <v>1</v>
      </c>
      <c r="I31" s="68">
        <f>G31/H31</f>
        <v>151</v>
      </c>
      <c r="J31" s="68">
        <v>1</v>
      </c>
      <c r="K31" s="68">
        <v>1</v>
      </c>
      <c r="L31" s="71">
        <v>998.03</v>
      </c>
      <c r="M31" s="71">
        <v>151</v>
      </c>
      <c r="N31" s="67" t="s">
        <v>50</v>
      </c>
      <c r="O31" s="55" t="s">
        <v>56</v>
      </c>
      <c r="P31" s="46"/>
      <c r="Q31" s="64"/>
      <c r="R31" s="64"/>
      <c r="S31" s="63"/>
      <c r="T31" s="47"/>
      <c r="U31" s="43"/>
      <c r="W31" s="64"/>
    </row>
    <row r="32" spans="1:23" s="63" customFormat="1" ht="25.25" customHeight="1">
      <c r="A32" s="65">
        <v>18</v>
      </c>
      <c r="B32" s="72">
        <v>12</v>
      </c>
      <c r="C32" s="66" t="s">
        <v>36</v>
      </c>
      <c r="D32" s="69">
        <v>915.2</v>
      </c>
      <c r="E32" s="62">
        <v>2230.94</v>
      </c>
      <c r="F32" s="34">
        <f>(D32-E32)/E32</f>
        <v>-0.58976933489919048</v>
      </c>
      <c r="G32" s="69">
        <v>229</v>
      </c>
      <c r="H32" s="68">
        <v>18</v>
      </c>
      <c r="I32" s="68">
        <f>G32/H32</f>
        <v>12.722222222222221</v>
      </c>
      <c r="J32" s="68">
        <v>2</v>
      </c>
      <c r="K32" s="68">
        <v>11</v>
      </c>
      <c r="L32" s="69">
        <v>252404.4</v>
      </c>
      <c r="M32" s="69">
        <v>56221</v>
      </c>
      <c r="N32" s="67">
        <v>43182</v>
      </c>
      <c r="O32" s="55" t="s">
        <v>27</v>
      </c>
      <c r="P32" s="46"/>
      <c r="Q32" s="64"/>
      <c r="R32" s="64"/>
      <c r="T32" s="47"/>
      <c r="U32" s="64"/>
      <c r="W32" s="64"/>
    </row>
    <row r="33" spans="1:23" s="42" customFormat="1" ht="25.25" customHeight="1">
      <c r="A33" s="65">
        <v>19</v>
      </c>
      <c r="B33" s="72">
        <v>15</v>
      </c>
      <c r="C33" s="70" t="s">
        <v>44</v>
      </c>
      <c r="D33" s="71">
        <v>853.58</v>
      </c>
      <c r="E33" s="69">
        <v>1046.56</v>
      </c>
      <c r="F33" s="34">
        <f>(D33-E33)/E33</f>
        <v>-0.18439458798348868</v>
      </c>
      <c r="G33" s="71">
        <v>172</v>
      </c>
      <c r="H33" s="73">
        <v>8</v>
      </c>
      <c r="I33" s="68">
        <f>G33/H33</f>
        <v>21.5</v>
      </c>
      <c r="J33" s="68">
        <v>4</v>
      </c>
      <c r="K33" s="68">
        <v>5</v>
      </c>
      <c r="L33" s="71">
        <v>15244.24</v>
      </c>
      <c r="M33" s="71">
        <v>3594</v>
      </c>
      <c r="N33" s="59">
        <v>43224</v>
      </c>
      <c r="O33" s="55" t="s">
        <v>41</v>
      </c>
      <c r="P33" s="46"/>
      <c r="Q33" s="64"/>
      <c r="R33" s="50"/>
      <c r="S33" s="49"/>
      <c r="T33" s="47"/>
      <c r="U33" s="43"/>
      <c r="W33" s="47"/>
    </row>
    <row r="34" spans="1:23" s="63" customFormat="1" ht="25.25" customHeight="1">
      <c r="A34" s="65">
        <v>20</v>
      </c>
      <c r="B34" s="72">
        <v>20</v>
      </c>
      <c r="C34" s="75" t="s">
        <v>47</v>
      </c>
      <c r="D34" s="60">
        <v>533.08000000000004</v>
      </c>
      <c r="E34" s="57">
        <v>461.15</v>
      </c>
      <c r="F34" s="34">
        <f>(D34-E34)/E34</f>
        <v>0.15597961617694908</v>
      </c>
      <c r="G34" s="60">
        <v>106</v>
      </c>
      <c r="H34" s="60">
        <v>9</v>
      </c>
      <c r="I34" s="58">
        <f>G34/H34</f>
        <v>11.777777777777779</v>
      </c>
      <c r="J34" s="58">
        <v>4</v>
      </c>
      <c r="K34" s="58">
        <v>4</v>
      </c>
      <c r="L34" s="60">
        <v>15670.6</v>
      </c>
      <c r="M34" s="60">
        <v>3419</v>
      </c>
      <c r="N34" s="67">
        <v>43231</v>
      </c>
      <c r="O34" s="55" t="s">
        <v>41</v>
      </c>
      <c r="R34" s="64"/>
      <c r="S34" s="47"/>
      <c r="T34" s="47"/>
      <c r="U34" s="64"/>
      <c r="W34" s="47"/>
    </row>
    <row r="35" spans="1:23" ht="25.25" customHeight="1">
      <c r="A35" s="14"/>
      <c r="B35" s="14"/>
      <c r="C35" s="15" t="s">
        <v>32</v>
      </c>
      <c r="D35" s="35">
        <f>SUM(D23:D34)</f>
        <v>206124.52999999997</v>
      </c>
      <c r="E35" s="54">
        <f t="shared" ref="E35:G35" si="2">SUM(E23:E34)</f>
        <v>164443.71</v>
      </c>
      <c r="F35" s="56">
        <f>(D35-E35)/E35</f>
        <v>0.25346557797802044</v>
      </c>
      <c r="G35" s="54">
        <f t="shared" si="2"/>
        <v>41405</v>
      </c>
      <c r="H35" s="17"/>
      <c r="I35" s="18"/>
      <c r="J35" s="17"/>
      <c r="K35" s="19"/>
      <c r="L35" s="20"/>
      <c r="M35" s="12"/>
      <c r="N35" s="21"/>
      <c r="O35" s="22"/>
    </row>
    <row r="36" spans="1:23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3" s="42" customFormat="1" ht="25.25" customHeight="1">
      <c r="A37" s="65">
        <v>21</v>
      </c>
      <c r="B37" s="72">
        <v>9</v>
      </c>
      <c r="C37" s="75" t="s">
        <v>58</v>
      </c>
      <c r="D37" s="60">
        <v>462</v>
      </c>
      <c r="E37" s="57">
        <v>3445.84</v>
      </c>
      <c r="F37" s="34">
        <f>(D37-E37)/E37</f>
        <v>-0.86592528962459081</v>
      </c>
      <c r="G37" s="60">
        <v>85</v>
      </c>
      <c r="H37" s="61">
        <v>32</v>
      </c>
      <c r="I37" s="58">
        <f>G37/H37</f>
        <v>2.65625</v>
      </c>
      <c r="J37" s="58">
        <v>2</v>
      </c>
      <c r="K37" s="58">
        <v>2</v>
      </c>
      <c r="L37" s="60">
        <v>3729.26</v>
      </c>
      <c r="M37" s="60">
        <v>678</v>
      </c>
      <c r="N37" s="67">
        <v>43245</v>
      </c>
      <c r="O37" s="55" t="s">
        <v>56</v>
      </c>
      <c r="P37" s="63"/>
      <c r="Q37" s="63"/>
      <c r="R37" s="50"/>
      <c r="S37" s="47"/>
      <c r="T37" s="47"/>
      <c r="U37" s="49"/>
      <c r="W37" s="47"/>
    </row>
    <row r="38" spans="1:23" s="63" customFormat="1" ht="25.25" customHeight="1">
      <c r="A38" s="65">
        <v>22</v>
      </c>
      <c r="B38" s="72">
        <v>19</v>
      </c>
      <c r="C38" s="66" t="s">
        <v>39</v>
      </c>
      <c r="D38" s="57">
        <v>323</v>
      </c>
      <c r="E38" s="57">
        <v>502</v>
      </c>
      <c r="F38" s="34">
        <f>(D38-E38)/E38</f>
        <v>-0.35657370517928288</v>
      </c>
      <c r="G38" s="57">
        <v>60</v>
      </c>
      <c r="H38" s="34" t="s">
        <v>31</v>
      </c>
      <c r="I38" s="34" t="s">
        <v>31</v>
      </c>
      <c r="J38" s="58">
        <v>1</v>
      </c>
      <c r="K38" s="58">
        <v>9</v>
      </c>
      <c r="L38" s="57">
        <v>55510</v>
      </c>
      <c r="M38" s="57" t="s">
        <v>68</v>
      </c>
      <c r="N38" s="36">
        <v>43196</v>
      </c>
      <c r="O38" s="55" t="s">
        <v>33</v>
      </c>
      <c r="R38" s="50"/>
      <c r="S38" s="47"/>
      <c r="T38" s="47"/>
      <c r="U38" s="49"/>
      <c r="W38" s="47"/>
    </row>
    <row r="39" spans="1:23" s="63" customFormat="1" ht="25.25" customHeight="1">
      <c r="A39" s="65">
        <v>23</v>
      </c>
      <c r="B39" s="72">
        <v>26</v>
      </c>
      <c r="C39" s="70" t="s">
        <v>55</v>
      </c>
      <c r="D39" s="60">
        <v>322</v>
      </c>
      <c r="E39" s="57">
        <v>88.9</v>
      </c>
      <c r="F39" s="34">
        <f>(D39-E39)/E39</f>
        <v>2.622047244094488</v>
      </c>
      <c r="G39" s="60">
        <v>124</v>
      </c>
      <c r="H39" s="61">
        <v>6</v>
      </c>
      <c r="I39" s="58">
        <f>G39/H39</f>
        <v>20.666666666666668</v>
      </c>
      <c r="J39" s="58">
        <v>1</v>
      </c>
      <c r="K39" s="58">
        <v>5</v>
      </c>
      <c r="L39" s="60">
        <v>2661.58</v>
      </c>
      <c r="M39" s="60">
        <v>646</v>
      </c>
      <c r="N39" s="67">
        <v>43224</v>
      </c>
      <c r="O39" s="55" t="s">
        <v>56</v>
      </c>
      <c r="R39" s="50"/>
      <c r="S39" s="47"/>
      <c r="T39" s="47"/>
      <c r="U39" s="49"/>
      <c r="W39" s="47"/>
    </row>
    <row r="40" spans="1:23" s="42" customFormat="1" ht="25.25" customHeight="1">
      <c r="A40" s="65">
        <v>24</v>
      </c>
      <c r="B40" s="72" t="s">
        <v>31</v>
      </c>
      <c r="C40" s="75" t="s">
        <v>67</v>
      </c>
      <c r="D40" s="60">
        <v>297.60000000000002</v>
      </c>
      <c r="E40" s="57" t="s">
        <v>31</v>
      </c>
      <c r="F40" s="34" t="s">
        <v>31</v>
      </c>
      <c r="G40" s="60">
        <v>204</v>
      </c>
      <c r="H40" s="60">
        <v>7</v>
      </c>
      <c r="I40" s="58">
        <f>G40/H40</f>
        <v>29.142857142857142</v>
      </c>
      <c r="J40" s="58">
        <v>1</v>
      </c>
      <c r="K40" s="58" t="s">
        <v>31</v>
      </c>
      <c r="L40" s="60">
        <v>55879.839999999997</v>
      </c>
      <c r="M40" s="60">
        <v>13414</v>
      </c>
      <c r="N40" s="59">
        <v>42986</v>
      </c>
      <c r="O40" s="55" t="s">
        <v>27</v>
      </c>
      <c r="P40" s="63"/>
      <c r="Q40" s="63"/>
      <c r="R40" s="50"/>
      <c r="S40" s="47"/>
      <c r="T40" s="47"/>
      <c r="U40" s="43"/>
      <c r="W40" s="64"/>
    </row>
    <row r="41" spans="1:23" s="42" customFormat="1" ht="25.25" customHeight="1">
      <c r="A41" s="65">
        <v>25</v>
      </c>
      <c r="B41" s="72">
        <v>17</v>
      </c>
      <c r="C41" s="70" t="s">
        <v>40</v>
      </c>
      <c r="D41" s="60">
        <v>278</v>
      </c>
      <c r="E41" s="57">
        <v>918</v>
      </c>
      <c r="F41" s="34">
        <f>(D41-E41)/E41</f>
        <v>-0.69716775599128544</v>
      </c>
      <c r="G41" s="60">
        <v>68</v>
      </c>
      <c r="H41" s="61">
        <v>7</v>
      </c>
      <c r="I41" s="58">
        <f>G41/H41</f>
        <v>9.7142857142857135</v>
      </c>
      <c r="J41" s="58">
        <v>1</v>
      </c>
      <c r="K41" s="58">
        <v>9</v>
      </c>
      <c r="L41" s="60">
        <v>128699</v>
      </c>
      <c r="M41" s="60">
        <v>23459</v>
      </c>
      <c r="N41" s="67">
        <v>43196</v>
      </c>
      <c r="O41" s="55" t="s">
        <v>35</v>
      </c>
      <c r="R41" s="50"/>
      <c r="S41" s="47"/>
      <c r="T41" s="47"/>
      <c r="U41" s="49"/>
    </row>
    <row r="42" spans="1:23" s="42" customFormat="1" ht="25.25" customHeight="1">
      <c r="A42" s="65">
        <v>26</v>
      </c>
      <c r="B42" s="72" t="s">
        <v>31</v>
      </c>
      <c r="C42" s="75" t="s">
        <v>66</v>
      </c>
      <c r="D42" s="60">
        <v>174.6</v>
      </c>
      <c r="E42" s="57" t="s">
        <v>31</v>
      </c>
      <c r="F42" s="34" t="s">
        <v>31</v>
      </c>
      <c r="G42" s="60">
        <v>99</v>
      </c>
      <c r="H42" s="60">
        <v>21</v>
      </c>
      <c r="I42" s="58">
        <f>G42/H42</f>
        <v>4.7142857142857144</v>
      </c>
      <c r="J42" s="58">
        <v>3</v>
      </c>
      <c r="K42" s="58" t="s">
        <v>31</v>
      </c>
      <c r="L42" s="60">
        <v>277858.46999999997</v>
      </c>
      <c r="M42" s="60">
        <v>66551</v>
      </c>
      <c r="N42" s="59">
        <v>42748</v>
      </c>
      <c r="O42" s="55" t="s">
        <v>27</v>
      </c>
      <c r="R42" s="43"/>
      <c r="S42" s="47"/>
      <c r="T42" s="47"/>
      <c r="U42" s="43"/>
    </row>
    <row r="43" spans="1:23" s="63" customFormat="1" ht="25.25" customHeight="1">
      <c r="A43" s="65">
        <v>27</v>
      </c>
      <c r="B43" s="72" t="s">
        <v>31</v>
      </c>
      <c r="C43" s="83" t="s">
        <v>74</v>
      </c>
      <c r="D43" s="60">
        <v>130.80000000000001</v>
      </c>
      <c r="E43" s="34" t="s">
        <v>31</v>
      </c>
      <c r="F43" s="34" t="s">
        <v>31</v>
      </c>
      <c r="G43" s="60">
        <v>70</v>
      </c>
      <c r="H43" s="61">
        <v>7</v>
      </c>
      <c r="I43" s="58">
        <f>G43/H43</f>
        <v>10</v>
      </c>
      <c r="J43" s="58">
        <v>1</v>
      </c>
      <c r="K43" s="58" t="s">
        <v>31</v>
      </c>
      <c r="L43" s="60">
        <v>467393</v>
      </c>
      <c r="M43" s="60">
        <v>101687</v>
      </c>
      <c r="N43" s="67">
        <v>43084</v>
      </c>
      <c r="O43" s="55" t="s">
        <v>28</v>
      </c>
      <c r="R43" s="64"/>
      <c r="S43" s="47"/>
      <c r="T43" s="47"/>
      <c r="U43" s="64"/>
    </row>
    <row r="44" spans="1:23" s="63" customFormat="1" ht="25.25" customHeight="1">
      <c r="A44" s="65">
        <v>28</v>
      </c>
      <c r="B44" s="72" t="s">
        <v>31</v>
      </c>
      <c r="C44" s="66" t="s">
        <v>76</v>
      </c>
      <c r="D44" s="57">
        <v>88</v>
      </c>
      <c r="E44" s="57" t="s">
        <v>31</v>
      </c>
      <c r="F44" s="34" t="s">
        <v>31</v>
      </c>
      <c r="G44" s="57">
        <v>15</v>
      </c>
      <c r="H44" s="58">
        <v>4</v>
      </c>
      <c r="I44" s="58">
        <f>G44/H44</f>
        <v>3.75</v>
      </c>
      <c r="J44" s="58">
        <v>1</v>
      </c>
      <c r="K44" s="58" t="s">
        <v>31</v>
      </c>
      <c r="L44" s="57">
        <v>4876.7700000000004</v>
      </c>
      <c r="M44" s="57">
        <v>1069</v>
      </c>
      <c r="N44" s="48">
        <v>43203</v>
      </c>
      <c r="O44" s="55" t="s">
        <v>41</v>
      </c>
      <c r="R44" s="64"/>
      <c r="S44" s="47"/>
      <c r="T44" s="47"/>
      <c r="U44" s="64"/>
    </row>
    <row r="45" spans="1:23" s="42" customFormat="1" ht="25.25" customHeight="1">
      <c r="A45" s="65">
        <v>29</v>
      </c>
      <c r="B45" s="72">
        <v>18</v>
      </c>
      <c r="C45" s="75" t="s">
        <v>53</v>
      </c>
      <c r="D45" s="60">
        <v>84</v>
      </c>
      <c r="E45" s="57">
        <v>520.29999999999995</v>
      </c>
      <c r="F45" s="34">
        <f>(D45-E45)/E45</f>
        <v>-0.83855467999231215</v>
      </c>
      <c r="G45" s="60">
        <v>24</v>
      </c>
      <c r="H45" s="61">
        <v>7</v>
      </c>
      <c r="I45" s="58">
        <f>G45/H45</f>
        <v>3.4285714285714284</v>
      </c>
      <c r="J45" s="58">
        <v>2</v>
      </c>
      <c r="K45" s="58">
        <v>3</v>
      </c>
      <c r="L45" s="60">
        <v>5611</v>
      </c>
      <c r="M45" s="60">
        <v>1077</v>
      </c>
      <c r="N45" s="67">
        <v>43238</v>
      </c>
      <c r="O45" s="55" t="s">
        <v>28</v>
      </c>
      <c r="R45" s="43"/>
      <c r="S45" s="47"/>
      <c r="T45" s="47"/>
      <c r="U45" s="43"/>
    </row>
    <row r="46" spans="1:23" s="63" customFormat="1" ht="25.25" customHeight="1">
      <c r="A46" s="65">
        <v>30</v>
      </c>
      <c r="B46" s="72" t="s">
        <v>48</v>
      </c>
      <c r="C46" s="70" t="s">
        <v>75</v>
      </c>
      <c r="D46" s="60">
        <v>15.6</v>
      </c>
      <c r="E46" s="57" t="s">
        <v>31</v>
      </c>
      <c r="F46" s="57" t="s">
        <v>31</v>
      </c>
      <c r="G46" s="60">
        <v>4</v>
      </c>
      <c r="H46" s="61">
        <v>1</v>
      </c>
      <c r="I46" s="58">
        <f>G46/H46</f>
        <v>4</v>
      </c>
      <c r="J46" s="58">
        <v>1</v>
      </c>
      <c r="K46" s="58">
        <v>0</v>
      </c>
      <c r="L46" s="71">
        <v>16</v>
      </c>
      <c r="M46" s="71">
        <v>4</v>
      </c>
      <c r="N46" s="67" t="s">
        <v>50</v>
      </c>
      <c r="O46" s="55" t="s">
        <v>28</v>
      </c>
      <c r="S46" s="64"/>
      <c r="T46" s="64"/>
      <c r="U46" s="47"/>
      <c r="W46" s="47"/>
    </row>
    <row r="47" spans="1:23" ht="25.25" customHeight="1">
      <c r="A47" s="14"/>
      <c r="B47" s="14"/>
      <c r="C47" s="15" t="s">
        <v>63</v>
      </c>
      <c r="D47" s="16">
        <f>SUM(D35:D46)</f>
        <v>208300.12999999998</v>
      </c>
      <c r="E47" s="54">
        <f t="shared" ref="E47:G47" si="3">SUM(E35:E46)</f>
        <v>169918.74999999997</v>
      </c>
      <c r="F47" s="56">
        <f t="shared" ref="F46:F47" si="4">(D47-E47)/E47</f>
        <v>0.22588078125574729</v>
      </c>
      <c r="G47" s="54">
        <f t="shared" si="3"/>
        <v>42158</v>
      </c>
      <c r="H47" s="17"/>
      <c r="I47" s="18"/>
      <c r="J47" s="17"/>
      <c r="K47" s="19"/>
      <c r="L47" s="20"/>
      <c r="M47" s="32"/>
      <c r="N47" s="21"/>
      <c r="O47" s="33"/>
    </row>
    <row r="49" spans="2:14">
      <c r="B49" s="13"/>
    </row>
    <row r="52" spans="2:14">
      <c r="D52" s="7"/>
      <c r="E52" s="7"/>
      <c r="F52" s="41"/>
      <c r="G52" s="7"/>
      <c r="L52" s="7"/>
      <c r="M52" s="7"/>
      <c r="N52" s="40"/>
    </row>
    <row r="53" spans="2:14">
      <c r="E53" s="7"/>
      <c r="F53" s="41"/>
      <c r="L53" s="7"/>
      <c r="N53" s="40"/>
    </row>
    <row r="58" spans="2:14" ht="17.45" customHeight="1"/>
    <row r="76" ht="12" customHeight="1"/>
  </sheetData>
  <sortState ref="B14:O46">
    <sortCondition descending="1" ref="D14:D4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2018-06-08T16:59:55Z</dcterms:modified>
</cp:coreProperties>
</file>