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8\Balandis\Savaitė\"/>
    </mc:Choice>
  </mc:AlternateContent>
  <xr:revisionPtr revIDLastSave="0" documentId="13_ncr:1_{9A068C24-7D1E-40DD-B943-A0A03D73FD1C}" xr6:coauthVersionLast="32" xr6:coauthVersionMax="32" xr10:uidLastSave="{00000000-0000-0000-0000-000000000000}"/>
  <bookViews>
    <workbookView xWindow="0" yWindow="0" windowWidth="23040" windowHeight="9048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F47" i="1" l="1"/>
  <c r="E47" i="1"/>
  <c r="G47" i="1"/>
  <c r="D47" i="1"/>
  <c r="F35" i="1"/>
  <c r="E35" i="1"/>
  <c r="G35" i="1"/>
  <c r="D35" i="1"/>
  <c r="F23" i="1"/>
  <c r="E23" i="1"/>
  <c r="G23" i="1"/>
  <c r="D23" i="1"/>
  <c r="I42" i="1"/>
  <c r="I46" i="1"/>
  <c r="I38" i="1"/>
  <c r="I43" i="1"/>
  <c r="M33" i="1"/>
  <c r="L33" i="1"/>
  <c r="I33" i="1"/>
  <c r="M15" i="1"/>
  <c r="L15" i="1"/>
  <c r="I31" i="1"/>
  <c r="I13" i="1"/>
  <c r="I21" i="1"/>
  <c r="I19" i="1"/>
  <c r="F28" i="1"/>
  <c r="F29" i="1"/>
  <c r="F26" i="1"/>
  <c r="F30" i="1"/>
  <c r="F39" i="1"/>
  <c r="F32" i="1"/>
  <c r="F41" i="1"/>
  <c r="F46" i="1"/>
  <c r="F45" i="1"/>
  <c r="F37" i="1"/>
  <c r="F40" i="1"/>
  <c r="F44" i="1"/>
  <c r="F34" i="1"/>
  <c r="F14" i="1"/>
  <c r="F22" i="1"/>
  <c r="F25" i="1"/>
  <c r="I37" i="1" l="1"/>
  <c r="I28" i="1"/>
  <c r="I44" i="1"/>
  <c r="I34" i="1"/>
  <c r="I18" i="1"/>
  <c r="I25" i="1"/>
  <c r="I17" i="1"/>
  <c r="I20" i="1"/>
  <c r="I41" i="1"/>
  <c r="I32" i="1"/>
  <c r="I14" i="1"/>
  <c r="I45" i="1"/>
  <c r="F20" i="1"/>
  <c r="F27" i="1"/>
  <c r="F18" i="1"/>
  <c r="F15" i="1"/>
  <c r="F17" i="1" l="1"/>
  <c r="I22" i="1"/>
  <c r="I29" i="1" l="1"/>
  <c r="I15" i="1" l="1"/>
  <c r="I27" i="1"/>
</calcChain>
</file>

<file path=xl/sharedStrings.xml><?xml version="1.0" encoding="utf-8"?>
<sst xmlns="http://schemas.openxmlformats.org/spreadsheetml/2006/main" count="155" uniqueCount="83">
  <si>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</si>
  <si>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</si>
  <si>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</si>
  <si>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</si>
  <si>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</si>
  <si>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</si>
  <si>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</si>
  <si>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</si>
  <si>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</si>
  <si>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</si>
  <si>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</si>
  <si>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</si>
  <si>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</si>
  <si>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</si>
  <si>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</si>
  <si>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</si>
  <si>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</si>
  <si>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</si>
  <si>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</si>
  <si>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</si>
  <si>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</si>
  <si>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</si>
  <si>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</si>
  <si>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</si>
  <si>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</si>
  <si>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</si>
  <si>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</si>
  <si>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</si>
  <si>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</si>
  <si>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</si>
  <si>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</si>
  <si>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</si>
  <si>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Total (20)</t>
  </si>
  <si>
    <t>Garsų pasaulio įrašai</t>
  </si>
  <si>
    <t>N</t>
  </si>
  <si>
    <t>NCG Distribution</t>
  </si>
  <si>
    <t>Pelėdų kalnas</t>
  </si>
  <si>
    <t>Kino Gamyba</t>
  </si>
  <si>
    <t>Raudonasis Žvirblis (Red Sparrow)</t>
  </si>
  <si>
    <t>Bitė Maja: Medaus žaidynės (Maya the Bee: The Honey Games)</t>
  </si>
  <si>
    <t>Triušis Peteris (Peter Rabbit)</t>
  </si>
  <si>
    <t>Oazė: žaidimas prasideda (Ready Player One)</t>
  </si>
  <si>
    <t>Vaiduoklių žemė (Incident In A Ghost Land)</t>
  </si>
  <si>
    <t>Sengirė</t>
  </si>
  <si>
    <t>VšĮ Sengirė</t>
  </si>
  <si>
    <t>Best Film</t>
  </si>
  <si>
    <t>Pagrobta princesė (Vykradena pryntsesa: Ruslan i Ludmila)</t>
  </si>
  <si>
    <t>Lino: nuotykiai katino kailyje (Lino)</t>
  </si>
  <si>
    <t>Seksui ne! (Blockers)</t>
  </si>
  <si>
    <t>Tylos zona (A Quiet Place)</t>
  </si>
  <si>
    <t>Titanas (Titan)</t>
  </si>
  <si>
    <t>Griaunantys viską (Rampage)</t>
  </si>
  <si>
    <t>Telma (Thelma)</t>
  </si>
  <si>
    <t>Kino Aljansas</t>
  </si>
  <si>
    <t>Tiesa arba drąsa (Truth or Dare)</t>
  </si>
  <si>
    <t>Taksi 5 (Taxi 5)</t>
  </si>
  <si>
    <t>Gerumo stebuklas (Wonder)</t>
  </si>
  <si>
    <t>Dvilypis meiluzis</t>
  </si>
  <si>
    <t>A-one films</t>
  </si>
  <si>
    <t>Tavęs niekada čia nebuvo (You Were Never Really Here)</t>
  </si>
  <si>
    <t>Floridos projektas (The Florida Project)</t>
  </si>
  <si>
    <t>100 metų kartu</t>
  </si>
  <si>
    <t>UAB 100 metų kartu</t>
  </si>
  <si>
    <t>April 20 - 26</t>
  </si>
  <si>
    <t>Balandžio 20 - 26 d.</t>
  </si>
  <si>
    <t>Burbuliai. Dežavu (Smeshariki. Dezhavyu)</t>
  </si>
  <si>
    <t>Vinčesterio košmaras (Winchester)</t>
  </si>
  <si>
    <t>BestFilm</t>
  </si>
  <si>
    <t>Suaugusiųjų žaidimai (Flower)</t>
  </si>
  <si>
    <t>Keršytojai. Begalybės karas (Avengers: Infinity War)</t>
  </si>
  <si>
    <t>p</t>
  </si>
  <si>
    <t>Sobiboras (Sobibor)</t>
  </si>
  <si>
    <t>Pre-view</t>
  </si>
  <si>
    <t>Nuostabieji Lūzeriai. Kita planeta</t>
  </si>
  <si>
    <t>Studija NOMINUM</t>
  </si>
  <si>
    <t>Lady Bird</t>
  </si>
  <si>
    <t>Nematomas siūlas (Phantom Thread)</t>
  </si>
  <si>
    <t>Fantastiška moteris (Fantastic Woman)</t>
  </si>
  <si>
    <t>April 27 - May 3 Lithuanian top</t>
  </si>
  <si>
    <t>Balandžio 27 - gegužės 3 d. Lietuvos kino teatruose rodytų filmų topas</t>
  </si>
  <si>
    <t>April 27 - May 3</t>
  </si>
  <si>
    <t>Balandžio 27 - gegužės 3 d.</t>
  </si>
  <si>
    <t>Total (30)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</si>
</sst>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yyyy/mm/dd;@"/>
  </numFmts>
  <fonts count="28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color rgb="FF000000"/>
      <name val="Calibri"/>
      <family val="2"/>
      <charset val="186"/>
    </font>
    <font>
      <sz val="8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6" fillId="0" borderId="0"/>
    <xf numFmtId="0" fontId="11" fillId="0" borderId="0"/>
    <xf numFmtId="0" fontId="2" fillId="0" borderId="0"/>
  </cellStyleXfs>
  <cellXfs count="91">
    <xf numFmtId="0" fontId="0" fillId="0" borderId="0" xfId="0"/>
    <xf numFmtId="0" fontId="16" fillId="0" borderId="0" xfId="0" applyFont="1"/>
    <xf numFmtId="0" fontId="17" fillId="0" borderId="0" xfId="0" applyFont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3" fontId="16" fillId="0" borderId="0" xfId="0" applyNumberFormat="1" applyFont="1"/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vertical="center" wrapText="1"/>
    </xf>
    <xf numFmtId="3" fontId="18" fillId="0" borderId="7" xfId="0" applyNumberFormat="1" applyFont="1" applyBorder="1" applyAlignment="1">
      <alignment horizontal="center" vertical="center"/>
    </xf>
    <xf numFmtId="0" fontId="22" fillId="0" borderId="0" xfId="0" applyFont="1"/>
    <xf numFmtId="0" fontId="21" fillId="0" borderId="7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center" vertical="center"/>
    </xf>
    <xf numFmtId="14" fontId="20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 shrinkToFit="1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vertical="center" wrapText="1"/>
    </xf>
    <xf numFmtId="4" fontId="20" fillId="3" borderId="7" xfId="0" applyNumberFormat="1" applyFont="1" applyFill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1" fontId="20" fillId="3" borderId="7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14" fontId="20" fillId="3" borderId="7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 shrinkToFit="1"/>
    </xf>
    <xf numFmtId="3" fontId="18" fillId="2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1" fillId="0" borderId="0" xfId="0" applyFont="1"/>
    <xf numFmtId="10" fontId="20" fillId="2" borderId="7" xfId="0" applyNumberFormat="1" applyFont="1" applyFill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3" fontId="24" fillId="0" borderId="7" xfId="0" applyNumberFormat="1" applyFont="1" applyBorder="1" applyAlignment="1">
      <alignment horizontal="center" vertical="center"/>
    </xf>
    <xf numFmtId="14" fontId="14" fillId="0" borderId="8" xfId="0" applyNumberFormat="1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4" fontId="16" fillId="0" borderId="0" xfId="0" applyNumberFormat="1" applyFont="1"/>
    <xf numFmtId="3" fontId="4" fillId="0" borderId="8" xfId="0" applyNumberFormat="1" applyFont="1" applyBorder="1" applyAlignment="1">
      <alignment horizontal="center" vertical="center"/>
    </xf>
    <xf numFmtId="10" fontId="16" fillId="0" borderId="0" xfId="0" applyNumberFormat="1" applyFont="1"/>
    <xf numFmtId="0" fontId="11" fillId="0" borderId="0" xfId="0" applyFont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wrapText="1"/>
    </xf>
    <xf numFmtId="165" fontId="14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2" fillId="0" borderId="8" xfId="0" applyNumberFormat="1" applyFont="1" applyBorder="1" applyAlignment="1">
      <alignment horizontal="center" vertical="center"/>
    </xf>
    <xf numFmtId="3" fontId="11" fillId="0" borderId="0" xfId="0" applyNumberFormat="1" applyFont="1"/>
    <xf numFmtId="165" fontId="12" fillId="0" borderId="8" xfId="0" applyNumberFormat="1" applyFont="1" applyBorder="1" applyAlignment="1">
      <alignment horizontal="center" vertical="center"/>
    </xf>
    <xf numFmtId="6" fontId="11" fillId="0" borderId="0" xfId="0" applyNumberFormat="1" applyFont="1"/>
    <xf numFmtId="8" fontId="11" fillId="0" borderId="0" xfId="0" applyNumberFormat="1" applyFont="1"/>
    <xf numFmtId="0" fontId="2" fillId="0" borderId="0" xfId="20"/>
    <xf numFmtId="4" fontId="2" fillId="0" borderId="0" xfId="20" applyNumberFormat="1"/>
    <xf numFmtId="3" fontId="2" fillId="0" borderId="0" xfId="20" applyNumberFormat="1"/>
    <xf numFmtId="3" fontId="20" fillId="2" borderId="7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wrapText="1"/>
    </xf>
    <xf numFmtId="10" fontId="25" fillId="2" borderId="7" xfId="0" applyNumberFormat="1" applyFont="1" applyFill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 wrapText="1"/>
    </xf>
    <xf numFmtId="3" fontId="12" fillId="0" borderId="7" xfId="23" applyNumberFormat="1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0" fontId="12" fillId="0" borderId="8" xfId="23" applyNumberFormat="1" applyFont="1" applyBorder="1" applyAlignment="1">
      <alignment horizontal="left" vertical="center" wrapText="1"/>
    </xf>
    <xf numFmtId="3" fontId="12" fillId="0" borderId="8" xfId="23" applyNumberFormat="1" applyFont="1" applyBorder="1" applyAlignment="1">
      <alignment horizontal="center" vertical="center"/>
    </xf>
    <xf numFmtId="1" fontId="15" fillId="0" borderId="7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" fontId="12" fillId="0" borderId="8" xfId="0" applyNumberFormat="1" applyFont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10" fontId="20" fillId="2" borderId="8" xfId="0" applyNumberFormat="1" applyFont="1" applyFill="1" applyBorder="1" applyAlignment="1">
      <alignment horizontal="center" vertical="center"/>
    </xf>
  </cellXfs>
  <cellStyles count="24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1" xr:uid="{C3822D41-12C3-4706-9A6D-D7AC6314B6BD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2 4" xfId="23" xr:uid="{00000000-0005-0000-0000-000001000000}"/>
    <cellStyle name="Normal 3" xfId="2" xr:uid="{00000000-0005-0000-0000-00000A000000}"/>
    <cellStyle name="Normal 3 2" xfId="4" xr:uid="{00000000-0005-0000-0000-00000B000000}"/>
    <cellStyle name="Normal 3 3" xfId="22" xr:uid="{00000000-0005-0000-0000-00002F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6"/>
  <sheetViews>
    <sheetView tabSelected="1" zoomScale="75" zoomScaleNormal="75" workbookViewId="0">
      <selection activeCell="F47" sqref="F47"/>
    </sheetView>
  </sheetViews>
  <sheetFormatPr defaultColWidth="8.88671875" defaultRowHeight="14.4"/>
  <cols>
    <col min="1" max="1" width="4.109375" style="1" customWidth="1"/>
    <col min="2" max="2" width="4.77734375" style="1" customWidth="1"/>
    <col min="3" max="3" width="29.44140625" style="1" customWidth="1"/>
    <col min="4" max="4" width="13.33203125" style="1" customWidth="1"/>
    <col min="5" max="5" width="14" style="1" customWidth="1"/>
    <col min="6" max="6" width="15.33203125" style="1" customWidth="1"/>
    <col min="7" max="7" width="12.332031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4.88671875" style="1" customWidth="1"/>
    <col min="17" max="17" width="8.109375" style="1" customWidth="1"/>
    <col min="18" max="18" width="5.44140625" style="1" customWidth="1"/>
    <col min="19" max="19" width="5.6640625" style="1" customWidth="1"/>
    <col min="20" max="20" width="13.109375" style="1" customWidth="1"/>
    <col min="21" max="21" width="11.77734375" style="1" customWidth="1"/>
    <col min="22" max="22" width="11" style="1" customWidth="1"/>
    <col min="23" max="23" width="11.6640625" style="1" customWidth="1"/>
    <col min="24" max="24" width="10.6640625" style="1" customWidth="1"/>
    <col min="25" max="16384" width="8.88671875" style="1"/>
  </cols>
  <sheetData>
    <row r="1" spans="1:24" ht="19.5" customHeight="1">
      <c r="E1" s="2" t="s">
        <v>78</v>
      </c>
      <c r="F1" s="2"/>
      <c r="G1" s="2"/>
      <c r="H1" s="2"/>
      <c r="I1" s="2"/>
    </row>
    <row r="2" spans="1:24" ht="19.5" customHeight="1">
      <c r="E2" s="2" t="s">
        <v>79</v>
      </c>
      <c r="F2" s="2"/>
      <c r="G2" s="2"/>
      <c r="H2" s="2"/>
      <c r="I2" s="2"/>
      <c r="J2" s="2"/>
      <c r="K2" s="2"/>
    </row>
    <row r="4" spans="1:24" ht="15.75" customHeight="1" thickBot="1"/>
    <row r="5" spans="1:24" ht="15" customHeight="1">
      <c r="A5" s="86"/>
      <c r="B5" s="86"/>
      <c r="C5" s="83" t="s">
        <v>0</v>
      </c>
      <c r="D5" s="3"/>
      <c r="E5" s="3"/>
      <c r="F5" s="83" t="s">
        <v>3</v>
      </c>
      <c r="G5" s="3"/>
      <c r="H5" s="83" t="s">
        <v>5</v>
      </c>
      <c r="I5" s="83" t="s">
        <v>6</v>
      </c>
      <c r="J5" s="83" t="s">
        <v>7</v>
      </c>
      <c r="K5" s="83" t="s">
        <v>8</v>
      </c>
      <c r="L5" s="83" t="s">
        <v>10</v>
      </c>
      <c r="M5" s="83" t="s">
        <v>9</v>
      </c>
      <c r="N5" s="83" t="s">
        <v>11</v>
      </c>
      <c r="O5" s="83" t="s">
        <v>12</v>
      </c>
    </row>
    <row r="6" spans="1:24">
      <c r="A6" s="87"/>
      <c r="B6" s="87"/>
      <c r="C6" s="84"/>
      <c r="D6" s="63" t="s">
        <v>80</v>
      </c>
      <c r="E6" s="63" t="s">
        <v>63</v>
      </c>
      <c r="F6" s="84"/>
      <c r="G6" s="63" t="s">
        <v>80</v>
      </c>
      <c r="H6" s="84"/>
      <c r="I6" s="84"/>
      <c r="J6" s="84"/>
      <c r="K6" s="84"/>
      <c r="L6" s="84"/>
      <c r="M6" s="84"/>
      <c r="N6" s="84"/>
      <c r="O6" s="84"/>
    </row>
    <row r="7" spans="1:24">
      <c r="A7" s="87"/>
      <c r="B7" s="87"/>
      <c r="C7" s="84"/>
      <c r="D7" s="4" t="s">
        <v>1</v>
      </c>
      <c r="E7" s="4" t="s">
        <v>1</v>
      </c>
      <c r="F7" s="84"/>
      <c r="G7" s="4" t="s">
        <v>4</v>
      </c>
      <c r="H7" s="84"/>
      <c r="I7" s="84"/>
      <c r="J7" s="84"/>
      <c r="K7" s="84"/>
      <c r="L7" s="84"/>
      <c r="M7" s="84"/>
      <c r="N7" s="84"/>
      <c r="O7" s="84"/>
    </row>
    <row r="8" spans="1:24" ht="18" customHeight="1" thickBot="1">
      <c r="A8" s="88"/>
      <c r="B8" s="88"/>
      <c r="C8" s="85"/>
      <c r="D8" s="5" t="s">
        <v>2</v>
      </c>
      <c r="E8" s="5" t="s">
        <v>2</v>
      </c>
      <c r="F8" s="85"/>
      <c r="G8" s="6"/>
      <c r="H8" s="85"/>
      <c r="I8" s="85"/>
      <c r="J8" s="85"/>
      <c r="K8" s="85"/>
      <c r="L8" s="85"/>
      <c r="M8" s="85"/>
      <c r="N8" s="85"/>
      <c r="O8" s="85"/>
    </row>
    <row r="9" spans="1:24" ht="15" customHeight="1">
      <c r="A9" s="86"/>
      <c r="B9" s="86"/>
      <c r="C9" s="83" t="s">
        <v>13</v>
      </c>
      <c r="D9" s="3"/>
      <c r="E9" s="40"/>
      <c r="F9" s="83" t="s">
        <v>15</v>
      </c>
      <c r="G9" s="39"/>
      <c r="H9" s="8" t="s">
        <v>18</v>
      </c>
      <c r="I9" s="83" t="s">
        <v>29</v>
      </c>
      <c r="J9" s="3" t="s">
        <v>19</v>
      </c>
      <c r="K9" s="3" t="s">
        <v>20</v>
      </c>
      <c r="L9" s="9" t="s">
        <v>22</v>
      </c>
      <c r="M9" s="3" t="s">
        <v>23</v>
      </c>
      <c r="N9" s="3" t="s">
        <v>24</v>
      </c>
      <c r="O9" s="83" t="s">
        <v>26</v>
      </c>
    </row>
    <row r="10" spans="1:24" ht="21.6">
      <c r="A10" s="87"/>
      <c r="B10" s="87"/>
      <c r="C10" s="84"/>
      <c r="D10" s="62" t="s">
        <v>81</v>
      </c>
      <c r="E10" s="82" t="s">
        <v>64</v>
      </c>
      <c r="F10" s="84"/>
      <c r="G10" s="82" t="s">
        <v>81</v>
      </c>
      <c r="H10" s="4" t="s">
        <v>17</v>
      </c>
      <c r="I10" s="84"/>
      <c r="J10" s="4" t="s">
        <v>17</v>
      </c>
      <c r="K10" s="4" t="s">
        <v>21</v>
      </c>
      <c r="L10" s="10" t="s">
        <v>14</v>
      </c>
      <c r="M10" s="4" t="s">
        <v>16</v>
      </c>
      <c r="N10" s="4" t="s">
        <v>25</v>
      </c>
      <c r="O10" s="84"/>
    </row>
    <row r="11" spans="1:24">
      <c r="A11" s="87"/>
      <c r="B11" s="87"/>
      <c r="C11" s="84"/>
      <c r="D11" s="4" t="s">
        <v>14</v>
      </c>
      <c r="E11" s="4" t="s">
        <v>14</v>
      </c>
      <c r="F11" s="84"/>
      <c r="G11" s="40" t="s">
        <v>16</v>
      </c>
      <c r="H11" s="6"/>
      <c r="I11" s="84"/>
      <c r="J11" s="6"/>
      <c r="K11" s="6"/>
      <c r="L11" s="10" t="s">
        <v>2</v>
      </c>
      <c r="M11" s="4" t="s">
        <v>17</v>
      </c>
      <c r="N11" s="6"/>
      <c r="O11" s="84"/>
    </row>
    <row r="12" spans="1:24" ht="15" thickBot="1">
      <c r="A12" s="87"/>
      <c r="B12" s="88"/>
      <c r="C12" s="85"/>
      <c r="D12" s="5" t="s">
        <v>2</v>
      </c>
      <c r="E12" s="5" t="s">
        <v>2</v>
      </c>
      <c r="F12" s="85"/>
      <c r="G12" s="41" t="s">
        <v>17</v>
      </c>
      <c r="H12" s="11"/>
      <c r="I12" s="85"/>
      <c r="J12" s="11"/>
      <c r="K12" s="11"/>
      <c r="L12" s="11"/>
      <c r="M12" s="11"/>
      <c r="N12" s="11"/>
      <c r="O12" s="85"/>
    </row>
    <row r="13" spans="1:24" s="45" customFormat="1" ht="25.2" customHeight="1">
      <c r="A13" s="47">
        <v>1</v>
      </c>
      <c r="B13" s="79" t="s">
        <v>34</v>
      </c>
      <c r="C13" s="77" t="s">
        <v>69</v>
      </c>
      <c r="D13" s="73">
        <v>197468.37</v>
      </c>
      <c r="E13" s="70" t="s">
        <v>31</v>
      </c>
      <c r="F13" s="35" t="s">
        <v>31</v>
      </c>
      <c r="G13" s="73">
        <v>31873</v>
      </c>
      <c r="H13" s="75">
        <v>396</v>
      </c>
      <c r="I13" s="48">
        <f>G13/H13</f>
        <v>80.487373737373744</v>
      </c>
      <c r="J13" s="71">
        <v>27</v>
      </c>
      <c r="K13" s="48">
        <v>1</v>
      </c>
      <c r="L13" s="73">
        <v>197468.37</v>
      </c>
      <c r="M13" s="73">
        <v>31873</v>
      </c>
      <c r="N13" s="72">
        <v>43217</v>
      </c>
      <c r="O13" s="67" t="s">
        <v>28</v>
      </c>
      <c r="P13" s="58"/>
      <c r="Q13" s="59"/>
      <c r="U13" s="46"/>
      <c r="V13" s="54"/>
      <c r="W13" s="46"/>
      <c r="X13" s="54"/>
    </row>
    <row r="14" spans="1:24" s="45" customFormat="1" ht="25.2" customHeight="1">
      <c r="A14" s="64">
        <v>2</v>
      </c>
      <c r="B14" s="79">
        <v>1</v>
      </c>
      <c r="C14" s="68" t="s">
        <v>54</v>
      </c>
      <c r="D14" s="70">
        <v>21676</v>
      </c>
      <c r="E14" s="70">
        <v>39966</v>
      </c>
      <c r="F14" s="35">
        <f>(D14-E14)/E14</f>
        <v>-0.45763899314417256</v>
      </c>
      <c r="G14" s="70">
        <v>3740</v>
      </c>
      <c r="H14" s="71">
        <v>165</v>
      </c>
      <c r="I14" s="71">
        <f>G14/H14</f>
        <v>22.666666666666668</v>
      </c>
      <c r="J14" s="71">
        <v>10</v>
      </c>
      <c r="K14" s="71">
        <v>2</v>
      </c>
      <c r="L14" s="70">
        <v>63102</v>
      </c>
      <c r="M14" s="70">
        <v>12073</v>
      </c>
      <c r="N14" s="55">
        <v>43210</v>
      </c>
      <c r="O14" s="67" t="s">
        <v>35</v>
      </c>
      <c r="U14" s="46"/>
      <c r="V14" s="54"/>
      <c r="W14" s="46"/>
      <c r="X14" s="54"/>
    </row>
    <row r="15" spans="1:24" s="45" customFormat="1" ht="25.2" customHeight="1">
      <c r="A15" s="64">
        <v>3</v>
      </c>
      <c r="B15" s="79">
        <v>4</v>
      </c>
      <c r="C15" s="77" t="s">
        <v>43</v>
      </c>
      <c r="D15" s="73">
        <v>15663.33</v>
      </c>
      <c r="E15" s="70">
        <v>20967.650000000001</v>
      </c>
      <c r="F15" s="35">
        <f>(D15-E15)/E15</f>
        <v>-0.2529763707425487</v>
      </c>
      <c r="G15" s="73">
        <v>3103</v>
      </c>
      <c r="H15" s="75">
        <v>128</v>
      </c>
      <c r="I15" s="71">
        <f>G15/H15</f>
        <v>24.2421875</v>
      </c>
      <c r="J15" s="71">
        <v>16</v>
      </c>
      <c r="K15" s="71">
        <v>5</v>
      </c>
      <c r="L15" s="73">
        <f>173611+D15</f>
        <v>189274.33</v>
      </c>
      <c r="M15" s="73">
        <f>35695+G15</f>
        <v>38798</v>
      </c>
      <c r="N15" s="72">
        <v>43189</v>
      </c>
      <c r="O15" s="67" t="s">
        <v>44</v>
      </c>
      <c r="U15" s="46"/>
      <c r="V15" s="54"/>
      <c r="W15" s="46"/>
      <c r="X15" s="54"/>
    </row>
    <row r="16" spans="1:24" s="45" customFormat="1" ht="25.2" customHeight="1">
      <c r="A16" s="64">
        <v>4</v>
      </c>
      <c r="B16" s="79" t="s">
        <v>34</v>
      </c>
      <c r="C16" s="77" t="s">
        <v>65</v>
      </c>
      <c r="D16" s="73">
        <v>15579</v>
      </c>
      <c r="E16" s="70" t="s">
        <v>31</v>
      </c>
      <c r="F16" s="35" t="s">
        <v>31</v>
      </c>
      <c r="G16" s="73">
        <v>3581</v>
      </c>
      <c r="H16" s="75" t="s">
        <v>31</v>
      </c>
      <c r="I16" s="71" t="s">
        <v>31</v>
      </c>
      <c r="J16" s="71">
        <v>15</v>
      </c>
      <c r="K16" s="71">
        <v>1</v>
      </c>
      <c r="L16" s="73">
        <v>15579</v>
      </c>
      <c r="M16" s="73">
        <v>3581</v>
      </c>
      <c r="N16" s="72">
        <v>43217</v>
      </c>
      <c r="O16" s="67" t="s">
        <v>33</v>
      </c>
      <c r="U16" s="46"/>
      <c r="V16" s="54"/>
      <c r="W16" s="46"/>
      <c r="X16" s="54"/>
    </row>
    <row r="17" spans="1:24" s="45" customFormat="1" ht="25.2" customHeight="1">
      <c r="A17" s="64">
        <v>5</v>
      </c>
      <c r="B17" s="79">
        <v>5</v>
      </c>
      <c r="C17" s="77" t="s">
        <v>49</v>
      </c>
      <c r="D17" s="73">
        <v>15086</v>
      </c>
      <c r="E17" s="70">
        <v>20680</v>
      </c>
      <c r="F17" s="35">
        <f>(D17-E17)/E17</f>
        <v>-0.27050290135396521</v>
      </c>
      <c r="G17" s="73">
        <v>2638</v>
      </c>
      <c r="H17" s="75">
        <v>97</v>
      </c>
      <c r="I17" s="71">
        <f>G17/H17</f>
        <v>27.195876288659793</v>
      </c>
      <c r="J17" s="71">
        <v>8</v>
      </c>
      <c r="K17" s="71">
        <v>4</v>
      </c>
      <c r="L17" s="73">
        <v>118883</v>
      </c>
      <c r="M17" s="73">
        <v>21572</v>
      </c>
      <c r="N17" s="72">
        <v>43196</v>
      </c>
      <c r="O17" s="67" t="s">
        <v>35</v>
      </c>
      <c r="U17" s="57"/>
      <c r="V17" s="54"/>
      <c r="W17" s="56"/>
    </row>
    <row r="18" spans="1:24" s="45" customFormat="1" ht="25.2" customHeight="1">
      <c r="A18" s="64">
        <v>6</v>
      </c>
      <c r="B18" s="79">
        <v>8</v>
      </c>
      <c r="C18" s="68" t="s">
        <v>40</v>
      </c>
      <c r="D18" s="70">
        <v>15078.12</v>
      </c>
      <c r="E18" s="61">
        <v>13676.04</v>
      </c>
      <c r="F18" s="35">
        <f>(D18-E18)/E18</f>
        <v>0.10252090517430483</v>
      </c>
      <c r="G18" s="70">
        <v>3194</v>
      </c>
      <c r="H18" s="71">
        <v>138</v>
      </c>
      <c r="I18" s="71">
        <f>G18/H18</f>
        <v>23.144927536231883</v>
      </c>
      <c r="J18" s="71">
        <v>11</v>
      </c>
      <c r="K18" s="71">
        <v>6</v>
      </c>
      <c r="L18" s="70">
        <v>235574.15</v>
      </c>
      <c r="M18" s="70">
        <v>52426</v>
      </c>
      <c r="N18" s="72">
        <v>43182</v>
      </c>
      <c r="O18" s="67" t="s">
        <v>27</v>
      </c>
      <c r="U18" s="57"/>
      <c r="V18" s="54"/>
      <c r="W18" s="46"/>
      <c r="X18" s="54"/>
    </row>
    <row r="19" spans="1:24" s="45" customFormat="1" ht="25.2" customHeight="1">
      <c r="A19" s="64">
        <v>7</v>
      </c>
      <c r="B19" s="79" t="s">
        <v>34</v>
      </c>
      <c r="C19" s="77" t="s">
        <v>66</v>
      </c>
      <c r="D19" s="73">
        <v>14161.55</v>
      </c>
      <c r="E19" s="70" t="s">
        <v>31</v>
      </c>
      <c r="F19" s="35" t="s">
        <v>31</v>
      </c>
      <c r="G19" s="73">
        <v>2684</v>
      </c>
      <c r="H19" s="75">
        <v>150</v>
      </c>
      <c r="I19" s="71">
        <f>G19/H19</f>
        <v>17.893333333333334</v>
      </c>
      <c r="J19" s="71">
        <v>14</v>
      </c>
      <c r="K19" s="71">
        <v>1</v>
      </c>
      <c r="L19" s="73">
        <v>14161.55</v>
      </c>
      <c r="M19" s="73">
        <v>2684</v>
      </c>
      <c r="N19" s="72">
        <v>43217</v>
      </c>
      <c r="O19" s="67" t="s">
        <v>67</v>
      </c>
      <c r="U19" s="57"/>
      <c r="V19" s="54"/>
      <c r="W19" s="56"/>
    </row>
    <row r="20" spans="1:24" s="45" customFormat="1" ht="25.2" customHeight="1">
      <c r="A20" s="64">
        <v>8</v>
      </c>
      <c r="B20" s="79">
        <v>6</v>
      </c>
      <c r="C20" s="77" t="s">
        <v>47</v>
      </c>
      <c r="D20" s="73">
        <v>11467.88</v>
      </c>
      <c r="E20" s="70">
        <v>15064.66</v>
      </c>
      <c r="F20" s="35">
        <f>(D20-E20)/E20</f>
        <v>-0.23875613521977931</v>
      </c>
      <c r="G20" s="73">
        <v>2533</v>
      </c>
      <c r="H20" s="75">
        <v>129</v>
      </c>
      <c r="I20" s="71">
        <f>G20/H20</f>
        <v>19.635658914728683</v>
      </c>
      <c r="J20" s="71">
        <v>12</v>
      </c>
      <c r="K20" s="71">
        <v>3</v>
      </c>
      <c r="L20" s="73">
        <v>46931.76</v>
      </c>
      <c r="M20" s="73">
        <v>11048</v>
      </c>
      <c r="N20" s="72">
        <v>43203</v>
      </c>
      <c r="O20" s="67" t="s">
        <v>27</v>
      </c>
      <c r="U20" s="57"/>
      <c r="V20" s="54"/>
      <c r="W20" s="56"/>
    </row>
    <row r="21" spans="1:24" s="45" customFormat="1" ht="25.2" customHeight="1">
      <c r="A21" s="64">
        <v>9</v>
      </c>
      <c r="B21" s="79" t="s">
        <v>34</v>
      </c>
      <c r="C21" s="77" t="s">
        <v>68</v>
      </c>
      <c r="D21" s="73">
        <v>8198.19</v>
      </c>
      <c r="E21" s="70" t="s">
        <v>31</v>
      </c>
      <c r="F21" s="35" t="s">
        <v>31</v>
      </c>
      <c r="G21" s="73">
        <v>1523</v>
      </c>
      <c r="H21" s="75">
        <v>130</v>
      </c>
      <c r="I21" s="71">
        <f>G21/H21</f>
        <v>11.715384615384615</v>
      </c>
      <c r="J21" s="71">
        <v>14</v>
      </c>
      <c r="K21" s="71">
        <v>1</v>
      </c>
      <c r="L21" s="73">
        <v>8198.19</v>
      </c>
      <c r="M21" s="73">
        <v>1523</v>
      </c>
      <c r="N21" s="72">
        <v>43217</v>
      </c>
      <c r="O21" s="67" t="s">
        <v>28</v>
      </c>
    </row>
    <row r="22" spans="1:24" s="34" customFormat="1" ht="25.2" customHeight="1">
      <c r="A22" s="64">
        <v>10</v>
      </c>
      <c r="B22" s="79">
        <v>2</v>
      </c>
      <c r="C22" s="77" t="s">
        <v>51</v>
      </c>
      <c r="D22" s="73">
        <v>8163.77</v>
      </c>
      <c r="E22" s="70">
        <v>23410.46</v>
      </c>
      <c r="F22" s="35">
        <f>(D22-E22)/E22</f>
        <v>-0.65127682241186202</v>
      </c>
      <c r="G22" s="73">
        <v>1343</v>
      </c>
      <c r="H22" s="75">
        <v>90</v>
      </c>
      <c r="I22" s="71">
        <f>G22/H22</f>
        <v>14.922222222222222</v>
      </c>
      <c r="J22" s="48">
        <v>7</v>
      </c>
      <c r="K22" s="36">
        <v>3</v>
      </c>
      <c r="L22" s="73">
        <v>69565.259999999995</v>
      </c>
      <c r="M22" s="73">
        <v>12118</v>
      </c>
      <c r="N22" s="51">
        <v>43203</v>
      </c>
      <c r="O22" s="49" t="s">
        <v>27</v>
      </c>
      <c r="P22" s="45"/>
      <c r="Q22" s="45"/>
      <c r="R22" s="45"/>
      <c r="S22" s="45"/>
      <c r="T22" s="45"/>
      <c r="U22" s="46"/>
      <c r="V22" s="54"/>
      <c r="W22" s="46"/>
      <c r="X22" s="54"/>
    </row>
    <row r="23" spans="1:24" ht="25.2" customHeight="1">
      <c r="A23" s="14"/>
      <c r="B23" s="14"/>
      <c r="C23" s="15" t="s">
        <v>30</v>
      </c>
      <c r="D23" s="16">
        <f>SUM(D13:D22)</f>
        <v>322542.20999999996</v>
      </c>
      <c r="E23" s="66">
        <f t="shared" ref="E23:G23" si="0">SUM(E13:E22)</f>
        <v>133764.81</v>
      </c>
      <c r="F23" s="69">
        <f>(D23-E23)/E23</f>
        <v>1.4112635453225699</v>
      </c>
      <c r="G23" s="66">
        <f t="shared" si="0"/>
        <v>56212</v>
      </c>
      <c r="H23" s="17"/>
      <c r="I23" s="18"/>
      <c r="J23" s="17"/>
      <c r="K23" s="19"/>
      <c r="L23" s="20"/>
      <c r="M23" s="12"/>
      <c r="N23" s="21"/>
      <c r="O23" s="22"/>
    </row>
    <row r="24" spans="1:24" ht="12" customHeight="1">
      <c r="A24" s="23"/>
      <c r="B24" s="23"/>
      <c r="C24" s="24"/>
      <c r="D24" s="25"/>
      <c r="E24" s="25"/>
      <c r="F24" s="25"/>
      <c r="G24" s="26"/>
      <c r="H24" s="27"/>
      <c r="I24" s="28"/>
      <c r="J24" s="27"/>
      <c r="K24" s="29"/>
      <c r="L24" s="25"/>
      <c r="M24" s="26"/>
      <c r="N24" s="30"/>
      <c r="O24" s="31"/>
    </row>
    <row r="25" spans="1:24" s="45" customFormat="1" ht="25.2" customHeight="1">
      <c r="A25" s="64">
        <v>11</v>
      </c>
      <c r="B25" s="79">
        <v>3</v>
      </c>
      <c r="C25" s="77" t="s">
        <v>55</v>
      </c>
      <c r="D25" s="73">
        <v>7271.05</v>
      </c>
      <c r="E25" s="70">
        <v>22915.25</v>
      </c>
      <c r="F25" s="35">
        <f>(D25-E25)/E25</f>
        <v>-0.68269820316164997</v>
      </c>
      <c r="G25" s="73">
        <v>1282</v>
      </c>
      <c r="H25" s="75">
        <v>106</v>
      </c>
      <c r="I25" s="71">
        <f>G25/H25</f>
        <v>12.09433962264151</v>
      </c>
      <c r="J25" s="71">
        <v>10</v>
      </c>
      <c r="K25" s="71">
        <v>2</v>
      </c>
      <c r="L25" s="73">
        <v>30186</v>
      </c>
      <c r="M25" s="73">
        <v>5849</v>
      </c>
      <c r="N25" s="72">
        <v>43210</v>
      </c>
      <c r="O25" s="67" t="s">
        <v>28</v>
      </c>
      <c r="P25" s="46"/>
      <c r="U25" s="46"/>
      <c r="V25" s="54"/>
      <c r="W25" s="46"/>
      <c r="X25" s="54"/>
    </row>
    <row r="26" spans="1:24" s="45" customFormat="1" ht="25.2" customHeight="1">
      <c r="A26" s="64">
        <v>12</v>
      </c>
      <c r="B26" s="79">
        <v>11</v>
      </c>
      <c r="C26" s="68" t="s">
        <v>46</v>
      </c>
      <c r="D26" s="70">
        <v>6977</v>
      </c>
      <c r="E26" s="70">
        <v>8245</v>
      </c>
      <c r="F26" s="35">
        <f>(D26-E26)/E26</f>
        <v>-0.15379017586416011</v>
      </c>
      <c r="G26" s="70">
        <v>1587</v>
      </c>
      <c r="H26" s="35" t="s">
        <v>31</v>
      </c>
      <c r="I26" s="35" t="s">
        <v>31</v>
      </c>
      <c r="J26" s="71">
        <v>12</v>
      </c>
      <c r="K26" s="71">
        <v>4</v>
      </c>
      <c r="L26" s="70">
        <v>49451</v>
      </c>
      <c r="M26" s="70">
        <v>11580</v>
      </c>
      <c r="N26" s="38">
        <v>43196</v>
      </c>
      <c r="O26" s="67" t="s">
        <v>33</v>
      </c>
      <c r="P26" s="46"/>
      <c r="U26" s="46"/>
      <c r="V26" s="54"/>
      <c r="W26" s="46"/>
      <c r="X26" s="54"/>
    </row>
    <row r="27" spans="1:24" s="45" customFormat="1" ht="25.2" customHeight="1">
      <c r="A27" s="64">
        <v>13</v>
      </c>
      <c r="B27" s="79">
        <v>7</v>
      </c>
      <c r="C27" s="77" t="s">
        <v>41</v>
      </c>
      <c r="D27" s="73">
        <v>6336.91</v>
      </c>
      <c r="E27" s="70">
        <v>13970.05</v>
      </c>
      <c r="F27" s="35">
        <f>(D27-E27)/E27</f>
        <v>-0.54639317683186528</v>
      </c>
      <c r="G27" s="73">
        <v>1089</v>
      </c>
      <c r="H27" s="75">
        <v>69</v>
      </c>
      <c r="I27" s="71">
        <f>G27/H27</f>
        <v>15.782608695652174</v>
      </c>
      <c r="J27" s="71">
        <v>6</v>
      </c>
      <c r="K27" s="71">
        <v>5</v>
      </c>
      <c r="L27" s="73">
        <v>172730.36</v>
      </c>
      <c r="M27" s="73">
        <v>29224</v>
      </c>
      <c r="N27" s="72">
        <v>43189</v>
      </c>
      <c r="O27" s="67" t="s">
        <v>27</v>
      </c>
      <c r="P27" s="46"/>
      <c r="U27" s="57"/>
      <c r="V27" s="54"/>
      <c r="W27" s="46"/>
      <c r="X27" s="54"/>
    </row>
    <row r="28" spans="1:24" s="45" customFormat="1" ht="25.2" customHeight="1">
      <c r="A28" s="64">
        <v>14</v>
      </c>
      <c r="B28" s="79">
        <v>9</v>
      </c>
      <c r="C28" s="68" t="s">
        <v>59</v>
      </c>
      <c r="D28" s="70">
        <v>4241.7</v>
      </c>
      <c r="E28" s="61">
        <v>8706.25</v>
      </c>
      <c r="F28" s="35">
        <f>(D28-E28)/E28</f>
        <v>-0.51279827709978465</v>
      </c>
      <c r="G28" s="70">
        <v>858</v>
      </c>
      <c r="H28" s="71">
        <v>30</v>
      </c>
      <c r="I28" s="71">
        <f>G28/H28</f>
        <v>28.6</v>
      </c>
      <c r="J28" s="48">
        <v>8</v>
      </c>
      <c r="K28" s="48">
        <v>2</v>
      </c>
      <c r="L28" s="70">
        <v>12967.95</v>
      </c>
      <c r="M28" s="70">
        <v>2784</v>
      </c>
      <c r="N28" s="51">
        <v>43210</v>
      </c>
      <c r="O28" s="49" t="s">
        <v>58</v>
      </c>
      <c r="T28" s="57"/>
      <c r="U28" s="56"/>
      <c r="V28" s="54"/>
      <c r="W28" s="54"/>
      <c r="X28" s="56"/>
    </row>
    <row r="29" spans="1:24" s="45" customFormat="1" ht="25.2" customHeight="1">
      <c r="A29" s="64">
        <v>15</v>
      </c>
      <c r="B29" s="79">
        <v>10</v>
      </c>
      <c r="C29" s="77" t="s">
        <v>48</v>
      </c>
      <c r="D29" s="73">
        <v>4095</v>
      </c>
      <c r="E29" s="70">
        <v>8260</v>
      </c>
      <c r="F29" s="35">
        <f>(D29-E29)/E29</f>
        <v>-0.50423728813559321</v>
      </c>
      <c r="G29" s="73">
        <v>718</v>
      </c>
      <c r="H29" s="75">
        <v>25</v>
      </c>
      <c r="I29" s="71">
        <f>G29/H29</f>
        <v>28.72</v>
      </c>
      <c r="J29" s="71">
        <v>5</v>
      </c>
      <c r="K29" s="71">
        <v>4</v>
      </c>
      <c r="L29" s="73">
        <v>47557</v>
      </c>
      <c r="M29" s="73">
        <v>8914</v>
      </c>
      <c r="N29" s="72">
        <v>43196</v>
      </c>
      <c r="O29" s="67" t="s">
        <v>35</v>
      </c>
      <c r="T29" s="57"/>
      <c r="U29" s="56"/>
      <c r="V29" s="54"/>
      <c r="W29" s="54"/>
      <c r="X29" s="56"/>
    </row>
    <row r="30" spans="1:24" s="45" customFormat="1" ht="25.2" customHeight="1">
      <c r="A30" s="64">
        <v>16</v>
      </c>
      <c r="B30" s="79">
        <v>12</v>
      </c>
      <c r="C30" s="77" t="s">
        <v>61</v>
      </c>
      <c r="D30" s="73">
        <v>3278.18</v>
      </c>
      <c r="E30" s="70">
        <v>4245</v>
      </c>
      <c r="F30" s="35">
        <f>(D30-E30)/E30</f>
        <v>-0.22775500588928155</v>
      </c>
      <c r="G30" s="73">
        <v>819</v>
      </c>
      <c r="H30" s="71" t="s">
        <v>31</v>
      </c>
      <c r="I30" s="48" t="s">
        <v>31</v>
      </c>
      <c r="J30" s="48" t="s">
        <v>31</v>
      </c>
      <c r="K30" s="48">
        <v>2</v>
      </c>
      <c r="L30" s="73">
        <v>11485.73</v>
      </c>
      <c r="M30" s="73">
        <v>2702</v>
      </c>
      <c r="N30" s="51">
        <v>43210</v>
      </c>
      <c r="O30" s="49" t="s">
        <v>62</v>
      </c>
      <c r="T30" s="57"/>
      <c r="U30" s="56"/>
      <c r="V30" s="54"/>
      <c r="W30" s="54"/>
      <c r="X30" s="56"/>
    </row>
    <row r="31" spans="1:24" s="45" customFormat="1" ht="25.2" customHeight="1">
      <c r="A31" s="64">
        <v>17</v>
      </c>
      <c r="B31" s="79" t="s">
        <v>70</v>
      </c>
      <c r="C31" s="77" t="s">
        <v>71</v>
      </c>
      <c r="D31" s="73">
        <v>815.01</v>
      </c>
      <c r="E31" s="70" t="s">
        <v>31</v>
      </c>
      <c r="F31" s="35" t="s">
        <v>31</v>
      </c>
      <c r="G31" s="73">
        <v>147</v>
      </c>
      <c r="H31" s="75">
        <v>7</v>
      </c>
      <c r="I31" s="71">
        <f>G31/H31</f>
        <v>21</v>
      </c>
      <c r="J31" s="71">
        <v>7</v>
      </c>
      <c r="K31" s="71">
        <v>0</v>
      </c>
      <c r="L31" s="73">
        <v>815.01</v>
      </c>
      <c r="M31" s="73">
        <v>147</v>
      </c>
      <c r="N31" s="72" t="s">
        <v>72</v>
      </c>
      <c r="O31" s="67" t="s">
        <v>27</v>
      </c>
      <c r="T31" s="57"/>
      <c r="U31" s="56"/>
      <c r="V31" s="54"/>
      <c r="W31" s="54"/>
      <c r="X31" s="56"/>
    </row>
    <row r="32" spans="1:24" s="45" customFormat="1" ht="25.2" customHeight="1">
      <c r="A32" s="64">
        <v>18</v>
      </c>
      <c r="B32" s="79">
        <v>14</v>
      </c>
      <c r="C32" s="68" t="s">
        <v>38</v>
      </c>
      <c r="D32" s="70">
        <v>764.33</v>
      </c>
      <c r="E32" s="70">
        <v>1679.1</v>
      </c>
      <c r="F32" s="35">
        <f>(D32-E32)/E32</f>
        <v>-0.54479780834971114</v>
      </c>
      <c r="G32" s="70">
        <v>146</v>
      </c>
      <c r="H32" s="71">
        <v>7</v>
      </c>
      <c r="I32" s="71">
        <f>G32/H32</f>
        <v>20.857142857142858</v>
      </c>
      <c r="J32" s="71">
        <v>1</v>
      </c>
      <c r="K32" s="71">
        <v>9</v>
      </c>
      <c r="L32" s="70">
        <v>163021</v>
      </c>
      <c r="M32" s="70">
        <v>28809</v>
      </c>
      <c r="N32" s="72">
        <v>43161</v>
      </c>
      <c r="O32" s="49" t="s">
        <v>28</v>
      </c>
      <c r="S32" s="56"/>
      <c r="T32" s="54"/>
      <c r="U32" s="57"/>
      <c r="V32" s="54"/>
      <c r="W32" s="56"/>
      <c r="X32" s="56"/>
    </row>
    <row r="33" spans="1:24" s="45" customFormat="1" ht="25.2" customHeight="1">
      <c r="A33" s="64">
        <v>19</v>
      </c>
      <c r="B33" s="70" t="s">
        <v>31</v>
      </c>
      <c r="C33" s="77" t="s">
        <v>73</v>
      </c>
      <c r="D33" s="73">
        <v>729.9</v>
      </c>
      <c r="E33" s="70" t="s">
        <v>31</v>
      </c>
      <c r="F33" s="35" t="s">
        <v>31</v>
      </c>
      <c r="G33" s="73">
        <v>173</v>
      </c>
      <c r="H33" s="75">
        <v>17</v>
      </c>
      <c r="I33" s="71">
        <f>G33/H33</f>
        <v>10.176470588235293</v>
      </c>
      <c r="J33" s="48">
        <v>3</v>
      </c>
      <c r="K33" s="48">
        <v>12</v>
      </c>
      <c r="L33" s="73">
        <f>77846+D33</f>
        <v>78575.899999999994</v>
      </c>
      <c r="M33" s="73">
        <f>16112+G33</f>
        <v>16285</v>
      </c>
      <c r="N33" s="72">
        <v>43140</v>
      </c>
      <c r="O33" s="49" t="s">
        <v>74</v>
      </c>
      <c r="P33" s="46"/>
      <c r="R33" s="52"/>
      <c r="T33" s="46"/>
      <c r="V33" s="54"/>
      <c r="W33" s="46"/>
      <c r="X33" s="54"/>
    </row>
    <row r="34" spans="1:24" s="45" customFormat="1" ht="25.2" customHeight="1">
      <c r="A34" s="64">
        <v>20</v>
      </c>
      <c r="B34" s="89">
        <v>25</v>
      </c>
      <c r="C34" s="68" t="s">
        <v>56</v>
      </c>
      <c r="D34" s="76">
        <v>634</v>
      </c>
      <c r="E34" s="70">
        <v>74</v>
      </c>
      <c r="F34" s="35">
        <f>(D34-E34)/E34</f>
        <v>7.5675675675675675</v>
      </c>
      <c r="G34" s="76">
        <v>256</v>
      </c>
      <c r="H34" s="74">
        <v>6</v>
      </c>
      <c r="I34" s="71">
        <f>G34/H34</f>
        <v>42.666666666666664</v>
      </c>
      <c r="J34" s="74">
        <v>4</v>
      </c>
      <c r="K34" s="76" t="s">
        <v>31</v>
      </c>
      <c r="L34" s="76">
        <v>35297.51</v>
      </c>
      <c r="M34" s="76">
        <v>9655</v>
      </c>
      <c r="N34" s="72">
        <v>43056</v>
      </c>
      <c r="O34" s="67" t="s">
        <v>27</v>
      </c>
      <c r="P34" s="46"/>
      <c r="R34" s="52"/>
      <c r="T34" s="46"/>
      <c r="V34" s="54"/>
      <c r="W34" s="46"/>
      <c r="X34" s="54"/>
    </row>
    <row r="35" spans="1:24" ht="25.2" customHeight="1">
      <c r="A35" s="14"/>
      <c r="B35" s="14"/>
      <c r="C35" s="15" t="s">
        <v>32</v>
      </c>
      <c r="D35" s="37">
        <f>SUM(D23:D34)</f>
        <v>357685.29</v>
      </c>
      <c r="E35" s="66">
        <f t="shared" ref="E35:G35" si="1">SUM(E23:E34)</f>
        <v>201859.46</v>
      </c>
      <c r="F35" s="69">
        <f>(D35-E35)/E35</f>
        <v>0.77195207992729198</v>
      </c>
      <c r="G35" s="66">
        <f t="shared" si="1"/>
        <v>63287</v>
      </c>
      <c r="H35" s="17"/>
      <c r="I35" s="18"/>
      <c r="J35" s="17"/>
      <c r="K35" s="19"/>
      <c r="L35" s="20"/>
      <c r="M35" s="12"/>
      <c r="N35" s="21"/>
      <c r="O35" s="22"/>
    </row>
    <row r="36" spans="1:24" ht="11.25" customHeight="1">
      <c r="A36" s="23"/>
      <c r="B36" s="23"/>
      <c r="C36" s="24"/>
      <c r="D36" s="25"/>
      <c r="E36" s="25"/>
      <c r="F36" s="25"/>
      <c r="G36" s="26"/>
      <c r="H36" s="27"/>
      <c r="I36" s="28"/>
      <c r="J36" s="27"/>
      <c r="K36" s="29"/>
      <c r="L36" s="25"/>
      <c r="M36" s="26"/>
      <c r="N36" s="30"/>
      <c r="O36" s="31"/>
    </row>
    <row r="37" spans="1:24" s="45" customFormat="1" ht="25.2" customHeight="1">
      <c r="A37" s="64">
        <v>21</v>
      </c>
      <c r="B37" s="89">
        <v>22</v>
      </c>
      <c r="C37" s="68" t="s">
        <v>60</v>
      </c>
      <c r="D37" s="76">
        <v>493</v>
      </c>
      <c r="E37" s="70">
        <v>151.6</v>
      </c>
      <c r="F37" s="35">
        <f>(D37-E37)/E37</f>
        <v>2.2519788918205803</v>
      </c>
      <c r="G37" s="76">
        <v>147</v>
      </c>
      <c r="H37" s="74">
        <v>1</v>
      </c>
      <c r="I37" s="71">
        <f>G37/H37</f>
        <v>147</v>
      </c>
      <c r="J37" s="74">
        <v>1</v>
      </c>
      <c r="K37" s="70" t="s">
        <v>31</v>
      </c>
      <c r="L37" s="76">
        <v>8061</v>
      </c>
      <c r="M37" s="76">
        <v>1891</v>
      </c>
      <c r="N37" s="72">
        <v>43196</v>
      </c>
      <c r="O37" s="67" t="s">
        <v>58</v>
      </c>
      <c r="S37" s="56"/>
      <c r="T37" s="54"/>
      <c r="U37" s="57"/>
      <c r="V37" s="54"/>
      <c r="W37" s="56"/>
      <c r="X37" s="54"/>
    </row>
    <row r="38" spans="1:24" s="45" customFormat="1" ht="25.2" customHeight="1">
      <c r="A38" s="64">
        <v>22</v>
      </c>
      <c r="B38" s="70" t="s">
        <v>31</v>
      </c>
      <c r="C38" s="68" t="s">
        <v>76</v>
      </c>
      <c r="D38" s="76">
        <v>149</v>
      </c>
      <c r="E38" s="70" t="s">
        <v>31</v>
      </c>
      <c r="F38" s="35" t="s">
        <v>31</v>
      </c>
      <c r="G38" s="76">
        <v>43</v>
      </c>
      <c r="H38" s="81">
        <v>2</v>
      </c>
      <c r="I38" s="71">
        <f>G38/H38</f>
        <v>21.5</v>
      </c>
      <c r="J38" s="74">
        <v>1</v>
      </c>
      <c r="K38" s="70" t="s">
        <v>31</v>
      </c>
      <c r="L38" s="76">
        <v>26106</v>
      </c>
      <c r="M38" s="76">
        <v>5201</v>
      </c>
      <c r="N38" s="38">
        <v>43168</v>
      </c>
      <c r="O38" s="67" t="s">
        <v>35</v>
      </c>
      <c r="S38" s="56"/>
      <c r="T38" s="54"/>
      <c r="U38" s="57"/>
      <c r="V38" s="54"/>
      <c r="W38" s="56"/>
      <c r="X38" s="54"/>
    </row>
    <row r="39" spans="1:24" s="45" customFormat="1" ht="25.2" customHeight="1">
      <c r="A39" s="64">
        <v>23</v>
      </c>
      <c r="B39" s="79">
        <v>13</v>
      </c>
      <c r="C39" s="77" t="s">
        <v>50</v>
      </c>
      <c r="D39" s="78">
        <v>129</v>
      </c>
      <c r="E39" s="61">
        <v>2627</v>
      </c>
      <c r="F39" s="35">
        <f>(D39-E39)/E39</f>
        <v>-0.9508945565283593</v>
      </c>
      <c r="G39" s="78">
        <v>36</v>
      </c>
      <c r="H39" s="90" t="s">
        <v>31</v>
      </c>
      <c r="I39" s="35" t="s">
        <v>31</v>
      </c>
      <c r="J39" s="74">
        <v>1</v>
      </c>
      <c r="K39" s="74">
        <v>3</v>
      </c>
      <c r="L39" s="78">
        <v>12822</v>
      </c>
      <c r="M39" s="78">
        <v>2591</v>
      </c>
      <c r="N39" s="72">
        <v>43203</v>
      </c>
      <c r="O39" s="67" t="s">
        <v>33</v>
      </c>
      <c r="P39" s="46"/>
      <c r="R39" s="52"/>
      <c r="T39" s="46"/>
      <c r="U39" s="46"/>
      <c r="V39" s="54"/>
      <c r="W39" s="46"/>
      <c r="X39" s="54"/>
    </row>
    <row r="40" spans="1:24" s="45" customFormat="1" ht="25.2" customHeight="1">
      <c r="A40" s="64">
        <v>24</v>
      </c>
      <c r="B40" s="79">
        <v>23</v>
      </c>
      <c r="C40" s="68" t="s">
        <v>39</v>
      </c>
      <c r="D40" s="74">
        <v>126</v>
      </c>
      <c r="E40" s="70">
        <v>136</v>
      </c>
      <c r="F40" s="35">
        <f>(D40-E40)/E40</f>
        <v>-7.3529411764705885E-2</v>
      </c>
      <c r="G40" s="76">
        <v>31</v>
      </c>
      <c r="H40" s="90" t="s">
        <v>31</v>
      </c>
      <c r="I40" s="35" t="s">
        <v>31</v>
      </c>
      <c r="J40" s="74">
        <v>1</v>
      </c>
      <c r="K40" s="74">
        <v>8</v>
      </c>
      <c r="L40" s="74">
        <v>59603</v>
      </c>
      <c r="M40" s="74">
        <v>12971</v>
      </c>
      <c r="N40" s="72">
        <v>43168</v>
      </c>
      <c r="O40" s="67" t="s">
        <v>33</v>
      </c>
      <c r="P40" s="46"/>
      <c r="R40" s="52"/>
      <c r="T40" s="46"/>
      <c r="U40" s="46"/>
      <c r="V40" s="54"/>
      <c r="W40" s="46"/>
      <c r="X40" s="54"/>
    </row>
    <row r="41" spans="1:24" s="45" customFormat="1" ht="25.2" customHeight="1">
      <c r="A41" s="64">
        <v>25</v>
      </c>
      <c r="B41" s="79">
        <v>17</v>
      </c>
      <c r="C41" s="50" t="s">
        <v>42</v>
      </c>
      <c r="D41" s="78">
        <v>121.5</v>
      </c>
      <c r="E41" s="76">
        <v>945.57</v>
      </c>
      <c r="F41" s="35">
        <f>(D41-E41)/E41</f>
        <v>-0.8715060757003712</v>
      </c>
      <c r="G41" s="78">
        <v>19</v>
      </c>
      <c r="H41" s="80">
        <v>2</v>
      </c>
      <c r="I41" s="71">
        <f>G41/H41</f>
        <v>9.5</v>
      </c>
      <c r="J41" s="74">
        <v>1</v>
      </c>
      <c r="K41" s="74">
        <v>6</v>
      </c>
      <c r="L41" s="76">
        <v>65773</v>
      </c>
      <c r="M41" s="76">
        <v>11692</v>
      </c>
      <c r="N41" s="72">
        <v>43182</v>
      </c>
      <c r="O41" s="67" t="s">
        <v>28</v>
      </c>
      <c r="R41" s="52"/>
      <c r="T41" s="46"/>
      <c r="U41" s="46"/>
      <c r="V41" s="54"/>
      <c r="W41" s="46"/>
      <c r="X41" s="54"/>
    </row>
    <row r="42" spans="1:24" s="45" customFormat="1" ht="25.2" customHeight="1">
      <c r="A42" s="64">
        <v>26</v>
      </c>
      <c r="B42" s="70" t="s">
        <v>31</v>
      </c>
      <c r="C42" s="68" t="s">
        <v>77</v>
      </c>
      <c r="D42" s="78">
        <v>120</v>
      </c>
      <c r="E42" s="76" t="s">
        <v>31</v>
      </c>
      <c r="F42" s="35" t="s">
        <v>31</v>
      </c>
      <c r="G42" s="78">
        <v>27</v>
      </c>
      <c r="H42" s="80">
        <v>3</v>
      </c>
      <c r="I42" s="71">
        <f>G42/H42</f>
        <v>9</v>
      </c>
      <c r="J42" s="74">
        <v>2</v>
      </c>
      <c r="K42" s="74" t="s">
        <v>31</v>
      </c>
      <c r="L42" s="78">
        <v>3794.97</v>
      </c>
      <c r="M42" s="78">
        <v>970</v>
      </c>
      <c r="N42" s="72">
        <v>43147</v>
      </c>
      <c r="O42" s="67" t="s">
        <v>45</v>
      </c>
      <c r="Q42" s="54"/>
      <c r="R42" s="60"/>
      <c r="S42" s="60"/>
      <c r="T42" s="59"/>
      <c r="U42" s="54"/>
      <c r="V42" s="57"/>
      <c r="W42" s="56"/>
      <c r="X42" s="54"/>
    </row>
    <row r="43" spans="1:24" s="45" customFormat="1" ht="25.2" customHeight="1">
      <c r="A43" s="64">
        <v>27</v>
      </c>
      <c r="B43" s="70" t="s">
        <v>31</v>
      </c>
      <c r="C43" s="68" t="s">
        <v>75</v>
      </c>
      <c r="D43" s="76">
        <v>96</v>
      </c>
      <c r="E43" s="76" t="s">
        <v>31</v>
      </c>
      <c r="F43" s="35" t="s">
        <v>31</v>
      </c>
      <c r="G43" s="76">
        <v>24</v>
      </c>
      <c r="H43" s="81">
        <v>1</v>
      </c>
      <c r="I43" s="71">
        <f>G43/H43</f>
        <v>24</v>
      </c>
      <c r="J43" s="74">
        <v>1</v>
      </c>
      <c r="K43" s="76" t="s">
        <v>31</v>
      </c>
      <c r="L43" s="76">
        <v>31323</v>
      </c>
      <c r="M43" s="76">
        <v>6035</v>
      </c>
      <c r="N43" s="38">
        <v>43161</v>
      </c>
      <c r="O43" s="67" t="s">
        <v>35</v>
      </c>
      <c r="P43" s="46"/>
      <c r="R43" s="52"/>
      <c r="U43" s="46"/>
      <c r="V43" s="54"/>
      <c r="W43" s="46"/>
      <c r="X43" s="54"/>
    </row>
    <row r="44" spans="1:24" s="45" customFormat="1" ht="25.2" customHeight="1">
      <c r="A44" s="64">
        <v>28</v>
      </c>
      <c r="B44" s="79">
        <v>24</v>
      </c>
      <c r="C44" s="68" t="s">
        <v>57</v>
      </c>
      <c r="D44" s="70">
        <v>65</v>
      </c>
      <c r="E44" s="76">
        <v>97</v>
      </c>
      <c r="F44" s="35">
        <f>(D44-E44)/E44</f>
        <v>-0.32989690721649484</v>
      </c>
      <c r="G44" s="70">
        <v>12</v>
      </c>
      <c r="H44" s="71">
        <v>1</v>
      </c>
      <c r="I44" s="71">
        <f>G44/H44</f>
        <v>12</v>
      </c>
      <c r="J44" s="74">
        <v>1</v>
      </c>
      <c r="K44" s="71" t="s">
        <v>31</v>
      </c>
      <c r="L44" s="70">
        <v>17683</v>
      </c>
      <c r="M44" s="70">
        <v>3853</v>
      </c>
      <c r="N44" s="72">
        <v>43056</v>
      </c>
      <c r="O44" s="65" t="s">
        <v>58</v>
      </c>
      <c r="R44" s="52"/>
      <c r="T44" s="57"/>
      <c r="U44" s="56"/>
      <c r="V44" s="54"/>
      <c r="W44" s="46"/>
      <c r="X44" s="54"/>
    </row>
    <row r="45" spans="1:24" s="45" customFormat="1" ht="25.2" customHeight="1">
      <c r="A45" s="64">
        <v>29</v>
      </c>
      <c r="B45" s="79">
        <v>21</v>
      </c>
      <c r="C45" s="50" t="s">
        <v>52</v>
      </c>
      <c r="D45" s="43">
        <v>38</v>
      </c>
      <c r="E45" s="71">
        <v>157.4</v>
      </c>
      <c r="F45" s="35">
        <f>(D45-E45)/E45</f>
        <v>-0.75857687420584496</v>
      </c>
      <c r="G45" s="43">
        <v>12</v>
      </c>
      <c r="H45" s="81">
        <v>1</v>
      </c>
      <c r="I45" s="71">
        <f>G45/H45</f>
        <v>12</v>
      </c>
      <c r="J45" s="74">
        <v>1</v>
      </c>
      <c r="K45" s="53">
        <v>3</v>
      </c>
      <c r="L45" s="76">
        <v>1305</v>
      </c>
      <c r="M45" s="76">
        <v>308</v>
      </c>
      <c r="N45" s="55">
        <v>43203</v>
      </c>
      <c r="O45" s="49" t="s">
        <v>53</v>
      </c>
      <c r="P45" s="46"/>
      <c r="R45" s="54"/>
      <c r="S45" s="54"/>
      <c r="T45" s="46"/>
      <c r="U45" s="54"/>
      <c r="V45" s="54"/>
      <c r="W45" s="56"/>
      <c r="X45" s="54"/>
    </row>
    <row r="46" spans="1:24" s="45" customFormat="1" ht="25.2" customHeight="1">
      <c r="A46" s="64">
        <v>30</v>
      </c>
      <c r="B46" s="79">
        <v>20</v>
      </c>
      <c r="C46" s="68" t="s">
        <v>36</v>
      </c>
      <c r="D46" s="76">
        <v>34</v>
      </c>
      <c r="E46" s="70">
        <v>176</v>
      </c>
      <c r="F46" s="35">
        <f>(D46-E46)/E46</f>
        <v>-0.80681818181818177</v>
      </c>
      <c r="G46" s="76">
        <v>8</v>
      </c>
      <c r="H46" s="74">
        <v>1</v>
      </c>
      <c r="I46" s="71">
        <f>G46/H46</f>
        <v>8</v>
      </c>
      <c r="J46" s="74">
        <v>1</v>
      </c>
      <c r="K46" s="74">
        <v>11</v>
      </c>
      <c r="L46" s="76">
        <v>446993</v>
      </c>
      <c r="M46" s="76">
        <v>85148</v>
      </c>
      <c r="N46" s="55">
        <v>43147</v>
      </c>
      <c r="O46" s="65" t="s">
        <v>37</v>
      </c>
      <c r="P46" s="1"/>
      <c r="Q46" s="1"/>
      <c r="R46" s="1"/>
      <c r="S46" s="1"/>
      <c r="T46" s="1"/>
      <c r="U46" s="1"/>
      <c r="V46" s="1"/>
      <c r="W46" s="1"/>
      <c r="X46" s="54"/>
    </row>
    <row r="47" spans="1:24" ht="25.2" customHeight="1">
      <c r="A47" s="14"/>
      <c r="B47" s="14"/>
      <c r="C47" s="15" t="s">
        <v>82</v>
      </c>
      <c r="D47" s="16">
        <f>SUM(D35:D46)</f>
        <v>359056.79</v>
      </c>
      <c r="E47" s="66">
        <f t="shared" ref="E47:G47" si="2">SUM(E35:E46)</f>
        <v>206150.03</v>
      </c>
      <c r="F47" s="69">
        <f>(D47-E47)/E47</f>
        <v>0.74172562574936318</v>
      </c>
      <c r="G47" s="66">
        <f t="shared" si="2"/>
        <v>63646</v>
      </c>
      <c r="H47" s="17"/>
      <c r="I47" s="18"/>
      <c r="J47" s="17"/>
      <c r="K47" s="19"/>
      <c r="L47" s="20"/>
      <c r="M47" s="32"/>
      <c r="N47" s="21"/>
      <c r="O47" s="33"/>
    </row>
    <row r="49" spans="2:14">
      <c r="B49" s="13"/>
    </row>
    <row r="52" spans="2:14">
      <c r="D52" s="7"/>
      <c r="E52" s="7"/>
      <c r="F52" s="44"/>
      <c r="G52" s="7"/>
      <c r="L52" s="7"/>
      <c r="M52" s="7"/>
      <c r="N52" s="42"/>
    </row>
    <row r="53" spans="2:14">
      <c r="E53" s="7"/>
      <c r="F53" s="44"/>
      <c r="L53" s="7"/>
      <c r="N53" s="42"/>
    </row>
    <row r="58" spans="2:14" ht="17.399999999999999" customHeight="1"/>
    <row r="76" ht="12" customHeight="1"/>
  </sheetData>
  <sortState ref="B16:O15">
    <sortCondition descending="1" ref="D13:D15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2018-05-04T13:24:07Z</dcterms:modified>
</cp:coreProperties>
</file>