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8\Gruodis\"/>
    </mc:Choice>
  </mc:AlternateContent>
  <xr:revisionPtr revIDLastSave="0" documentId="13_ncr:1_{71D0A9BC-0F25-4E7C-ACC8-DC3AF883C9DD}" xr6:coauthVersionLast="40" xr6:coauthVersionMax="40" xr10:uidLastSave="{00000000-0000-0000-0000-000000000000}"/>
  <bookViews>
    <workbookView xWindow="0" yWindow="0" windowWidth="2052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E35" i="1" s="1"/>
  <c r="E47" i="1" s="1"/>
  <c r="E51" i="1" s="1"/>
  <c r="G23" i="1"/>
  <c r="G35" i="1" s="1"/>
  <c r="G47" i="1" s="1"/>
  <c r="G51" i="1" s="1"/>
  <c r="D23" i="1"/>
  <c r="F23" i="1" s="1"/>
  <c r="F38" i="1"/>
  <c r="I38" i="1"/>
  <c r="D35" i="1" l="1"/>
  <c r="I34" i="1"/>
  <c r="I41" i="1"/>
  <c r="I49" i="1"/>
  <c r="I46" i="1"/>
  <c r="I14" i="1"/>
  <c r="I15" i="1"/>
  <c r="I18" i="1"/>
  <c r="I20" i="1"/>
  <c r="I45" i="1"/>
  <c r="I44" i="1"/>
  <c r="F17" i="1"/>
  <c r="F16" i="1"/>
  <c r="F19" i="1"/>
  <c r="F25" i="1"/>
  <c r="F26" i="1"/>
  <c r="F22" i="1"/>
  <c r="F21" i="1"/>
  <c r="F29" i="1"/>
  <c r="F32" i="1"/>
  <c r="F39" i="1"/>
  <c r="F31" i="1"/>
  <c r="F27" i="1"/>
  <c r="F30" i="1"/>
  <c r="F28" i="1"/>
  <c r="F37" i="1"/>
  <c r="F42" i="1"/>
  <c r="F33" i="1"/>
  <c r="F43" i="1"/>
  <c r="F40" i="1"/>
  <c r="F50" i="1"/>
  <c r="D47" i="1" l="1"/>
  <c r="F35" i="1"/>
  <c r="I50" i="1"/>
  <c r="D51" i="1" l="1"/>
  <c r="F51" i="1" s="1"/>
  <c r="F47" i="1"/>
  <c r="I42" i="1"/>
  <c r="I32" i="1"/>
  <c r="I39" i="1"/>
  <c r="I25" i="1"/>
  <c r="I17" i="1"/>
  <c r="I19" i="1" l="1"/>
  <c r="I26" i="1"/>
  <c r="F13" i="1"/>
  <c r="I43" i="1"/>
  <c r="I37" i="1"/>
  <c r="I30" i="1"/>
  <c r="I13" i="1"/>
  <c r="I33" i="1"/>
  <c r="I31" i="1"/>
  <c r="I22" i="1"/>
  <c r="I40" i="1"/>
  <c r="I29" i="1"/>
  <c r="I16" i="1"/>
  <c r="I28" i="1"/>
  <c r="I27" i="1"/>
</calcChain>
</file>

<file path=xl/sharedStrings.xml><?xml version="1.0" encoding="utf-8"?>
<sst xmlns="http://schemas.openxmlformats.org/spreadsheetml/2006/main" count="154" uniqueCount="90">
  <si>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</si>
  <si>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</si>
  <si>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</si>
  <si>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</si>
  <si>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</si>
  <si>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</si>
  <si>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</si>
  <si>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</si>
  <si>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</si>
  <si>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</si>
  <si>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</si>
  <si>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</si>
  <si>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</si>
  <si>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</si>
  <si>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</si>
  <si>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</si>
  <si>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</si>
  <si>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</si>
  <si>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</si>
  <si>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</si>
  <si>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</si>
  <si>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</si>
  <si>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</si>
  <si>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</si>
  <si>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</si>
  <si>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</si>
  <si>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</si>
  <si>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</si>
  <si>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</si>
  <si>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</si>
  <si>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</si>
  <si>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</si>
  <si>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</si>
  <si>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P</t>
  </si>
  <si>
    <t>Pre-view</t>
  </si>
  <si>
    <t>ACME Film / WB</t>
  </si>
  <si>
    <t>Theatrical Film Distribution /
20th Century Fox</t>
  </si>
  <si>
    <t>Taip gimė žvaigždė (Star is Born)</t>
  </si>
  <si>
    <t>Tarp pilkų debesų</t>
  </si>
  <si>
    <t>Bohemijos rapsodija (Bohemian Rhapsody)</t>
  </si>
  <si>
    <t>Best Films</t>
  </si>
  <si>
    <t>Melagiai</t>
  </si>
  <si>
    <t>VšĮ Film Jam</t>
  </si>
  <si>
    <t xml:space="preserve">Theatrical Film Distribution </t>
  </si>
  <si>
    <t>Fantastiniai gyvūnai: Grindelvaldo piktadarystės (Fantastic Beasts: Crimes of Grindelwald)</t>
  </si>
  <si>
    <t>Troliai Mumiai ir žiemos pasaka (Moomins and the Winter Wonderland)</t>
  </si>
  <si>
    <t>Koletė (Colette)</t>
  </si>
  <si>
    <t>Dublis LT</t>
  </si>
  <si>
    <t>Širdys</t>
  </si>
  <si>
    <t>Drąsusis elniukas Eliotas (Elliot The Littlest Reindeer)</t>
  </si>
  <si>
    <t>Robinas Hudas (Robin Hood)</t>
  </si>
  <si>
    <t>TV Manija</t>
  </si>
  <si>
    <t>Grinčas (The Grinch)</t>
  </si>
  <si>
    <t>NCG Distribution  /
Universal Pictures International</t>
  </si>
  <si>
    <t>Mulai</t>
  </si>
  <si>
    <t>Namas, kurį pastatė Džekas
(The House that Jack built)</t>
  </si>
  <si>
    <t>Estinfilm</t>
  </si>
  <si>
    <t>Hanos Greis Egzorcizmas (Possession of Hannah Grace)</t>
  </si>
  <si>
    <t>ACME Film / SONY</t>
  </si>
  <si>
    <t>Antrasis šansas (Second Act)</t>
  </si>
  <si>
    <t>Total (30)</t>
  </si>
  <si>
    <t>Mirtingos mašinos (Mortal Engines)</t>
  </si>
  <si>
    <t>Žmogus-voras: Į naują visatą (Spiderman into the Spiderverse)</t>
  </si>
  <si>
    <t>Suspirija (Suspiria)</t>
  </si>
  <si>
    <t>VLG Film</t>
  </si>
  <si>
    <t>Broliai Sistersai (Sisters Brothers)</t>
  </si>
  <si>
    <t>Astridos Lindgren jaunystė (Unga Astrid)</t>
  </si>
  <si>
    <t>Tyli naktis (Silent Night)</t>
  </si>
  <si>
    <t>Europos kinas</t>
  </si>
  <si>
    <t>Akvamenas (Aquaman)</t>
  </si>
  <si>
    <t>Izabelė ir jos vyrai (Un beau soleil intérieur)</t>
  </si>
  <si>
    <t>Kamanė (Bumblebee)</t>
  </si>
  <si>
    <t>December 14 - 20</t>
  </si>
  <si>
    <t>Gruodžio 14 - 20 d.</t>
  </si>
  <si>
    <t>Knygynas (The Bookshop)</t>
  </si>
  <si>
    <t>Jaunikis ant balto žirgo (Le Retour du Héros)</t>
  </si>
  <si>
    <t>NCG Distribution / Paramount</t>
  </si>
  <si>
    <t>Sniego karalienė: Veidrodžių šalis (Snow Queen 4)</t>
  </si>
  <si>
    <t>Sukeisti Kalėdų seneliai (Santa Swap)</t>
  </si>
  <si>
    <t>Travolta</t>
  </si>
  <si>
    <t>Mažasis princas (Little Prince)</t>
  </si>
  <si>
    <t>Gerumo stebuklas (Wonder)</t>
  </si>
  <si>
    <t>Spragtukas ir keturios karalystės (Nutcracker and the Four Realms, The)</t>
  </si>
  <si>
    <t>Merė Popins grįžta (Mary Poppins Returns)</t>
  </si>
  <si>
    <t>Theatrical Film Distribution /
WDSMP</t>
  </si>
  <si>
    <t>December 21 - 27</t>
  </si>
  <si>
    <t>Gruodžio 21 - 27 d.</t>
  </si>
  <si>
    <t>December 21 - 27 Lithuanian top</t>
  </si>
  <si>
    <t>Gruodžio 21 - 27  d. Lietuvos kino teatruose rodytų filmų topas</t>
  </si>
  <si>
    <t>Total (32)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</si>
</sst>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29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5" fillId="0" borderId="0"/>
    <xf numFmtId="0" fontId="11" fillId="0" borderId="0"/>
    <xf numFmtId="0" fontId="2" fillId="0" borderId="0"/>
    <xf numFmtId="0" fontId="26" fillId="0" borderId="0"/>
    <xf numFmtId="0" fontId="26" fillId="0" borderId="0"/>
    <xf numFmtId="0" fontId="10" fillId="0" borderId="0"/>
  </cellStyleXfs>
  <cellXfs count="78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3" fontId="16" fillId="0" borderId="0" xfId="0" applyNumberFormat="1" applyFont="1"/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6" fillId="0" borderId="0" xfId="0" applyNumberFormat="1" applyFont="1"/>
    <xf numFmtId="10" fontId="16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3" fontId="12" fillId="0" borderId="7" xfId="23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1" fillId="0" borderId="0" xfId="0" applyFont="1"/>
    <xf numFmtId="0" fontId="19" fillId="2" borderId="6" xfId="0" applyFont="1" applyFill="1" applyBorder="1" applyAlignment="1">
      <alignment horizontal="center" vertical="center" wrapText="1"/>
    </xf>
    <xf numFmtId="3" fontId="11" fillId="0" borderId="0" xfId="0" applyNumberFormat="1" applyFont="1"/>
    <xf numFmtId="4" fontId="11" fillId="0" borderId="0" xfId="0" applyNumberFormat="1" applyFont="1"/>
    <xf numFmtId="0" fontId="13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2" fillId="0" borderId="8" xfId="0" applyNumberFormat="1" applyFont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49" fontId="27" fillId="0" borderId="8" xfId="0" applyNumberFormat="1" applyFont="1" applyBorder="1" applyAlignment="1">
      <alignment horizontal="center" vertical="center" wrapText="1"/>
    </xf>
    <xf numFmtId="0" fontId="0" fillId="0" borderId="0" xfId="0" applyFont="1"/>
    <xf numFmtId="1" fontId="15" fillId="0" borderId="8" xfId="0" applyNumberFormat="1" applyFont="1" applyBorder="1" applyAlignment="1">
      <alignment horizontal="center" vertical="center"/>
    </xf>
    <xf numFmtId="4" fontId="0" fillId="0" borderId="0" xfId="0" applyNumberFormat="1" applyFont="1"/>
    <xf numFmtId="0" fontId="19" fillId="2" borderId="4" xfId="0" applyFont="1" applyFill="1" applyBorder="1" applyAlignment="1">
      <alignment horizontal="center" vertical="center" wrapText="1"/>
    </xf>
    <xf numFmtId="8" fontId="11" fillId="0" borderId="0" xfId="0" applyNumberFormat="1" applyFont="1"/>
    <xf numFmtId="0" fontId="19" fillId="2" borderId="4" xfId="0" applyFont="1" applyFill="1" applyBorder="1" applyAlignment="1">
      <alignment horizontal="center" vertical="center" wrapText="1"/>
    </xf>
    <xf numFmtId="10" fontId="28" fillId="2" borderId="8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0" fillId="0" borderId="0" xfId="0" applyNumberFormat="1" applyFont="1"/>
  </cellXfs>
  <cellStyles count="27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46000000}"/>
    <cellStyle name="Įprastas 5" xfId="26" xr:uid="{00000000-0005-0000-0000-000048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C3822D41-12C3-4706-9A6D-D7AC6314B6BD}"/>
    <cellStyle name="Normal 13" xfId="25" xr:uid="{00000000-0005-0000-0000-000047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2 4" xfId="23" xr:uid="{00000000-0005-0000-0000-000001000000}"/>
    <cellStyle name="Normal 3" xfId="2" xr:uid="{00000000-0005-0000-0000-00000A000000}"/>
    <cellStyle name="Normal 3 2" xfId="4" xr:uid="{00000000-0005-0000-0000-00000B000000}"/>
    <cellStyle name="Normal 3 3" xfId="22" xr:uid="{00000000-0005-0000-0000-00002F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8"/>
  <sheetViews>
    <sheetView tabSelected="1" zoomScale="60" zoomScaleNormal="60" workbookViewId="0">
      <selection activeCell="C54" sqref="C54"/>
    </sheetView>
  </sheetViews>
  <sheetFormatPr defaultColWidth="8.85546875" defaultRowHeight="15"/>
  <cols>
    <col min="1" max="1" width="4.140625" style="1" customWidth="1"/>
    <col min="2" max="2" width="4.7109375" style="1" customWidth="1"/>
    <col min="3" max="3" width="30.28515625" style="1" customWidth="1"/>
    <col min="4" max="4" width="13.28515625" style="1" customWidth="1"/>
    <col min="5" max="6" width="15.28515625" style="1" customWidth="1"/>
    <col min="7" max="7" width="12.28515625" style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7.5703125" style="1" bestFit="1" customWidth="1"/>
    <col min="17" max="17" width="7.140625" style="1" customWidth="1"/>
    <col min="18" max="18" width="7.7109375" style="1" customWidth="1"/>
    <col min="19" max="19" width="12.42578125" style="1" customWidth="1"/>
    <col min="20" max="20" width="18" style="1" customWidth="1"/>
    <col min="21" max="21" width="12.140625" style="1" customWidth="1"/>
    <col min="22" max="22" width="16.28515625" style="1" bestFit="1" customWidth="1"/>
    <col min="23" max="23" width="12.85546875" style="1" bestFit="1" customWidth="1"/>
    <col min="24" max="24" width="13.7109375" style="1" bestFit="1" customWidth="1"/>
    <col min="25" max="16384" width="8.85546875" style="1"/>
  </cols>
  <sheetData>
    <row r="1" spans="1:26" ht="19.5" customHeight="1">
      <c r="E1" s="2" t="s">
        <v>87</v>
      </c>
      <c r="F1" s="2"/>
      <c r="G1" s="2"/>
      <c r="H1" s="2"/>
      <c r="I1" s="2"/>
    </row>
    <row r="2" spans="1:26" ht="19.5" customHeight="1">
      <c r="E2" s="2" t="s">
        <v>88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73"/>
      <c r="B5" s="73"/>
      <c r="C5" s="70" t="s">
        <v>0</v>
      </c>
      <c r="D5" s="3"/>
      <c r="E5" s="3"/>
      <c r="F5" s="70" t="s">
        <v>3</v>
      </c>
      <c r="G5" s="3"/>
      <c r="H5" s="70" t="s">
        <v>5</v>
      </c>
      <c r="I5" s="70" t="s">
        <v>6</v>
      </c>
      <c r="J5" s="70" t="s">
        <v>7</v>
      </c>
      <c r="K5" s="70" t="s">
        <v>8</v>
      </c>
      <c r="L5" s="70" t="s">
        <v>10</v>
      </c>
      <c r="M5" s="70" t="s">
        <v>9</v>
      </c>
      <c r="N5" s="70" t="s">
        <v>11</v>
      </c>
      <c r="O5" s="70" t="s">
        <v>12</v>
      </c>
    </row>
    <row r="6" spans="1:26">
      <c r="A6" s="74"/>
      <c r="B6" s="74"/>
      <c r="C6" s="71"/>
      <c r="D6" s="49" t="s">
        <v>85</v>
      </c>
      <c r="E6" s="49" t="s">
        <v>72</v>
      </c>
      <c r="F6" s="71"/>
      <c r="G6" s="49" t="s">
        <v>85</v>
      </c>
      <c r="H6" s="71"/>
      <c r="I6" s="71"/>
      <c r="J6" s="71"/>
      <c r="K6" s="71"/>
      <c r="L6" s="71"/>
      <c r="M6" s="71"/>
      <c r="N6" s="71"/>
      <c r="O6" s="71"/>
    </row>
    <row r="7" spans="1:26">
      <c r="A7" s="74"/>
      <c r="B7" s="74"/>
      <c r="C7" s="71"/>
      <c r="D7" s="4" t="s">
        <v>1</v>
      </c>
      <c r="E7" s="4" t="s">
        <v>1</v>
      </c>
      <c r="F7" s="71"/>
      <c r="G7" s="4" t="s">
        <v>4</v>
      </c>
      <c r="H7" s="71"/>
      <c r="I7" s="71"/>
      <c r="J7" s="71"/>
      <c r="K7" s="71"/>
      <c r="L7" s="71"/>
      <c r="M7" s="71"/>
      <c r="N7" s="71"/>
      <c r="O7" s="71"/>
    </row>
    <row r="8" spans="1:26" ht="18" customHeight="1" thickBot="1">
      <c r="A8" s="75"/>
      <c r="B8" s="75"/>
      <c r="C8" s="72"/>
      <c r="D8" s="5" t="s">
        <v>2</v>
      </c>
      <c r="E8" s="5" t="s">
        <v>2</v>
      </c>
      <c r="F8" s="72"/>
      <c r="G8" s="6"/>
      <c r="H8" s="72"/>
      <c r="I8" s="72"/>
      <c r="J8" s="72"/>
      <c r="K8" s="72"/>
      <c r="L8" s="72"/>
      <c r="M8" s="72"/>
      <c r="N8" s="72"/>
      <c r="O8" s="72"/>
    </row>
    <row r="9" spans="1:26" ht="15" customHeight="1">
      <c r="A9" s="73"/>
      <c r="B9" s="73"/>
      <c r="C9" s="70" t="s">
        <v>13</v>
      </c>
      <c r="D9" s="3"/>
      <c r="E9" s="35"/>
      <c r="F9" s="70" t="s">
        <v>15</v>
      </c>
      <c r="G9" s="34"/>
      <c r="H9" s="8" t="s">
        <v>18</v>
      </c>
      <c r="I9" s="70" t="s">
        <v>28</v>
      </c>
      <c r="J9" s="3" t="s">
        <v>19</v>
      </c>
      <c r="K9" s="3" t="s">
        <v>20</v>
      </c>
      <c r="L9" s="9" t="s">
        <v>22</v>
      </c>
      <c r="M9" s="3" t="s">
        <v>23</v>
      </c>
      <c r="N9" s="3" t="s">
        <v>24</v>
      </c>
      <c r="O9" s="70" t="s">
        <v>26</v>
      </c>
    </row>
    <row r="10" spans="1:26" ht="19.5">
      <c r="A10" s="74"/>
      <c r="B10" s="74"/>
      <c r="C10" s="71"/>
      <c r="D10" s="66" t="s">
        <v>86</v>
      </c>
      <c r="E10" s="68" t="s">
        <v>73</v>
      </c>
      <c r="F10" s="71"/>
      <c r="G10" s="68" t="s">
        <v>86</v>
      </c>
      <c r="H10" s="4" t="s">
        <v>17</v>
      </c>
      <c r="I10" s="71"/>
      <c r="J10" s="4" t="s">
        <v>17</v>
      </c>
      <c r="K10" s="4" t="s">
        <v>21</v>
      </c>
      <c r="L10" s="10" t="s">
        <v>14</v>
      </c>
      <c r="M10" s="4" t="s">
        <v>16</v>
      </c>
      <c r="N10" s="4" t="s">
        <v>25</v>
      </c>
      <c r="O10" s="71"/>
    </row>
    <row r="11" spans="1:26">
      <c r="A11" s="74"/>
      <c r="B11" s="74"/>
      <c r="C11" s="71"/>
      <c r="D11" s="4" t="s">
        <v>14</v>
      </c>
      <c r="E11" s="4" t="s">
        <v>14</v>
      </c>
      <c r="F11" s="71"/>
      <c r="G11" s="35" t="s">
        <v>16</v>
      </c>
      <c r="H11" s="6"/>
      <c r="I11" s="71"/>
      <c r="J11" s="6"/>
      <c r="K11" s="6"/>
      <c r="L11" s="10" t="s">
        <v>2</v>
      </c>
      <c r="M11" s="4" t="s">
        <v>17</v>
      </c>
      <c r="N11" s="6"/>
      <c r="O11" s="71"/>
    </row>
    <row r="12" spans="1:26" ht="15.75" thickBot="1">
      <c r="A12" s="74"/>
      <c r="B12" s="75"/>
      <c r="C12" s="72"/>
      <c r="D12" s="5" t="s">
        <v>2</v>
      </c>
      <c r="E12" s="5" t="s">
        <v>2</v>
      </c>
      <c r="F12" s="72"/>
      <c r="G12" s="36" t="s">
        <v>17</v>
      </c>
      <c r="H12" s="11"/>
      <c r="I12" s="72"/>
      <c r="J12" s="11"/>
      <c r="K12" s="11"/>
      <c r="L12" s="11"/>
      <c r="M12" s="11"/>
      <c r="N12" s="11"/>
      <c r="O12" s="72"/>
    </row>
    <row r="13" spans="1:26" s="39" customFormat="1" ht="25.15" customHeight="1">
      <c r="A13" s="41">
        <v>1</v>
      </c>
      <c r="B13" s="59">
        <v>1</v>
      </c>
      <c r="C13" s="45" t="s">
        <v>52</v>
      </c>
      <c r="D13" s="44">
        <v>115087</v>
      </c>
      <c r="E13" s="42">
        <v>110178</v>
      </c>
      <c r="F13" s="46">
        <f>(D13-E13)/E13</f>
        <v>4.4555174354226797E-2</v>
      </c>
      <c r="G13" s="44">
        <v>22930</v>
      </c>
      <c r="H13" s="42">
        <v>250</v>
      </c>
      <c r="I13" s="42">
        <f>G13/H13</f>
        <v>91.72</v>
      </c>
      <c r="J13" s="42">
        <v>16</v>
      </c>
      <c r="K13" s="42">
        <v>4</v>
      </c>
      <c r="L13" s="44">
        <v>570757</v>
      </c>
      <c r="M13" s="44">
        <v>115026</v>
      </c>
      <c r="N13" s="43">
        <v>43434</v>
      </c>
      <c r="O13" s="47" t="s">
        <v>53</v>
      </c>
      <c r="P13" s="51"/>
      <c r="Q13" s="40"/>
      <c r="R13" s="48"/>
      <c r="S13" s="48"/>
      <c r="T13" s="48"/>
      <c r="U13" s="48"/>
      <c r="V13" s="48"/>
      <c r="W13" s="48"/>
      <c r="X13" s="48"/>
      <c r="Y13" s="48"/>
      <c r="Z13" s="48"/>
    </row>
    <row r="14" spans="1:26" s="48" customFormat="1" ht="25.15" customHeight="1">
      <c r="A14" s="52">
        <v>2</v>
      </c>
      <c r="B14" s="59" t="s">
        <v>32</v>
      </c>
      <c r="C14" s="61" t="s">
        <v>69</v>
      </c>
      <c r="D14" s="58">
        <v>92424.24</v>
      </c>
      <c r="E14" s="57" t="s">
        <v>30</v>
      </c>
      <c r="F14" s="46" t="s">
        <v>30</v>
      </c>
      <c r="G14" s="58">
        <v>14881</v>
      </c>
      <c r="H14" s="57">
        <v>179</v>
      </c>
      <c r="I14" s="57">
        <f>G14/H14</f>
        <v>83.134078212290504</v>
      </c>
      <c r="J14" s="57">
        <v>14</v>
      </c>
      <c r="K14" s="57">
        <v>1</v>
      </c>
      <c r="L14" s="58">
        <v>96635.93</v>
      </c>
      <c r="M14" s="58">
        <v>15549</v>
      </c>
      <c r="N14" s="55">
        <v>43455</v>
      </c>
      <c r="O14" s="53" t="s">
        <v>35</v>
      </c>
      <c r="P14" s="51"/>
      <c r="R14" s="56"/>
      <c r="T14" s="51"/>
      <c r="V14" s="51"/>
      <c r="W14" s="51"/>
      <c r="X14" s="50"/>
      <c r="Y14" s="50"/>
    </row>
    <row r="15" spans="1:26" s="48" customFormat="1" ht="25.15" customHeight="1">
      <c r="A15" s="52">
        <v>3</v>
      </c>
      <c r="B15" s="59" t="s">
        <v>32</v>
      </c>
      <c r="C15" s="61" t="s">
        <v>71</v>
      </c>
      <c r="D15" s="58">
        <v>55090</v>
      </c>
      <c r="E15" s="57" t="s">
        <v>30</v>
      </c>
      <c r="F15" s="46" t="s">
        <v>30</v>
      </c>
      <c r="G15" s="58">
        <v>8934</v>
      </c>
      <c r="H15" s="57">
        <v>215</v>
      </c>
      <c r="I15" s="57">
        <f>G15/H15</f>
        <v>41.553488372093021</v>
      </c>
      <c r="J15" s="57">
        <v>12</v>
      </c>
      <c r="K15" s="57">
        <v>1</v>
      </c>
      <c r="L15" s="58">
        <v>55314</v>
      </c>
      <c r="M15" s="58">
        <v>8965</v>
      </c>
      <c r="N15" s="55">
        <v>43455</v>
      </c>
      <c r="O15" s="53" t="s">
        <v>76</v>
      </c>
      <c r="P15" s="51"/>
      <c r="R15" s="56"/>
      <c r="T15" s="51"/>
      <c r="V15" s="51"/>
      <c r="W15" s="51"/>
      <c r="X15" s="50"/>
      <c r="Y15" s="50"/>
    </row>
    <row r="16" spans="1:26" s="48" customFormat="1" ht="25.15" customHeight="1">
      <c r="A16" s="52">
        <v>4</v>
      </c>
      <c r="B16" s="59">
        <v>3</v>
      </c>
      <c r="C16" s="61" t="s">
        <v>39</v>
      </c>
      <c r="D16" s="58">
        <v>45414.96</v>
      </c>
      <c r="E16" s="57">
        <v>37992.449999999997</v>
      </c>
      <c r="F16" s="46">
        <f>(D16-E16)/E16</f>
        <v>0.19536802706853607</v>
      </c>
      <c r="G16" s="58">
        <v>7513</v>
      </c>
      <c r="H16" s="60">
        <v>114</v>
      </c>
      <c r="I16" s="57">
        <f>G16/H16</f>
        <v>65.903508771929822</v>
      </c>
      <c r="J16" s="57">
        <v>15</v>
      </c>
      <c r="K16" s="57">
        <v>8</v>
      </c>
      <c r="L16" s="58">
        <v>919628</v>
      </c>
      <c r="M16" s="58">
        <v>155747</v>
      </c>
      <c r="N16" s="55">
        <v>43406</v>
      </c>
      <c r="O16" s="53" t="s">
        <v>36</v>
      </c>
      <c r="P16" s="51"/>
      <c r="R16" s="56"/>
      <c r="T16" s="51"/>
      <c r="U16" s="51"/>
      <c r="V16" s="50"/>
      <c r="W16" s="51"/>
      <c r="X16" s="51"/>
      <c r="Y16" s="50"/>
    </row>
    <row r="17" spans="1:25" s="48" customFormat="1" ht="25.15" customHeight="1">
      <c r="A17" s="52">
        <v>5</v>
      </c>
      <c r="B17" s="59">
        <v>2</v>
      </c>
      <c r="C17" s="61" t="s">
        <v>62</v>
      </c>
      <c r="D17" s="58">
        <v>28882.44</v>
      </c>
      <c r="E17" s="57">
        <v>40543.910000000003</v>
      </c>
      <c r="F17" s="46">
        <f>(D17-E17)/E17</f>
        <v>-0.28762568780366776</v>
      </c>
      <c r="G17" s="58">
        <v>5815</v>
      </c>
      <c r="H17" s="57">
        <v>146</v>
      </c>
      <c r="I17" s="57">
        <f>G17/H17</f>
        <v>39.828767123287669</v>
      </c>
      <c r="J17" s="57">
        <v>12</v>
      </c>
      <c r="K17" s="57">
        <v>2</v>
      </c>
      <c r="L17" s="58">
        <v>69426.36</v>
      </c>
      <c r="M17" s="58">
        <v>13759</v>
      </c>
      <c r="N17" s="55">
        <v>43448</v>
      </c>
      <c r="O17" s="53" t="s">
        <v>58</v>
      </c>
      <c r="P17" s="51"/>
      <c r="R17" s="56"/>
      <c r="T17" s="51"/>
      <c r="U17" s="51"/>
      <c r="V17" s="50"/>
      <c r="W17" s="50"/>
      <c r="X17" s="51"/>
      <c r="Y17" s="51"/>
    </row>
    <row r="18" spans="1:25" s="48" customFormat="1" ht="25.15" customHeight="1">
      <c r="A18" s="52">
        <v>6</v>
      </c>
      <c r="B18" s="59" t="s">
        <v>32</v>
      </c>
      <c r="C18" s="61" t="s">
        <v>77</v>
      </c>
      <c r="D18" s="58">
        <v>26256.19</v>
      </c>
      <c r="E18" s="57" t="s">
        <v>30</v>
      </c>
      <c r="F18" s="46" t="s">
        <v>30</v>
      </c>
      <c r="G18" s="58">
        <v>6289</v>
      </c>
      <c r="H18" s="57">
        <v>174</v>
      </c>
      <c r="I18" s="57">
        <f>G18/H18</f>
        <v>36.143678160919542</v>
      </c>
      <c r="J18" s="57">
        <v>17</v>
      </c>
      <c r="K18" s="57">
        <v>1</v>
      </c>
      <c r="L18" s="58">
        <v>26256.19</v>
      </c>
      <c r="M18" s="58">
        <v>6289</v>
      </c>
      <c r="N18" s="55">
        <v>43455</v>
      </c>
      <c r="O18" s="53" t="s">
        <v>27</v>
      </c>
      <c r="P18" s="51"/>
      <c r="R18" s="56"/>
      <c r="T18" s="51"/>
      <c r="U18" s="51"/>
      <c r="V18" s="50"/>
      <c r="W18" s="50"/>
      <c r="X18" s="51"/>
      <c r="Y18" s="51"/>
    </row>
    <row r="19" spans="1:25" s="48" customFormat="1" ht="25.15" customHeight="1">
      <c r="A19" s="52">
        <v>7</v>
      </c>
      <c r="B19" s="59">
        <v>4</v>
      </c>
      <c r="C19" s="61" t="s">
        <v>57</v>
      </c>
      <c r="D19" s="58">
        <v>22427.72</v>
      </c>
      <c r="E19" s="57">
        <v>29115.83</v>
      </c>
      <c r="F19" s="46">
        <f>(D19-E19)/E19</f>
        <v>-0.22970700131165761</v>
      </c>
      <c r="G19" s="58">
        <v>3635</v>
      </c>
      <c r="H19" s="57">
        <v>63</v>
      </c>
      <c r="I19" s="57">
        <f>G19/H19</f>
        <v>57.698412698412696</v>
      </c>
      <c r="J19" s="57">
        <v>7</v>
      </c>
      <c r="K19" s="57">
        <v>3</v>
      </c>
      <c r="L19" s="58">
        <v>95419.81</v>
      </c>
      <c r="M19" s="58">
        <v>16127</v>
      </c>
      <c r="N19" s="55">
        <v>43441</v>
      </c>
      <c r="O19" s="53" t="s">
        <v>58</v>
      </c>
      <c r="P19" s="51"/>
      <c r="R19" s="56"/>
      <c r="T19" s="51"/>
      <c r="U19" s="51"/>
      <c r="V19" s="50"/>
      <c r="W19" s="50"/>
      <c r="X19" s="51"/>
      <c r="Y19" s="51"/>
    </row>
    <row r="20" spans="1:25" s="48" customFormat="1" ht="25.15" customHeight="1">
      <c r="A20" s="52">
        <v>8</v>
      </c>
      <c r="B20" s="59" t="s">
        <v>32</v>
      </c>
      <c r="C20" s="61" t="s">
        <v>78</v>
      </c>
      <c r="D20" s="58">
        <v>20647.97</v>
      </c>
      <c r="E20" s="57" t="s">
        <v>30</v>
      </c>
      <c r="F20" s="46" t="s">
        <v>30</v>
      </c>
      <c r="G20" s="58">
        <v>4535</v>
      </c>
      <c r="H20" s="57">
        <v>142</v>
      </c>
      <c r="I20" s="57">
        <f>G20/H20</f>
        <v>31.93661971830986</v>
      </c>
      <c r="J20" s="57">
        <v>12</v>
      </c>
      <c r="K20" s="57">
        <v>1</v>
      </c>
      <c r="L20" s="58">
        <v>20647.97</v>
      </c>
      <c r="M20" s="58">
        <v>4535</v>
      </c>
      <c r="N20" s="55">
        <v>43455</v>
      </c>
      <c r="O20" s="53" t="s">
        <v>79</v>
      </c>
      <c r="P20" s="51"/>
      <c r="R20" s="56"/>
      <c r="T20" s="51"/>
      <c r="U20" s="51"/>
      <c r="V20" s="50"/>
      <c r="W20" s="50"/>
      <c r="X20" s="51"/>
      <c r="Y20" s="51"/>
    </row>
    <row r="21" spans="1:25" s="48" customFormat="1" ht="25.15" customHeight="1">
      <c r="A21" s="52">
        <v>9</v>
      </c>
      <c r="B21" s="59">
        <v>8</v>
      </c>
      <c r="C21" s="61" t="s">
        <v>41</v>
      </c>
      <c r="D21" s="58">
        <v>17310.5</v>
      </c>
      <c r="E21" s="57">
        <v>12561.39</v>
      </c>
      <c r="F21" s="46">
        <f>(D21-E21)/E21</f>
        <v>0.37807201273107521</v>
      </c>
      <c r="G21" s="58">
        <v>3007</v>
      </c>
      <c r="H21" s="57" t="s">
        <v>30</v>
      </c>
      <c r="I21" s="57" t="s">
        <v>30</v>
      </c>
      <c r="J21" s="57">
        <v>10</v>
      </c>
      <c r="K21" s="57">
        <v>7</v>
      </c>
      <c r="L21" s="58">
        <v>411234</v>
      </c>
      <c r="M21" s="58">
        <v>74741</v>
      </c>
      <c r="N21" s="55">
        <v>43413</v>
      </c>
      <c r="O21" s="53" t="s">
        <v>42</v>
      </c>
      <c r="P21" s="51"/>
      <c r="R21" s="56"/>
      <c r="T21" s="51"/>
      <c r="U21" s="51"/>
      <c r="V21" s="50"/>
      <c r="W21" s="50"/>
      <c r="X21" s="51"/>
      <c r="Y21" s="51"/>
    </row>
    <row r="22" spans="1:25" s="48" customFormat="1" ht="25.15" customHeight="1">
      <c r="A22" s="52">
        <v>10</v>
      </c>
      <c r="B22" s="59">
        <v>7</v>
      </c>
      <c r="C22" s="61" t="s">
        <v>48</v>
      </c>
      <c r="D22" s="58">
        <v>15334.1</v>
      </c>
      <c r="E22" s="57">
        <v>22098.09</v>
      </c>
      <c r="F22" s="46">
        <f>(D22-E22)/E22</f>
        <v>-0.30608934980353503</v>
      </c>
      <c r="G22" s="58">
        <v>2740</v>
      </c>
      <c r="H22" s="57">
        <v>88</v>
      </c>
      <c r="I22" s="57">
        <f>G22/H22</f>
        <v>31.136363636363637</v>
      </c>
      <c r="J22" s="57">
        <v>7</v>
      </c>
      <c r="K22" s="57">
        <v>5</v>
      </c>
      <c r="L22" s="58">
        <v>235273.61</v>
      </c>
      <c r="M22" s="58">
        <v>46727</v>
      </c>
      <c r="N22" s="55">
        <v>43427</v>
      </c>
      <c r="O22" s="53" t="s">
        <v>47</v>
      </c>
      <c r="P22" s="51"/>
      <c r="R22" s="56"/>
      <c r="T22" s="51"/>
      <c r="U22" s="51"/>
      <c r="V22" s="50"/>
      <c r="W22" s="50"/>
      <c r="X22" s="51"/>
      <c r="Y22" s="51"/>
    </row>
    <row r="23" spans="1:25" ht="25.15" customHeight="1">
      <c r="A23" s="14"/>
      <c r="B23" s="14"/>
      <c r="C23" s="15" t="s">
        <v>29</v>
      </c>
      <c r="D23" s="54">
        <f>SUM(D13:D22)</f>
        <v>438875.12</v>
      </c>
      <c r="E23" s="54">
        <f t="shared" ref="E23:G23" si="0">SUM(E13:E22)</f>
        <v>252489.67</v>
      </c>
      <c r="F23" s="69">
        <f>(D23-E23)/E23</f>
        <v>0.73819039804677944</v>
      </c>
      <c r="G23" s="54">
        <f t="shared" si="0"/>
        <v>80279</v>
      </c>
      <c r="H23" s="17"/>
      <c r="I23" s="18"/>
      <c r="J23" s="17"/>
      <c r="K23" s="19"/>
      <c r="L23" s="20"/>
      <c r="M23" s="12"/>
      <c r="N23" s="21"/>
      <c r="O23" s="22"/>
    </row>
    <row r="24" spans="1:25" ht="12" customHeight="1">
      <c r="A24" s="23"/>
      <c r="B24" s="23"/>
      <c r="C24" s="24"/>
      <c r="D24" s="25"/>
      <c r="E24" s="25"/>
      <c r="F24" s="25"/>
      <c r="G24" s="26"/>
      <c r="H24" s="27"/>
      <c r="I24" s="28"/>
      <c r="J24" s="27"/>
      <c r="K24" s="29"/>
      <c r="L24" s="25"/>
      <c r="M24" s="26"/>
      <c r="N24" s="30"/>
      <c r="O24" s="31"/>
    </row>
    <row r="25" spans="1:25" s="48" customFormat="1" ht="25.15" customHeight="1">
      <c r="A25" s="52">
        <v>11</v>
      </c>
      <c r="B25" s="59">
        <v>5</v>
      </c>
      <c r="C25" s="61" t="s">
        <v>59</v>
      </c>
      <c r="D25" s="58">
        <v>13997.77</v>
      </c>
      <c r="E25" s="57">
        <v>26746.43</v>
      </c>
      <c r="F25" s="46">
        <f>(D25-E25)/E25</f>
        <v>-0.47664903316068724</v>
      </c>
      <c r="G25" s="58">
        <v>2323</v>
      </c>
      <c r="H25" s="57">
        <v>48</v>
      </c>
      <c r="I25" s="57">
        <f>G25/H25</f>
        <v>48.395833333333336</v>
      </c>
      <c r="J25" s="57">
        <v>7</v>
      </c>
      <c r="K25" s="57">
        <v>2</v>
      </c>
      <c r="L25" s="58">
        <v>43113.599999999999</v>
      </c>
      <c r="M25" s="58">
        <v>7292</v>
      </c>
      <c r="N25" s="55">
        <v>43448</v>
      </c>
      <c r="O25" s="53" t="s">
        <v>27</v>
      </c>
      <c r="P25" s="51"/>
      <c r="R25" s="56"/>
      <c r="T25" s="51"/>
      <c r="U25" s="51"/>
      <c r="V25" s="50"/>
      <c r="W25" s="51"/>
      <c r="X25" s="50"/>
      <c r="Y25" s="51"/>
    </row>
    <row r="26" spans="1:25" s="48" customFormat="1" ht="25.15" customHeight="1">
      <c r="A26" s="52">
        <v>12</v>
      </c>
      <c r="B26" s="59">
        <v>6</v>
      </c>
      <c r="C26" s="61" t="s">
        <v>61</v>
      </c>
      <c r="D26" s="58">
        <v>12046</v>
      </c>
      <c r="E26" s="57">
        <v>23178</v>
      </c>
      <c r="F26" s="46">
        <f>(D26-E26)/E26</f>
        <v>-0.48028302700837</v>
      </c>
      <c r="G26" s="58">
        <v>1953</v>
      </c>
      <c r="H26" s="57">
        <v>63</v>
      </c>
      <c r="I26" s="57">
        <f>G26/H26</f>
        <v>31</v>
      </c>
      <c r="J26" s="57">
        <v>7</v>
      </c>
      <c r="K26" s="57">
        <v>3</v>
      </c>
      <c r="L26" s="58">
        <v>90181</v>
      </c>
      <c r="M26" s="58">
        <v>14790</v>
      </c>
      <c r="N26" s="55">
        <v>43441</v>
      </c>
      <c r="O26" s="53" t="s">
        <v>53</v>
      </c>
      <c r="P26" s="51"/>
      <c r="R26" s="56"/>
      <c r="T26" s="51"/>
      <c r="U26" s="51"/>
      <c r="V26" s="50"/>
      <c r="W26" s="51"/>
      <c r="X26" s="50"/>
      <c r="Y26" s="51"/>
    </row>
    <row r="27" spans="1:25" s="48" customFormat="1" ht="25.15" customHeight="1">
      <c r="A27" s="52">
        <v>13</v>
      </c>
      <c r="B27" s="64">
        <v>14</v>
      </c>
      <c r="C27" s="61" t="s">
        <v>37</v>
      </c>
      <c r="D27" s="58">
        <v>5725.28</v>
      </c>
      <c r="E27" s="57">
        <v>5882.19</v>
      </c>
      <c r="F27" s="46">
        <f>(D27-E27)/E27</f>
        <v>-2.6675438909657775E-2</v>
      </c>
      <c r="G27" s="58">
        <v>1080</v>
      </c>
      <c r="H27" s="60">
        <v>25</v>
      </c>
      <c r="I27" s="57">
        <f>G27/H27</f>
        <v>43.2</v>
      </c>
      <c r="J27" s="57">
        <v>8</v>
      </c>
      <c r="K27" s="57">
        <v>12</v>
      </c>
      <c r="L27" s="58">
        <v>550884.91</v>
      </c>
      <c r="M27" s="58">
        <v>95485</v>
      </c>
      <c r="N27" s="55">
        <v>43378</v>
      </c>
      <c r="O27" s="53" t="s">
        <v>35</v>
      </c>
      <c r="P27" s="51"/>
      <c r="R27" s="56"/>
      <c r="T27" s="51"/>
      <c r="U27" s="51"/>
      <c r="V27" s="51"/>
      <c r="W27" s="50"/>
      <c r="X27" s="50"/>
      <c r="Y27" s="51"/>
    </row>
    <row r="28" spans="1:25" s="48" customFormat="1" ht="25.15" customHeight="1">
      <c r="A28" s="52">
        <v>14</v>
      </c>
      <c r="B28" s="59">
        <v>16</v>
      </c>
      <c r="C28" s="61" t="s">
        <v>38</v>
      </c>
      <c r="D28" s="58">
        <v>5550.7</v>
      </c>
      <c r="E28" s="57">
        <v>4357.93</v>
      </c>
      <c r="F28" s="46">
        <f>(D28-E28)/E28</f>
        <v>0.27370104613887775</v>
      </c>
      <c r="G28" s="57">
        <v>1044</v>
      </c>
      <c r="H28" s="60">
        <v>27</v>
      </c>
      <c r="I28" s="57">
        <f>G28/H28</f>
        <v>38.666666666666664</v>
      </c>
      <c r="J28" s="57">
        <v>9</v>
      </c>
      <c r="K28" s="57">
        <v>11</v>
      </c>
      <c r="L28" s="58">
        <v>1292831.78</v>
      </c>
      <c r="M28" s="58">
        <v>240073</v>
      </c>
      <c r="N28" s="55">
        <v>43385</v>
      </c>
      <c r="O28" s="53" t="s">
        <v>27</v>
      </c>
      <c r="P28" s="51"/>
      <c r="R28" s="56"/>
      <c r="S28" s="63"/>
      <c r="T28" s="51"/>
      <c r="U28" s="67"/>
      <c r="V28" s="50"/>
      <c r="W28" s="51"/>
      <c r="X28" s="50"/>
      <c r="Y28" s="51"/>
    </row>
    <row r="29" spans="1:25" s="48" customFormat="1" ht="25.15" customHeight="1">
      <c r="A29" s="52">
        <v>15</v>
      </c>
      <c r="B29" s="59">
        <v>10</v>
      </c>
      <c r="C29" s="61" t="s">
        <v>44</v>
      </c>
      <c r="D29" s="58">
        <v>5148.1899999999996</v>
      </c>
      <c r="E29" s="57">
        <v>10042.65</v>
      </c>
      <c r="F29" s="46">
        <f>(D29-E29)/E29</f>
        <v>-0.48736737813226588</v>
      </c>
      <c r="G29" s="58">
        <v>863</v>
      </c>
      <c r="H29" s="57">
        <v>20</v>
      </c>
      <c r="I29" s="57">
        <f>G29/H29</f>
        <v>43.15</v>
      </c>
      <c r="J29" s="57">
        <v>6</v>
      </c>
      <c r="K29" s="57">
        <v>6</v>
      </c>
      <c r="L29" s="58">
        <v>282733.77</v>
      </c>
      <c r="M29" s="58">
        <v>47118</v>
      </c>
      <c r="N29" s="55">
        <v>43420</v>
      </c>
      <c r="O29" s="53" t="s">
        <v>35</v>
      </c>
      <c r="P29" s="51"/>
      <c r="R29" s="56"/>
      <c r="T29" s="51"/>
      <c r="U29" s="67"/>
      <c r="V29" s="50"/>
      <c r="W29" s="51"/>
      <c r="X29" s="50"/>
      <c r="Y29" s="51"/>
    </row>
    <row r="30" spans="1:25" s="48" customFormat="1" ht="25.15" customHeight="1">
      <c r="A30" s="52">
        <v>16</v>
      </c>
      <c r="B30" s="59">
        <v>15</v>
      </c>
      <c r="C30" s="61" t="s">
        <v>50</v>
      </c>
      <c r="D30" s="58">
        <v>4523.49</v>
      </c>
      <c r="E30" s="57">
        <v>5345.99</v>
      </c>
      <c r="F30" s="46">
        <f>(D30-E30)/E30</f>
        <v>-0.15385363608985428</v>
      </c>
      <c r="G30" s="58">
        <v>750</v>
      </c>
      <c r="H30" s="57">
        <v>19</v>
      </c>
      <c r="I30" s="57">
        <f>G30/H30</f>
        <v>39.473684210526315</v>
      </c>
      <c r="J30" s="57">
        <v>5</v>
      </c>
      <c r="K30" s="57">
        <v>4</v>
      </c>
      <c r="L30" s="58">
        <v>52724.73</v>
      </c>
      <c r="M30" s="58">
        <v>9233</v>
      </c>
      <c r="N30" s="55">
        <v>43434</v>
      </c>
      <c r="O30" s="53" t="s">
        <v>27</v>
      </c>
      <c r="P30" s="51"/>
      <c r="Q30" s="63"/>
      <c r="R30" s="56"/>
      <c r="T30" s="51"/>
      <c r="U30" s="51"/>
      <c r="V30" s="50"/>
      <c r="W30" s="51"/>
      <c r="X30" s="50"/>
      <c r="Y30" s="51"/>
    </row>
    <row r="31" spans="1:25" s="48" customFormat="1" ht="25.35" customHeight="1">
      <c r="A31" s="52">
        <v>17</v>
      </c>
      <c r="B31" s="64">
        <v>13</v>
      </c>
      <c r="C31" s="61" t="s">
        <v>49</v>
      </c>
      <c r="D31" s="58">
        <v>3389.67</v>
      </c>
      <c r="E31" s="57">
        <v>6515.12</v>
      </c>
      <c r="F31" s="46">
        <f>(D31-E31)/E31</f>
        <v>-0.47972255307653577</v>
      </c>
      <c r="G31" s="58">
        <v>804</v>
      </c>
      <c r="H31" s="57">
        <v>29</v>
      </c>
      <c r="I31" s="57">
        <f>G31/H31</f>
        <v>27.724137931034484</v>
      </c>
      <c r="J31" s="57">
        <v>5</v>
      </c>
      <c r="K31" s="57">
        <v>5</v>
      </c>
      <c r="L31" s="58">
        <v>74131</v>
      </c>
      <c r="M31" s="58">
        <v>16952</v>
      </c>
      <c r="N31" s="55">
        <v>43427</v>
      </c>
      <c r="O31" s="62" t="s">
        <v>43</v>
      </c>
      <c r="P31" s="51"/>
      <c r="R31" s="56"/>
      <c r="T31" s="51"/>
      <c r="U31" s="51"/>
      <c r="V31" s="51"/>
      <c r="W31" s="51"/>
      <c r="X31" s="50"/>
      <c r="Y31" s="50"/>
    </row>
    <row r="32" spans="1:25" s="48" customFormat="1" ht="25.15" customHeight="1">
      <c r="A32" s="52">
        <v>18</v>
      </c>
      <c r="B32" s="59">
        <v>11</v>
      </c>
      <c r="C32" s="61" t="s">
        <v>65</v>
      </c>
      <c r="D32" s="58">
        <v>2317</v>
      </c>
      <c r="E32" s="57">
        <v>9491.18</v>
      </c>
      <c r="F32" s="46">
        <f>(D32-E32)/E32</f>
        <v>-0.75587861572533654</v>
      </c>
      <c r="G32" s="58">
        <v>404</v>
      </c>
      <c r="H32" s="57">
        <v>15</v>
      </c>
      <c r="I32" s="57">
        <f>G32/H32</f>
        <v>26.933333333333334</v>
      </c>
      <c r="J32" s="57">
        <v>4</v>
      </c>
      <c r="K32" s="57">
        <v>2</v>
      </c>
      <c r="L32" s="58">
        <v>11808</v>
      </c>
      <c r="M32" s="58">
        <v>2208</v>
      </c>
      <c r="N32" s="55">
        <v>43448</v>
      </c>
      <c r="O32" s="62" t="s">
        <v>43</v>
      </c>
      <c r="P32" s="51"/>
      <c r="R32" s="56"/>
      <c r="S32" s="63"/>
      <c r="T32" s="65"/>
      <c r="U32" s="51"/>
      <c r="V32" s="50"/>
      <c r="W32" s="51"/>
      <c r="X32" s="50"/>
      <c r="Y32" s="51"/>
    </row>
    <row r="33" spans="1:25" s="48" customFormat="1" ht="25.15" customHeight="1">
      <c r="A33" s="52">
        <v>19</v>
      </c>
      <c r="B33" s="59">
        <v>26</v>
      </c>
      <c r="C33" s="61" t="s">
        <v>46</v>
      </c>
      <c r="D33" s="58">
        <v>2136.5500000000002</v>
      </c>
      <c r="E33" s="57">
        <v>1168.5</v>
      </c>
      <c r="F33" s="46">
        <f>(D33-E33)/E33</f>
        <v>0.82845528455284567</v>
      </c>
      <c r="G33" s="58">
        <v>558</v>
      </c>
      <c r="H33" s="57">
        <v>8</v>
      </c>
      <c r="I33" s="57">
        <f>G33/H33</f>
        <v>69.75</v>
      </c>
      <c r="J33" s="57">
        <v>4</v>
      </c>
      <c r="K33" s="57">
        <v>5</v>
      </c>
      <c r="L33" s="58">
        <v>42555.64</v>
      </c>
      <c r="M33" s="58">
        <v>7768</v>
      </c>
      <c r="N33" s="55">
        <v>43427</v>
      </c>
      <c r="O33" s="53" t="s">
        <v>27</v>
      </c>
      <c r="P33" s="51"/>
      <c r="R33" s="56"/>
      <c r="S33" s="63"/>
      <c r="T33" s="65"/>
      <c r="U33" s="51"/>
      <c r="V33" s="50"/>
      <c r="W33" s="51"/>
      <c r="X33" s="50"/>
      <c r="Y33" s="51"/>
    </row>
    <row r="34" spans="1:25" s="48" customFormat="1" ht="25.15" customHeight="1">
      <c r="A34" s="52">
        <v>20</v>
      </c>
      <c r="B34" s="59" t="s">
        <v>33</v>
      </c>
      <c r="C34" s="61" t="s">
        <v>83</v>
      </c>
      <c r="D34" s="58">
        <v>2028.63</v>
      </c>
      <c r="E34" s="57" t="s">
        <v>30</v>
      </c>
      <c r="F34" s="57" t="s">
        <v>30</v>
      </c>
      <c r="G34" s="58">
        <v>361</v>
      </c>
      <c r="H34" s="57">
        <v>6</v>
      </c>
      <c r="I34" s="57">
        <f>G34/H34</f>
        <v>60.166666666666664</v>
      </c>
      <c r="J34" s="57">
        <v>6</v>
      </c>
      <c r="K34" s="57">
        <v>0</v>
      </c>
      <c r="L34" s="58">
        <v>2029</v>
      </c>
      <c r="M34" s="58">
        <v>361</v>
      </c>
      <c r="N34" s="55" t="s">
        <v>34</v>
      </c>
      <c r="O34" s="53" t="s">
        <v>84</v>
      </c>
      <c r="P34" s="51"/>
      <c r="R34" s="56"/>
      <c r="T34" s="65"/>
      <c r="U34" s="51"/>
      <c r="V34" s="50"/>
      <c r="W34" s="50"/>
      <c r="X34" s="51"/>
      <c r="Y34" s="51"/>
    </row>
    <row r="35" spans="1:25" ht="25.15" customHeight="1">
      <c r="A35" s="14"/>
      <c r="B35" s="14"/>
      <c r="C35" s="15" t="s">
        <v>31</v>
      </c>
      <c r="D35" s="54">
        <f>SUM(D23:D34)</f>
        <v>495738.4</v>
      </c>
      <c r="E35" s="54">
        <f t="shared" ref="E35:G35" si="1">SUM(E23:E34)</f>
        <v>345217.66000000003</v>
      </c>
      <c r="F35" s="69">
        <f t="shared" ref="F35" si="2">(D35-E35)/E35</f>
        <v>0.43601691755862076</v>
      </c>
      <c r="G35" s="54">
        <f t="shared" si="1"/>
        <v>90419</v>
      </c>
      <c r="H35" s="17"/>
      <c r="I35" s="18"/>
      <c r="J35" s="17"/>
      <c r="K35" s="19"/>
      <c r="L35" s="20"/>
      <c r="M35" s="12"/>
      <c r="N35" s="21"/>
      <c r="O35" s="22"/>
    </row>
    <row r="36" spans="1:25" ht="12" customHeight="1">
      <c r="A36" s="23"/>
      <c r="B36" s="23"/>
      <c r="C36" s="24"/>
      <c r="D36" s="25"/>
      <c r="E36" s="25"/>
      <c r="F36" s="25"/>
      <c r="G36" s="26"/>
      <c r="H36" s="27"/>
      <c r="I36" s="28"/>
      <c r="J36" s="27"/>
      <c r="K36" s="29"/>
      <c r="L36" s="25"/>
      <c r="M36" s="26"/>
      <c r="N36" s="30"/>
      <c r="O36" s="31"/>
    </row>
    <row r="37" spans="1:25" s="48" customFormat="1" ht="25.15" customHeight="1">
      <c r="A37" s="52">
        <v>21</v>
      </c>
      <c r="B37" s="59">
        <v>18</v>
      </c>
      <c r="C37" s="61" t="s">
        <v>54</v>
      </c>
      <c r="D37" s="58">
        <v>1662.15</v>
      </c>
      <c r="E37" s="57">
        <v>3729.74</v>
      </c>
      <c r="F37" s="46">
        <f>(D37-E37)/E37</f>
        <v>-0.55435231410232344</v>
      </c>
      <c r="G37" s="58">
        <v>270</v>
      </c>
      <c r="H37" s="57">
        <v>7</v>
      </c>
      <c r="I37" s="57">
        <f>G37/H37</f>
        <v>38.571428571428569</v>
      </c>
      <c r="J37" s="57">
        <v>1</v>
      </c>
      <c r="K37" s="57">
        <v>4</v>
      </c>
      <c r="L37" s="58">
        <v>27411.599999999999</v>
      </c>
      <c r="M37" s="58">
        <v>4793</v>
      </c>
      <c r="N37" s="55">
        <v>43434</v>
      </c>
      <c r="O37" s="53" t="s">
        <v>51</v>
      </c>
      <c r="P37" s="51"/>
      <c r="R37" s="56"/>
      <c r="T37" s="51"/>
      <c r="U37" s="51"/>
      <c r="V37" s="50"/>
      <c r="W37" s="50"/>
      <c r="X37" s="51"/>
      <c r="Y37" s="51"/>
    </row>
    <row r="38" spans="1:25" s="48" customFormat="1" ht="25.15" customHeight="1">
      <c r="A38" s="52">
        <v>22</v>
      </c>
      <c r="B38" s="59">
        <v>24</v>
      </c>
      <c r="C38" s="61" t="s">
        <v>67</v>
      </c>
      <c r="D38" s="58">
        <v>1438</v>
      </c>
      <c r="E38" s="57">
        <v>1721.09</v>
      </c>
      <c r="F38" s="46">
        <f>(D38-E38)/E38</f>
        <v>-0.16448297299966877</v>
      </c>
      <c r="G38" s="58">
        <v>369</v>
      </c>
      <c r="H38" s="57">
        <v>21</v>
      </c>
      <c r="I38" s="57">
        <f>G38/H38</f>
        <v>17.571428571428573</v>
      </c>
      <c r="J38" s="57">
        <v>10</v>
      </c>
      <c r="K38" s="57">
        <v>2</v>
      </c>
      <c r="L38" s="58">
        <v>3159.09</v>
      </c>
      <c r="M38" s="58">
        <v>722</v>
      </c>
      <c r="N38" s="55">
        <v>43448</v>
      </c>
      <c r="O38" s="53" t="s">
        <v>68</v>
      </c>
      <c r="P38" s="51"/>
      <c r="R38" s="56"/>
      <c r="T38" s="65"/>
      <c r="U38" s="51"/>
      <c r="V38" s="50"/>
      <c r="W38" s="50"/>
      <c r="X38" s="51"/>
      <c r="Y38" s="51"/>
    </row>
    <row r="39" spans="1:25" s="48" customFormat="1" ht="25.35" customHeight="1">
      <c r="A39" s="52">
        <v>23</v>
      </c>
      <c r="B39" s="59">
        <v>12</v>
      </c>
      <c r="C39" s="61" t="s">
        <v>63</v>
      </c>
      <c r="D39" s="58">
        <v>1288</v>
      </c>
      <c r="E39" s="57">
        <v>8696</v>
      </c>
      <c r="F39" s="46">
        <f>(D39-E39)/E39</f>
        <v>-0.85188592456301748</v>
      </c>
      <c r="G39" s="58">
        <v>288</v>
      </c>
      <c r="H39" s="57">
        <v>9</v>
      </c>
      <c r="I39" s="57">
        <f>G39/H39</f>
        <v>32</v>
      </c>
      <c r="J39" s="57">
        <v>4</v>
      </c>
      <c r="K39" s="57">
        <v>2</v>
      </c>
      <c r="L39" s="58">
        <v>9984</v>
      </c>
      <c r="M39" s="58">
        <v>1985</v>
      </c>
      <c r="N39" s="55">
        <v>43448</v>
      </c>
      <c r="O39" s="53" t="s">
        <v>64</v>
      </c>
      <c r="P39" s="51"/>
      <c r="R39" s="56"/>
      <c r="T39" s="51"/>
      <c r="U39" s="51"/>
      <c r="V39" s="50"/>
      <c r="W39" s="51"/>
      <c r="X39" s="51"/>
      <c r="Y39" s="50"/>
    </row>
    <row r="40" spans="1:25" s="48" customFormat="1" ht="25.35" customHeight="1">
      <c r="A40" s="52">
        <v>24</v>
      </c>
      <c r="B40" s="59">
        <v>28</v>
      </c>
      <c r="C40" s="61" t="s">
        <v>45</v>
      </c>
      <c r="D40" s="58">
        <v>1003.5</v>
      </c>
      <c r="E40" s="57">
        <v>706.26</v>
      </c>
      <c r="F40" s="46">
        <f>(D40-E40)/E40</f>
        <v>0.42086483731203805</v>
      </c>
      <c r="G40" s="58">
        <v>287</v>
      </c>
      <c r="H40" s="57">
        <v>8</v>
      </c>
      <c r="I40" s="57">
        <f>G40/H40</f>
        <v>35.875</v>
      </c>
      <c r="J40" s="57">
        <v>3</v>
      </c>
      <c r="K40" s="57">
        <v>6</v>
      </c>
      <c r="L40" s="58">
        <v>16841.63</v>
      </c>
      <c r="M40" s="58">
        <v>3858</v>
      </c>
      <c r="N40" s="55">
        <v>43420</v>
      </c>
      <c r="O40" s="53" t="s">
        <v>40</v>
      </c>
      <c r="P40" s="51"/>
      <c r="R40" s="56"/>
      <c r="T40" s="51"/>
      <c r="U40" s="51"/>
      <c r="V40" s="50"/>
      <c r="W40" s="51"/>
      <c r="X40" s="51"/>
      <c r="Y40" s="50"/>
    </row>
    <row r="41" spans="1:25" s="48" customFormat="1" ht="25.35" customHeight="1">
      <c r="A41" s="52">
        <v>25</v>
      </c>
      <c r="B41" s="42" t="s">
        <v>30</v>
      </c>
      <c r="C41" s="61" t="s">
        <v>82</v>
      </c>
      <c r="D41" s="58">
        <v>652.5</v>
      </c>
      <c r="E41" s="57" t="s">
        <v>30</v>
      </c>
      <c r="F41" s="57" t="s">
        <v>30</v>
      </c>
      <c r="G41" s="58">
        <v>177</v>
      </c>
      <c r="H41" s="57">
        <v>5</v>
      </c>
      <c r="I41" s="57">
        <f>G41/H41</f>
        <v>35.4</v>
      </c>
      <c r="J41" s="57">
        <v>2</v>
      </c>
      <c r="K41" s="57" t="s">
        <v>30</v>
      </c>
      <c r="L41" s="58">
        <v>49409</v>
      </c>
      <c r="M41" s="58">
        <v>9402</v>
      </c>
      <c r="N41" s="55">
        <v>43406</v>
      </c>
      <c r="O41" s="53" t="s">
        <v>84</v>
      </c>
      <c r="P41" s="51"/>
      <c r="R41" s="56"/>
      <c r="T41" s="51"/>
      <c r="U41" s="51"/>
      <c r="V41" s="50"/>
      <c r="W41" s="51"/>
      <c r="X41" s="51"/>
      <c r="Y41" s="50"/>
    </row>
    <row r="42" spans="1:25" s="48" customFormat="1" ht="25.15" customHeight="1">
      <c r="A42" s="52">
        <v>26</v>
      </c>
      <c r="B42" s="59">
        <v>20</v>
      </c>
      <c r="C42" s="61" t="s">
        <v>66</v>
      </c>
      <c r="D42" s="58">
        <v>455</v>
      </c>
      <c r="E42" s="57">
        <v>2602</v>
      </c>
      <c r="F42" s="46">
        <f>(D42-E42)/E42</f>
        <v>-0.82513451191391241</v>
      </c>
      <c r="G42" s="58">
        <v>118</v>
      </c>
      <c r="H42" s="57">
        <v>9</v>
      </c>
      <c r="I42" s="57">
        <f>G42/H42</f>
        <v>13.111111111111111</v>
      </c>
      <c r="J42" s="57">
        <v>3</v>
      </c>
      <c r="K42" s="57">
        <v>2</v>
      </c>
      <c r="L42" s="58">
        <v>3058</v>
      </c>
      <c r="M42" s="58">
        <v>804</v>
      </c>
      <c r="N42" s="55">
        <v>43448</v>
      </c>
      <c r="O42" s="53" t="s">
        <v>56</v>
      </c>
      <c r="P42" s="51"/>
      <c r="R42" s="56"/>
      <c r="T42" s="51"/>
      <c r="U42" s="51"/>
      <c r="V42" s="50"/>
      <c r="W42" s="51"/>
      <c r="X42" s="51"/>
      <c r="Y42" s="50"/>
    </row>
    <row r="43" spans="1:25" s="48" customFormat="1" ht="25.15" customHeight="1">
      <c r="A43" s="52">
        <v>27</v>
      </c>
      <c r="B43" s="59">
        <v>27</v>
      </c>
      <c r="C43" s="61" t="s">
        <v>55</v>
      </c>
      <c r="D43" s="58">
        <v>424</v>
      </c>
      <c r="E43" s="57">
        <v>730</v>
      </c>
      <c r="F43" s="46">
        <f>(D43-E43)/E43</f>
        <v>-0.41917808219178082</v>
      </c>
      <c r="G43" s="58">
        <v>103</v>
      </c>
      <c r="H43" s="57">
        <v>6</v>
      </c>
      <c r="I43" s="57">
        <f>G43/H43</f>
        <v>17.166666666666668</v>
      </c>
      <c r="J43" s="57">
        <v>3</v>
      </c>
      <c r="K43" s="57">
        <v>4</v>
      </c>
      <c r="L43" s="58">
        <v>17001</v>
      </c>
      <c r="M43" s="58">
        <v>3307</v>
      </c>
      <c r="N43" s="55">
        <v>43434</v>
      </c>
      <c r="O43" s="53" t="s">
        <v>56</v>
      </c>
      <c r="P43" s="51"/>
      <c r="R43" s="56"/>
      <c r="S43" s="63"/>
      <c r="T43" s="51"/>
      <c r="U43" s="51"/>
      <c r="V43" s="50"/>
      <c r="W43" s="51"/>
      <c r="X43" s="51"/>
      <c r="Y43" s="50"/>
    </row>
    <row r="44" spans="1:25" s="48" customFormat="1" ht="25.15" customHeight="1">
      <c r="A44" s="52">
        <v>28</v>
      </c>
      <c r="B44" s="64" t="s">
        <v>30</v>
      </c>
      <c r="C44" s="61" t="s">
        <v>75</v>
      </c>
      <c r="D44" s="58">
        <v>172</v>
      </c>
      <c r="E44" s="57" t="s">
        <v>30</v>
      </c>
      <c r="F44" s="46" t="s">
        <v>30</v>
      </c>
      <c r="G44" s="58">
        <v>52</v>
      </c>
      <c r="H44" s="57">
        <v>2</v>
      </c>
      <c r="I44" s="57">
        <f>G44/H44</f>
        <v>26</v>
      </c>
      <c r="J44" s="57">
        <v>1</v>
      </c>
      <c r="K44" s="57" t="s">
        <v>30</v>
      </c>
      <c r="L44" s="58">
        <v>13013.56</v>
      </c>
      <c r="M44" s="58">
        <v>2475</v>
      </c>
      <c r="N44" s="55">
        <v>43322</v>
      </c>
      <c r="O44" s="53" t="s">
        <v>40</v>
      </c>
      <c r="P44" s="51"/>
      <c r="R44" s="56"/>
      <c r="T44" s="51"/>
      <c r="U44" s="51"/>
      <c r="V44" s="50"/>
      <c r="W44" s="51"/>
      <c r="X44" s="50"/>
      <c r="Y44" s="51"/>
    </row>
    <row r="45" spans="1:25" s="48" customFormat="1" ht="25.15" customHeight="1">
      <c r="A45" s="52">
        <v>29</v>
      </c>
      <c r="B45" s="64" t="s">
        <v>30</v>
      </c>
      <c r="C45" s="61" t="s">
        <v>74</v>
      </c>
      <c r="D45" s="58">
        <v>145</v>
      </c>
      <c r="E45" s="57" t="s">
        <v>30</v>
      </c>
      <c r="F45" s="46" t="s">
        <v>30</v>
      </c>
      <c r="G45" s="58">
        <v>40</v>
      </c>
      <c r="H45" s="57">
        <v>1</v>
      </c>
      <c r="I45" s="57">
        <f>G45/H45</f>
        <v>40</v>
      </c>
      <c r="J45" s="57">
        <v>1</v>
      </c>
      <c r="K45" s="57" t="s">
        <v>30</v>
      </c>
      <c r="L45" s="58">
        <v>9886.02</v>
      </c>
      <c r="M45" s="58">
        <v>2107</v>
      </c>
      <c r="N45" s="55">
        <v>43357</v>
      </c>
      <c r="O45" s="53" t="s">
        <v>40</v>
      </c>
      <c r="P45" s="51"/>
      <c r="R45" s="56"/>
      <c r="T45" s="51"/>
      <c r="U45" s="51"/>
      <c r="V45" s="77"/>
      <c r="W45" s="51"/>
      <c r="X45" s="50"/>
      <c r="Y45" s="51"/>
    </row>
    <row r="46" spans="1:25" s="48" customFormat="1" ht="25.15" customHeight="1">
      <c r="A46" s="52">
        <v>30</v>
      </c>
      <c r="B46" s="64" t="s">
        <v>30</v>
      </c>
      <c r="C46" s="61" t="s">
        <v>80</v>
      </c>
      <c r="D46" s="58">
        <v>138</v>
      </c>
      <c r="E46" s="57" t="s">
        <v>30</v>
      </c>
      <c r="F46" s="46" t="s">
        <v>30</v>
      </c>
      <c r="G46" s="58">
        <v>31</v>
      </c>
      <c r="H46" s="57">
        <v>1</v>
      </c>
      <c r="I46" s="57">
        <f>G46/H46</f>
        <v>31</v>
      </c>
      <c r="J46" s="57">
        <v>1</v>
      </c>
      <c r="K46" s="57" t="s">
        <v>30</v>
      </c>
      <c r="L46" s="58">
        <v>217450.1</v>
      </c>
      <c r="M46" s="58">
        <v>53148</v>
      </c>
      <c r="N46" s="55">
        <v>42321</v>
      </c>
      <c r="O46" s="53" t="s">
        <v>27</v>
      </c>
      <c r="P46" s="51"/>
      <c r="R46" s="56"/>
      <c r="T46" s="51"/>
      <c r="U46" s="51"/>
      <c r="V46" s="50"/>
      <c r="W46" s="51"/>
      <c r="X46" s="50"/>
      <c r="Y46" s="51"/>
    </row>
    <row r="47" spans="1:25" ht="25.15" customHeight="1">
      <c r="A47" s="14"/>
      <c r="B47" s="14"/>
      <c r="C47" s="15" t="s">
        <v>60</v>
      </c>
      <c r="D47" s="54">
        <f>SUM(D35:D46)</f>
        <v>503116.55000000005</v>
      </c>
      <c r="E47" s="54">
        <f t="shared" ref="E47:G47" si="3">SUM(E35:E46)</f>
        <v>363402.75000000006</v>
      </c>
      <c r="F47" s="69">
        <f t="shared" ref="F47" si="4">(D47-E47)/E47</f>
        <v>0.38445994148365681</v>
      </c>
      <c r="G47" s="54">
        <f t="shared" si="3"/>
        <v>92154</v>
      </c>
      <c r="H47" s="17"/>
      <c r="I47" s="18"/>
      <c r="J47" s="17"/>
      <c r="K47" s="19"/>
      <c r="L47" s="20"/>
      <c r="M47" s="12"/>
      <c r="N47" s="21"/>
      <c r="O47" s="22"/>
    </row>
    <row r="48" spans="1:25" ht="12" customHeight="1">
      <c r="A48" s="23"/>
      <c r="B48" s="23"/>
      <c r="C48" s="24"/>
      <c r="D48" s="25"/>
      <c r="E48" s="25"/>
      <c r="F48" s="25"/>
      <c r="G48" s="26"/>
      <c r="H48" s="27"/>
      <c r="I48" s="28"/>
      <c r="J48" s="27"/>
      <c r="K48" s="29"/>
      <c r="L48" s="25"/>
      <c r="M48" s="26"/>
      <c r="N48" s="30"/>
      <c r="O48" s="31"/>
    </row>
    <row r="49" spans="1:25" s="48" customFormat="1" ht="25.15" customHeight="1">
      <c r="A49" s="52">
        <v>31</v>
      </c>
      <c r="B49" s="64" t="s">
        <v>30</v>
      </c>
      <c r="C49" s="61" t="s">
        <v>81</v>
      </c>
      <c r="D49" s="58">
        <v>136</v>
      </c>
      <c r="E49" s="57" t="s">
        <v>30</v>
      </c>
      <c r="F49" s="57" t="s">
        <v>30</v>
      </c>
      <c r="G49" s="58">
        <v>68</v>
      </c>
      <c r="H49" s="57">
        <v>1</v>
      </c>
      <c r="I49" s="57">
        <f>G49/H49</f>
        <v>68</v>
      </c>
      <c r="J49" s="57">
        <v>1</v>
      </c>
      <c r="K49" s="57" t="s">
        <v>30</v>
      </c>
      <c r="L49" s="58">
        <v>36933.11</v>
      </c>
      <c r="M49" s="58">
        <v>10448</v>
      </c>
      <c r="N49" s="55">
        <v>43056</v>
      </c>
      <c r="O49" s="53" t="s">
        <v>27</v>
      </c>
      <c r="P49" s="51"/>
      <c r="R49" s="56"/>
      <c r="T49" s="51"/>
      <c r="U49" s="51"/>
      <c r="V49" s="50"/>
      <c r="W49" s="51"/>
      <c r="X49" s="50"/>
      <c r="Y49" s="51"/>
    </row>
    <row r="50" spans="1:25" s="48" customFormat="1" ht="25.15" customHeight="1">
      <c r="A50" s="52">
        <v>32</v>
      </c>
      <c r="B50" s="76">
        <v>31</v>
      </c>
      <c r="C50" s="61" t="s">
        <v>70</v>
      </c>
      <c r="D50" s="58">
        <v>66</v>
      </c>
      <c r="E50" s="57">
        <v>196</v>
      </c>
      <c r="F50" s="46">
        <f>(D50-E50)/E50</f>
        <v>-0.66326530612244894</v>
      </c>
      <c r="G50" s="58">
        <v>15</v>
      </c>
      <c r="H50" s="60">
        <v>2</v>
      </c>
      <c r="I50" s="57">
        <f>G50/H50</f>
        <v>7.5</v>
      </c>
      <c r="J50" s="57">
        <v>1</v>
      </c>
      <c r="K50" s="57" t="s">
        <v>30</v>
      </c>
      <c r="L50" s="58">
        <v>14590.34</v>
      </c>
      <c r="M50" s="58">
        <v>4515</v>
      </c>
      <c r="N50" s="55">
        <v>43392</v>
      </c>
      <c r="O50" s="53" t="s">
        <v>40</v>
      </c>
      <c r="P50" s="51"/>
      <c r="R50" s="56"/>
      <c r="T50" s="51"/>
      <c r="U50" s="51"/>
      <c r="V50" s="50"/>
      <c r="W50" s="51"/>
      <c r="X50" s="50"/>
      <c r="Y50" s="51"/>
    </row>
    <row r="51" spans="1:25" ht="25.15" customHeight="1">
      <c r="A51" s="14"/>
      <c r="B51" s="14"/>
      <c r="C51" s="15" t="s">
        <v>89</v>
      </c>
      <c r="D51" s="16">
        <f>SUM(D47:D50)</f>
        <v>503318.55000000005</v>
      </c>
      <c r="E51" s="54">
        <f>SUM(E47:E50)</f>
        <v>363598.75000000006</v>
      </c>
      <c r="F51" s="69">
        <f>(D51-E51)/E51</f>
        <v>0.38426919784515201</v>
      </c>
      <c r="G51" s="54">
        <f>SUM(G47:G50)</f>
        <v>92237</v>
      </c>
      <c r="H51" s="17"/>
      <c r="I51" s="18"/>
      <c r="J51" s="17"/>
      <c r="K51" s="19"/>
      <c r="L51" s="20"/>
      <c r="M51" s="32"/>
      <c r="N51" s="21"/>
      <c r="O51" s="33"/>
    </row>
    <row r="53" spans="1:25">
      <c r="B53" s="13"/>
    </row>
    <row r="55" spans="1:25">
      <c r="D55" s="7"/>
      <c r="E55" s="7"/>
      <c r="F55" s="38"/>
      <c r="G55" s="7"/>
      <c r="L55" s="7"/>
      <c r="M55" s="7"/>
      <c r="N55" s="37"/>
    </row>
    <row r="60" spans="1:25" ht="17.45" customHeight="1"/>
    <row r="78" ht="12" customHeight="1"/>
  </sheetData>
  <sortState xmlns:xlrd2="http://schemas.microsoft.com/office/spreadsheetml/2017/richdata2" ref="B13:O50">
    <sortCondition descending="1" ref="D13:D50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2018-12-28T13:44:17Z</dcterms:modified>
</cp:coreProperties>
</file>