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ausis\Savaitgalis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G41" i="1" l="1"/>
  <c r="E41" i="1"/>
  <c r="D41" i="1"/>
  <c r="G23" i="1"/>
  <c r="E23" i="1"/>
  <c r="D23" i="1"/>
  <c r="F22" i="1"/>
  <c r="I18" i="1"/>
  <c r="F15" i="1"/>
  <c r="I31" i="1"/>
  <c r="F30" i="1"/>
  <c r="I20" i="1"/>
  <c r="F21" i="1"/>
  <c r="F14" i="1"/>
  <c r="F40" i="1" l="1"/>
  <c r="I21" i="1"/>
  <c r="I14" i="1"/>
  <c r="I22" i="1"/>
  <c r="I15" i="1"/>
  <c r="F13" i="1"/>
  <c r="F29" i="1" l="1"/>
  <c r="I40" i="1"/>
  <c r="F28" i="1"/>
  <c r="F17" i="1" l="1"/>
  <c r="I17" i="1" l="1"/>
  <c r="F26" i="1"/>
  <c r="I28" i="1"/>
  <c r="D66" i="1" l="1"/>
  <c r="I36" i="1"/>
  <c r="F36" i="1"/>
  <c r="F16" i="1" l="1"/>
  <c r="I26" i="1"/>
  <c r="F38" i="1" l="1"/>
  <c r="I16" i="1" l="1"/>
  <c r="I38" i="1"/>
  <c r="F32" i="1"/>
  <c r="I32" i="1" l="1"/>
  <c r="F34" i="1" l="1"/>
  <c r="I34" i="1"/>
  <c r="F25" i="1"/>
  <c r="G66" i="1"/>
  <c r="E66" i="1"/>
  <c r="F66" i="1" s="1"/>
  <c r="F41" i="1"/>
  <c r="F23" i="1"/>
</calcChain>
</file>

<file path=xl/sharedStrings.xml><?xml version="1.0" encoding="utf-8"?>
<sst xmlns="http://schemas.openxmlformats.org/spreadsheetml/2006/main" count="141" uniqueCount="75">
  <si>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</si>
  <si>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</si>
  <si>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</si>
  <si>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</si>
  <si>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</si>
  <si>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</si>
  <si>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</si>
  <si>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</si>
  <si>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</si>
  <si>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</si>
  <si>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</si>
  <si>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</si>
  <si>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</si>
  <si>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</si>
  <si>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</si>
  <si>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</si>
  <si>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</si>
  <si>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</si>
  <si>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</si>
  <si>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</si>
  <si>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</si>
  <si>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</si>
  <si>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</si>
  <si>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</si>
  <si>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</si>
  <si>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</si>
  <si>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</si>
  <si>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</si>
  <si>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</si>
  <si>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</si>
  <si>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</si>
  <si>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</si>
  <si>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</si>
  <si>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</si>
  <si>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</si>
  <si>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</si>
  <si>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Trys milijonai eurų</t>
  </si>
  <si>
    <t>Vabalo filmai</t>
  </si>
  <si>
    <t>Žmogžudystė rytų eksprese (Murder On The Orient Express)</t>
  </si>
  <si>
    <t>Meškiukas Padingtonas 2 (Paddington 2)</t>
  </si>
  <si>
    <t>Užburtas ratas (Wonder Wheel)</t>
  </si>
  <si>
    <t>Bulius Ferdinandas (Ferdinand)</t>
  </si>
  <si>
    <t>Stebuklas</t>
  </si>
  <si>
    <t>In Script</t>
  </si>
  <si>
    <t>Žvaigždžių karai: paskutiniai džedajai (Star Wars: Episode VIII - The Last Jedi)</t>
  </si>
  <si>
    <t>Didysis šou meistras (The Greatest Showman)</t>
  </si>
  <si>
    <t>Naujosios Eglutės (Novyje yolki)</t>
  </si>
  <si>
    <t xml:space="preserve">Džiumandži: Sveiki atvykę į Džiungles (Jumanji: Welcome To The Jungle) 
</t>
  </si>
  <si>
    <t xml:space="preserve">Klasės susitikimas: berniukai sugrįžta!
</t>
  </si>
  <si>
    <t>Ryžių karoliukai (Basmati Blues)</t>
  </si>
  <si>
    <t>Fiksikai (Fiksiki)</t>
  </si>
  <si>
    <t>January 5-7</t>
  </si>
  <si>
    <t>Sausio 5-7 d.</t>
  </si>
  <si>
    <t>Tūnąs tamsoje: Paskutinis raktas (Insidious: The Last Key)</t>
  </si>
  <si>
    <t>ACME Film / SONY</t>
  </si>
  <si>
    <t>Visi pasaulio pinigai (All the Money in the World)</t>
  </si>
  <si>
    <t>Koko (Coco)</t>
  </si>
  <si>
    <t>Pokerio princesė (Molly's Game)</t>
  </si>
  <si>
    <t>Total (18)</t>
  </si>
  <si>
    <t>January 12-14 Lithuanian top</t>
  </si>
  <si>
    <t>Sausio 12-14 d. Lietuvos kino teatruose rodytų filmų topas</t>
  </si>
  <si>
    <t>January 12-14</t>
  </si>
  <si>
    <t>Sausio 12-14 d.</t>
  </si>
  <si>
    <t>Tu išnyksti (Du forsvinder)</t>
  </si>
  <si>
    <t>Kino Aljansas</t>
  </si>
  <si>
    <t>Gulbinas (Svanurinn)</t>
  </si>
  <si>
    <t>Kvadratas (Rutan)</t>
  </si>
  <si>
    <t>Stalino mirtis (The Death of Stalin)</t>
  </si>
  <si>
    <t>NCG Distribution</t>
  </si>
  <si>
    <t>Aukšta klasė 3 (Pitch perfect 3)</t>
  </si>
  <si>
    <t>3 sekundės (Dviženie vverch)</t>
  </si>
  <si>
    <t>Bjornas Borgas prieš Makenrojų (Borg vs. McEnroe)</t>
  </si>
  <si>
    <t>Estinfilm</t>
  </si>
  <si>
    <t>Slaptas keleivis (Commuter)</t>
  </si>
  <si>
    <t>Emilija iš Laisvės alėjos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</si>
</sst>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10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3" fontId="21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zoomScale="80" zoomScaleNormal="80" workbookViewId="0">
      <selection activeCell="S34" sqref="S34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59</v>
      </c>
      <c r="F1" s="2"/>
      <c r="G1" s="2"/>
      <c r="H1" s="2"/>
      <c r="I1" s="2"/>
    </row>
    <row r="2" spans="1:26" ht="19.5" customHeight="1">
      <c r="E2" s="2" t="s">
        <v>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4"/>
      <c r="B5" s="84"/>
      <c r="C5" s="81" t="s">
        <v>0</v>
      </c>
      <c r="D5" s="3"/>
      <c r="E5" s="3"/>
      <c r="F5" s="81" t="s">
        <v>3</v>
      </c>
      <c r="G5" s="3"/>
      <c r="H5" s="81" t="s">
        <v>5</v>
      </c>
      <c r="I5" s="81" t="s">
        <v>6</v>
      </c>
      <c r="J5" s="81" t="s">
        <v>7</v>
      </c>
      <c r="K5" s="81" t="s">
        <v>8</v>
      </c>
      <c r="L5" s="81" t="s">
        <v>10</v>
      </c>
      <c r="M5" s="81" t="s">
        <v>9</v>
      </c>
      <c r="N5" s="81" t="s">
        <v>11</v>
      </c>
      <c r="O5" s="81" t="s">
        <v>12</v>
      </c>
      <c r="T5" s="4"/>
      <c r="U5" s="4"/>
      <c r="V5" s="4"/>
      <c r="X5" s="4"/>
      <c r="Y5" s="4"/>
    </row>
    <row r="6" spans="1:26">
      <c r="A6" s="85"/>
      <c r="B6" s="85"/>
      <c r="C6" s="82"/>
      <c r="D6" s="5" t="s">
        <v>61</v>
      </c>
      <c r="E6" s="5" t="s">
        <v>51</v>
      </c>
      <c r="F6" s="82"/>
      <c r="G6" s="5" t="s">
        <v>61</v>
      </c>
      <c r="H6" s="82"/>
      <c r="I6" s="82"/>
      <c r="J6" s="82"/>
      <c r="K6" s="82"/>
      <c r="L6" s="82"/>
      <c r="M6" s="82"/>
      <c r="N6" s="82"/>
      <c r="O6" s="82"/>
      <c r="S6" s="4"/>
      <c r="T6" s="4"/>
      <c r="U6" s="4"/>
      <c r="V6" s="4"/>
      <c r="X6" s="4"/>
      <c r="Y6" s="4"/>
    </row>
    <row r="7" spans="1:26">
      <c r="A7" s="85"/>
      <c r="B7" s="85"/>
      <c r="C7" s="82"/>
      <c r="D7" s="5" t="s">
        <v>1</v>
      </c>
      <c r="E7" s="5" t="s">
        <v>1</v>
      </c>
      <c r="F7" s="82"/>
      <c r="G7" s="5" t="s">
        <v>4</v>
      </c>
      <c r="H7" s="82"/>
      <c r="I7" s="82"/>
      <c r="J7" s="82"/>
      <c r="K7" s="82"/>
      <c r="L7" s="82"/>
      <c r="M7" s="82"/>
      <c r="N7" s="82"/>
      <c r="O7" s="82"/>
      <c r="S7" s="4"/>
      <c r="T7" s="4"/>
      <c r="U7" s="6"/>
      <c r="V7" s="7"/>
      <c r="X7" s="4"/>
      <c r="Y7" s="4"/>
    </row>
    <row r="8" spans="1:26" ht="18" customHeight="1" thickBot="1">
      <c r="A8" s="86"/>
      <c r="B8" s="86"/>
      <c r="C8" s="83"/>
      <c r="D8" s="8" t="s">
        <v>2</v>
      </c>
      <c r="E8" s="8" t="s">
        <v>2</v>
      </c>
      <c r="F8" s="83"/>
      <c r="G8" s="9"/>
      <c r="H8" s="83"/>
      <c r="I8" s="83"/>
      <c r="J8" s="83"/>
      <c r="K8" s="83"/>
      <c r="L8" s="83"/>
      <c r="M8" s="83"/>
      <c r="N8" s="83"/>
      <c r="O8" s="83"/>
      <c r="S8" s="4"/>
      <c r="T8" s="4"/>
      <c r="U8" s="6"/>
      <c r="V8" s="7"/>
      <c r="W8" s="10"/>
      <c r="X8" s="11"/>
      <c r="Y8" s="12"/>
    </row>
    <row r="9" spans="1:26" ht="15" customHeight="1">
      <c r="A9" s="84"/>
      <c r="B9" s="84"/>
      <c r="C9" s="81" t="s">
        <v>13</v>
      </c>
      <c r="D9" s="3"/>
      <c r="E9" s="13"/>
      <c r="F9" s="81" t="s">
        <v>15</v>
      </c>
      <c r="G9" s="14"/>
      <c r="H9" s="15" t="s">
        <v>18</v>
      </c>
      <c r="I9" s="81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81" t="s">
        <v>26</v>
      </c>
      <c r="S9" s="4"/>
      <c r="T9" s="4"/>
      <c r="U9" s="17"/>
      <c r="V9" s="7"/>
      <c r="W9" s="10"/>
      <c r="X9" s="11"/>
      <c r="Y9" s="12"/>
    </row>
    <row r="10" spans="1:26">
      <c r="A10" s="85"/>
      <c r="B10" s="85"/>
      <c r="C10" s="82"/>
      <c r="D10" s="5" t="s">
        <v>62</v>
      </c>
      <c r="E10" s="5" t="s">
        <v>52</v>
      </c>
      <c r="F10" s="82"/>
      <c r="G10" s="5" t="s">
        <v>62</v>
      </c>
      <c r="H10" s="5" t="s">
        <v>17</v>
      </c>
      <c r="I10" s="82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82"/>
      <c r="S10" s="4"/>
      <c r="T10" s="4"/>
      <c r="U10" s="17"/>
      <c r="V10" s="4"/>
      <c r="W10" s="10"/>
      <c r="X10" s="11"/>
      <c r="Y10" s="12"/>
    </row>
    <row r="11" spans="1:26">
      <c r="A11" s="85"/>
      <c r="B11" s="85"/>
      <c r="C11" s="82"/>
      <c r="D11" s="5" t="s">
        <v>14</v>
      </c>
      <c r="E11" s="5" t="s">
        <v>14</v>
      </c>
      <c r="F11" s="82"/>
      <c r="G11" s="13" t="s">
        <v>16</v>
      </c>
      <c r="H11" s="9"/>
      <c r="I11" s="82"/>
      <c r="J11" s="9"/>
      <c r="K11" s="9"/>
      <c r="L11" s="18" t="s">
        <v>2</v>
      </c>
      <c r="M11" s="5" t="s">
        <v>17</v>
      </c>
      <c r="N11" s="9"/>
      <c r="O11" s="82"/>
      <c r="S11" s="4"/>
      <c r="T11" s="17"/>
      <c r="U11" s="17"/>
      <c r="V11" s="17"/>
      <c r="W11" s="19"/>
      <c r="X11" s="17"/>
      <c r="Y11" s="17"/>
    </row>
    <row r="12" spans="1:26" ht="15" thickBot="1">
      <c r="A12" s="85"/>
      <c r="B12" s="86"/>
      <c r="C12" s="83"/>
      <c r="D12" s="8" t="s">
        <v>2</v>
      </c>
      <c r="E12" s="8" t="s">
        <v>2</v>
      </c>
      <c r="F12" s="83"/>
      <c r="G12" s="20" t="s">
        <v>17</v>
      </c>
      <c r="H12" s="21"/>
      <c r="I12" s="83"/>
      <c r="J12" s="21"/>
      <c r="K12" s="21"/>
      <c r="L12" s="21"/>
      <c r="M12" s="21"/>
      <c r="N12" s="21"/>
      <c r="O12" s="83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74">
        <v>1</v>
      </c>
      <c r="C13" s="23" t="s">
        <v>48</v>
      </c>
      <c r="D13" s="78">
        <v>131821</v>
      </c>
      <c r="E13" s="78">
        <v>209686</v>
      </c>
      <c r="F13" s="75">
        <f>(D13-E13)/E13</f>
        <v>-0.37134095743158818</v>
      </c>
      <c r="G13" s="78">
        <v>21661</v>
      </c>
      <c r="H13" s="25" t="s">
        <v>31</v>
      </c>
      <c r="I13" s="25" t="s">
        <v>31</v>
      </c>
      <c r="J13" s="25">
        <v>15</v>
      </c>
      <c r="K13" s="25">
        <v>3</v>
      </c>
      <c r="L13" s="96">
        <v>959084</v>
      </c>
      <c r="M13" s="78">
        <v>164955</v>
      </c>
      <c r="N13" s="77">
        <v>43098</v>
      </c>
      <c r="O13" s="26" t="s">
        <v>37</v>
      </c>
      <c r="Q13" s="27"/>
      <c r="T13" s="17"/>
      <c r="U13" s="17"/>
      <c r="V13" s="17"/>
      <c r="W13" s="19"/>
      <c r="X13" s="17"/>
      <c r="Y13" s="17"/>
      <c r="Z13" s="19"/>
    </row>
    <row r="14" spans="1:26" s="64" customFormat="1" ht="25.2" customHeight="1">
      <c r="A14" s="74">
        <v>2</v>
      </c>
      <c r="B14" s="74">
        <v>2</v>
      </c>
      <c r="C14" s="72" t="s">
        <v>56</v>
      </c>
      <c r="D14" s="96">
        <v>51980.58</v>
      </c>
      <c r="E14" s="78">
        <v>79168.070000000007</v>
      </c>
      <c r="F14" s="97">
        <f>(D14-E14)/E14</f>
        <v>-0.34341483883590951</v>
      </c>
      <c r="G14" s="78">
        <v>10992</v>
      </c>
      <c r="H14" s="76">
        <v>144</v>
      </c>
      <c r="I14" s="76">
        <f>G14/H14</f>
        <v>76.333333333333329</v>
      </c>
      <c r="J14" s="76">
        <v>26</v>
      </c>
      <c r="K14" s="76">
        <v>2</v>
      </c>
      <c r="L14" s="96">
        <v>152564</v>
      </c>
      <c r="M14" s="96">
        <v>32133</v>
      </c>
      <c r="N14" s="77">
        <v>43105</v>
      </c>
      <c r="O14" s="70" t="s">
        <v>28</v>
      </c>
      <c r="Q14" s="71"/>
      <c r="T14" s="65"/>
      <c r="U14" s="65"/>
      <c r="V14" s="65"/>
      <c r="W14" s="66"/>
      <c r="X14" s="65"/>
      <c r="Y14" s="65"/>
      <c r="Z14" s="66"/>
    </row>
    <row r="15" spans="1:26" s="64" customFormat="1" ht="25.2" customHeight="1">
      <c r="A15" s="74">
        <v>3</v>
      </c>
      <c r="B15" s="74">
        <v>3</v>
      </c>
      <c r="C15" s="72" t="s">
        <v>53</v>
      </c>
      <c r="D15" s="96">
        <v>35012.58</v>
      </c>
      <c r="E15" s="78">
        <v>63473.99</v>
      </c>
      <c r="F15" s="97">
        <f>(D15-E15)/E15</f>
        <v>-0.44839484645600503</v>
      </c>
      <c r="G15" s="78">
        <v>5739</v>
      </c>
      <c r="H15" s="76">
        <v>79</v>
      </c>
      <c r="I15" s="76">
        <f>G15/H15</f>
        <v>72.64556962025317</v>
      </c>
      <c r="J15" s="76">
        <v>10</v>
      </c>
      <c r="K15" s="76">
        <v>2</v>
      </c>
      <c r="L15" s="96">
        <v>126571.7</v>
      </c>
      <c r="M15" s="96">
        <v>21894</v>
      </c>
      <c r="N15" s="77">
        <v>43105</v>
      </c>
      <c r="O15" s="70" t="s">
        <v>54</v>
      </c>
      <c r="Q15" s="71"/>
      <c r="T15" s="65"/>
      <c r="U15" s="65"/>
      <c r="V15" s="65"/>
      <c r="W15" s="66"/>
      <c r="X15" s="65"/>
      <c r="Y15" s="65"/>
      <c r="Z15" s="66"/>
    </row>
    <row r="16" spans="1:26" s="64" customFormat="1" ht="25.2" customHeight="1">
      <c r="A16" s="100">
        <v>4</v>
      </c>
      <c r="B16" s="74">
        <v>5</v>
      </c>
      <c r="C16" s="72" t="s">
        <v>41</v>
      </c>
      <c r="D16" s="24">
        <v>22851.43</v>
      </c>
      <c r="E16" s="24">
        <v>29632.14</v>
      </c>
      <c r="F16" s="75">
        <f>(D16-E16)/E16</f>
        <v>-0.22882957491426537</v>
      </c>
      <c r="G16" s="24">
        <v>4777</v>
      </c>
      <c r="H16" s="76">
        <v>74</v>
      </c>
      <c r="I16" s="76">
        <f>G16/H16</f>
        <v>64.554054054054049</v>
      </c>
      <c r="J16" s="76">
        <v>13</v>
      </c>
      <c r="K16" s="76">
        <v>5</v>
      </c>
      <c r="L16" s="24">
        <v>371448</v>
      </c>
      <c r="M16" s="24">
        <v>80691</v>
      </c>
      <c r="N16" s="92">
        <v>43084</v>
      </c>
      <c r="O16" s="70" t="s">
        <v>28</v>
      </c>
      <c r="Q16" s="71"/>
      <c r="T16" s="65"/>
      <c r="U16" s="65"/>
      <c r="V16" s="65"/>
      <c r="W16" s="66"/>
      <c r="X16" s="65"/>
      <c r="Y16" s="65"/>
      <c r="Z16" s="66"/>
    </row>
    <row r="17" spans="1:26" s="64" customFormat="1" ht="25.2" customHeight="1">
      <c r="A17" s="100">
        <v>5</v>
      </c>
      <c r="B17" s="74">
        <v>4</v>
      </c>
      <c r="C17" s="72" t="s">
        <v>47</v>
      </c>
      <c r="D17" s="91">
        <v>22508.03</v>
      </c>
      <c r="E17" s="91">
        <v>36464.61</v>
      </c>
      <c r="F17" s="75">
        <f>(D17-E17)/E17</f>
        <v>-0.38274315836642708</v>
      </c>
      <c r="G17" s="91">
        <v>3568</v>
      </c>
      <c r="H17" s="76">
        <v>57</v>
      </c>
      <c r="I17" s="76">
        <f>G17/H17</f>
        <v>62.596491228070178</v>
      </c>
      <c r="J17" s="76">
        <v>8</v>
      </c>
      <c r="K17" s="76">
        <v>4</v>
      </c>
      <c r="L17" s="91">
        <v>291100.02</v>
      </c>
      <c r="M17" s="91">
        <v>50546</v>
      </c>
      <c r="N17" s="99">
        <v>43091</v>
      </c>
      <c r="O17" s="70" t="s">
        <v>27</v>
      </c>
      <c r="Q17" s="71"/>
      <c r="T17" s="65"/>
      <c r="U17" s="65"/>
      <c r="V17" s="65"/>
      <c r="W17" s="66"/>
      <c r="X17" s="65"/>
      <c r="Y17" s="65"/>
      <c r="Z17" s="66"/>
    </row>
    <row r="18" spans="1:26" s="64" customFormat="1" ht="25.2" customHeight="1">
      <c r="A18" s="100">
        <v>6</v>
      </c>
      <c r="B18" s="74" t="s">
        <v>33</v>
      </c>
      <c r="C18" s="72" t="s">
        <v>73</v>
      </c>
      <c r="D18" s="96">
        <v>20703.16</v>
      </c>
      <c r="E18" s="78" t="s">
        <v>31</v>
      </c>
      <c r="F18" s="97" t="s">
        <v>31</v>
      </c>
      <c r="G18" s="78">
        <v>3512</v>
      </c>
      <c r="H18" s="68">
        <v>49</v>
      </c>
      <c r="I18" s="76">
        <f>G18/H18</f>
        <v>71.673469387755105</v>
      </c>
      <c r="J18" s="68">
        <v>10</v>
      </c>
      <c r="K18" s="68">
        <v>1</v>
      </c>
      <c r="L18" s="96">
        <v>22108.13</v>
      </c>
      <c r="M18" s="96">
        <v>3770</v>
      </c>
      <c r="N18" s="69">
        <v>43112</v>
      </c>
      <c r="O18" s="70" t="s">
        <v>27</v>
      </c>
      <c r="Q18" s="71"/>
      <c r="T18" s="65"/>
      <c r="U18" s="65"/>
      <c r="V18" s="65"/>
      <c r="W18" s="66"/>
      <c r="X18" s="65"/>
      <c r="Y18" s="65"/>
      <c r="Z18" s="66"/>
    </row>
    <row r="19" spans="1:26" s="88" customFormat="1" ht="25.2" customHeight="1">
      <c r="A19" s="100">
        <v>7</v>
      </c>
      <c r="B19" s="100" t="s">
        <v>33</v>
      </c>
      <c r="C19" s="95" t="s">
        <v>70</v>
      </c>
      <c r="D19" s="91">
        <v>19215</v>
      </c>
      <c r="E19" s="91" t="s">
        <v>31</v>
      </c>
      <c r="F19" s="79" t="s">
        <v>31</v>
      </c>
      <c r="G19" s="91">
        <v>3203</v>
      </c>
      <c r="H19" s="91" t="s">
        <v>31</v>
      </c>
      <c r="I19" s="91" t="s">
        <v>31</v>
      </c>
      <c r="J19" s="91">
        <v>8</v>
      </c>
      <c r="K19" s="91">
        <v>1</v>
      </c>
      <c r="L19" s="91">
        <v>19215</v>
      </c>
      <c r="M19" s="91">
        <v>3203</v>
      </c>
      <c r="N19" s="92">
        <v>43112</v>
      </c>
      <c r="O19" s="93" t="s">
        <v>34</v>
      </c>
      <c r="Q19" s="94"/>
      <c r="T19" s="89"/>
      <c r="U19" s="89"/>
      <c r="V19" s="89"/>
      <c r="W19" s="90"/>
      <c r="X19" s="89"/>
      <c r="Y19" s="89"/>
      <c r="Z19" s="90"/>
    </row>
    <row r="20" spans="1:26" s="88" customFormat="1" ht="25.2" customHeight="1">
      <c r="A20" s="100">
        <v>8</v>
      </c>
      <c r="B20" s="100" t="s">
        <v>33</v>
      </c>
      <c r="C20" s="95" t="s">
        <v>69</v>
      </c>
      <c r="D20" s="96">
        <v>14689</v>
      </c>
      <c r="E20" s="96" t="s">
        <v>31</v>
      </c>
      <c r="F20" s="97" t="s">
        <v>31</v>
      </c>
      <c r="G20" s="96">
        <v>2700</v>
      </c>
      <c r="H20" s="91">
        <v>70</v>
      </c>
      <c r="I20" s="91">
        <f>G20/H20</f>
        <v>38.571428571428569</v>
      </c>
      <c r="J20" s="91">
        <v>15</v>
      </c>
      <c r="K20" s="91">
        <v>1</v>
      </c>
      <c r="L20" s="96">
        <v>14689</v>
      </c>
      <c r="M20" s="96">
        <v>2700</v>
      </c>
      <c r="N20" s="92">
        <v>43112</v>
      </c>
      <c r="O20" s="93" t="s">
        <v>68</v>
      </c>
      <c r="Q20" s="94"/>
      <c r="T20" s="89"/>
      <c r="U20" s="89"/>
      <c r="V20" s="89"/>
      <c r="W20" s="90"/>
      <c r="X20" s="89"/>
      <c r="Y20" s="89"/>
      <c r="Z20" s="90"/>
    </row>
    <row r="21" spans="1:26" s="64" customFormat="1" ht="25.2" customHeight="1">
      <c r="A21" s="100">
        <v>9</v>
      </c>
      <c r="B21" s="74">
        <v>6</v>
      </c>
      <c r="C21" s="72" t="s">
        <v>57</v>
      </c>
      <c r="D21" s="96">
        <v>11403.43</v>
      </c>
      <c r="E21" s="78">
        <v>19101.47</v>
      </c>
      <c r="F21" s="97">
        <f>(D21-E21)/E21</f>
        <v>-0.40300772663046353</v>
      </c>
      <c r="G21" s="78">
        <v>1931</v>
      </c>
      <c r="H21" s="68">
        <v>34</v>
      </c>
      <c r="I21" s="68">
        <f>G21/H21</f>
        <v>56.794117647058826</v>
      </c>
      <c r="J21" s="68">
        <v>10</v>
      </c>
      <c r="K21" s="68">
        <v>2</v>
      </c>
      <c r="L21" s="96">
        <v>42367</v>
      </c>
      <c r="M21" s="96">
        <v>7659</v>
      </c>
      <c r="N21" s="77">
        <v>43105</v>
      </c>
      <c r="O21" s="70" t="s">
        <v>28</v>
      </c>
      <c r="Q21" s="71"/>
      <c r="T21" s="65"/>
      <c r="U21" s="65"/>
      <c r="V21" s="65"/>
      <c r="W21" s="66"/>
      <c r="X21" s="65"/>
      <c r="Y21" s="65"/>
      <c r="Z21" s="66"/>
    </row>
    <row r="22" spans="1:26" s="64" customFormat="1" ht="25.2" customHeight="1">
      <c r="A22" s="100">
        <v>10</v>
      </c>
      <c r="B22" s="74">
        <v>7</v>
      </c>
      <c r="C22" s="72" t="s">
        <v>55</v>
      </c>
      <c r="D22" s="96">
        <v>9945.1</v>
      </c>
      <c r="E22" s="96">
        <v>16858.13</v>
      </c>
      <c r="F22" s="67">
        <f>(D22-E22)/E22</f>
        <v>-0.41007098652104357</v>
      </c>
      <c r="G22" s="96">
        <v>1657</v>
      </c>
      <c r="H22" s="68">
        <v>31</v>
      </c>
      <c r="I22" s="68">
        <f>G22/H22</f>
        <v>53.451612903225808</v>
      </c>
      <c r="J22" s="68">
        <v>9</v>
      </c>
      <c r="K22" s="68">
        <v>2</v>
      </c>
      <c r="L22" s="96">
        <v>34964.53</v>
      </c>
      <c r="M22" s="96">
        <v>6141</v>
      </c>
      <c r="N22" s="92">
        <v>43105</v>
      </c>
      <c r="O22" s="70" t="s">
        <v>27</v>
      </c>
      <c r="Q22" s="71"/>
      <c r="T22" s="65"/>
      <c r="U22" s="65"/>
      <c r="V22" s="65"/>
      <c r="W22" s="66"/>
      <c r="X22" s="65"/>
      <c r="Y22" s="65"/>
      <c r="Z22" s="66"/>
    </row>
    <row r="23" spans="1:26" ht="25.2" customHeight="1">
      <c r="A23" s="28"/>
      <c r="B23" s="28"/>
      <c r="C23" s="29" t="s">
        <v>30</v>
      </c>
      <c r="D23" s="30">
        <f>SUM(D13:D22)</f>
        <v>340129.30999999994</v>
      </c>
      <c r="E23" s="98">
        <f>SUM(E13:E22)</f>
        <v>454384.41000000003</v>
      </c>
      <c r="F23" s="31">
        <f>(D23-E23)/E23</f>
        <v>-0.25145030834134491</v>
      </c>
      <c r="G23" s="98">
        <f>SUM(G13:G22)</f>
        <v>59740</v>
      </c>
      <c r="H23" s="32"/>
      <c r="I23" s="33"/>
      <c r="J23" s="32"/>
      <c r="K23" s="34"/>
      <c r="L23" s="35"/>
      <c r="M23" s="25"/>
      <c r="N23" s="36"/>
      <c r="O23" s="37"/>
      <c r="Q23" s="27"/>
      <c r="T23" s="17"/>
      <c r="U23" s="17"/>
      <c r="V23" s="17"/>
      <c r="W23" s="19"/>
      <c r="X23" s="17"/>
      <c r="Y23" s="17"/>
      <c r="Z23" s="19"/>
    </row>
    <row r="24" spans="1:26" ht="10.5" customHeight="1">
      <c r="A24" s="38"/>
      <c r="B24" s="38"/>
      <c r="C24" s="39"/>
      <c r="D24" s="40"/>
      <c r="E24" s="40"/>
      <c r="F24" s="40"/>
      <c r="G24" s="41"/>
      <c r="H24" s="42"/>
      <c r="I24" s="43"/>
      <c r="J24" s="42"/>
      <c r="K24" s="44"/>
      <c r="L24" s="40"/>
      <c r="M24" s="41"/>
      <c r="N24" s="45"/>
      <c r="O24" s="46"/>
      <c r="Q24" s="27"/>
      <c r="T24" s="17"/>
      <c r="U24" s="17"/>
      <c r="V24" s="17"/>
      <c r="W24" s="19"/>
      <c r="X24" s="17"/>
      <c r="Y24" s="17"/>
      <c r="Z24" s="19"/>
    </row>
    <row r="25" spans="1:26" s="64" customFormat="1" ht="25.2" customHeight="1">
      <c r="A25" s="100">
        <v>11</v>
      </c>
      <c r="B25" s="74">
        <v>10</v>
      </c>
      <c r="C25" s="72" t="s">
        <v>36</v>
      </c>
      <c r="D25" s="91">
        <v>5474</v>
      </c>
      <c r="E25" s="76">
        <v>8251</v>
      </c>
      <c r="F25" s="79">
        <f>(D25-E25)/E25</f>
        <v>-0.33656526481638588</v>
      </c>
      <c r="G25" s="76">
        <v>909</v>
      </c>
      <c r="H25" s="68" t="s">
        <v>31</v>
      </c>
      <c r="I25" s="68" t="s">
        <v>31</v>
      </c>
      <c r="J25" s="68">
        <v>5</v>
      </c>
      <c r="K25" s="68">
        <v>12</v>
      </c>
      <c r="L25" s="91">
        <v>1333907</v>
      </c>
      <c r="M25" s="76">
        <v>238193</v>
      </c>
      <c r="N25" s="80">
        <v>43035</v>
      </c>
      <c r="O25" s="70" t="s">
        <v>37</v>
      </c>
      <c r="Q25" s="71"/>
      <c r="T25" s="65"/>
      <c r="U25" s="65"/>
      <c r="V25" s="65"/>
      <c r="W25" s="66"/>
      <c r="X25" s="65"/>
      <c r="Y25" s="65"/>
      <c r="Z25" s="66"/>
    </row>
    <row r="26" spans="1:26" s="64" customFormat="1" ht="25.2" customHeight="1">
      <c r="A26" s="100">
        <v>12</v>
      </c>
      <c r="B26" s="74">
        <v>8</v>
      </c>
      <c r="C26" s="72" t="s">
        <v>44</v>
      </c>
      <c r="D26" s="76">
        <v>5168.78</v>
      </c>
      <c r="E26" s="76">
        <v>12328.2</v>
      </c>
      <c r="F26" s="97">
        <f>(D26-E26)/E26</f>
        <v>-0.58073522493145802</v>
      </c>
      <c r="G26" s="68">
        <v>787</v>
      </c>
      <c r="H26" s="68">
        <v>19</v>
      </c>
      <c r="I26" s="68">
        <f>G26/H26</f>
        <v>41.421052631578945</v>
      </c>
      <c r="J26" s="68">
        <v>6</v>
      </c>
      <c r="K26" s="68">
        <v>5</v>
      </c>
      <c r="L26" s="91">
        <v>312344</v>
      </c>
      <c r="M26" s="68">
        <v>50731</v>
      </c>
      <c r="N26" s="63">
        <v>43084</v>
      </c>
      <c r="O26" s="70" t="s">
        <v>28</v>
      </c>
      <c r="Q26" s="71"/>
      <c r="T26" s="65"/>
      <c r="U26" s="65"/>
      <c r="V26" s="65"/>
      <c r="W26" s="66"/>
      <c r="X26" s="65"/>
      <c r="Y26" s="65"/>
      <c r="Z26" s="66"/>
    </row>
    <row r="27" spans="1:26" s="88" customFormat="1" ht="25.2" customHeight="1">
      <c r="A27" s="100">
        <v>13</v>
      </c>
      <c r="B27" s="100" t="s">
        <v>33</v>
      </c>
      <c r="C27" s="95" t="s">
        <v>67</v>
      </c>
      <c r="D27" s="91">
        <v>5158</v>
      </c>
      <c r="E27" s="91" t="s">
        <v>31</v>
      </c>
      <c r="F27" s="97" t="s">
        <v>31</v>
      </c>
      <c r="G27" s="91">
        <v>920</v>
      </c>
      <c r="H27" s="91">
        <v>51</v>
      </c>
      <c r="I27" s="91">
        <v>9</v>
      </c>
      <c r="J27" s="91">
        <v>12</v>
      </c>
      <c r="K27" s="91">
        <v>1</v>
      </c>
      <c r="L27" s="91">
        <v>5158</v>
      </c>
      <c r="M27" s="91">
        <v>920</v>
      </c>
      <c r="N27" s="99">
        <v>43112</v>
      </c>
      <c r="O27" s="93" t="s">
        <v>28</v>
      </c>
      <c r="Q27" s="94"/>
      <c r="T27" s="89"/>
      <c r="U27" s="89"/>
      <c r="V27" s="89"/>
      <c r="W27" s="90"/>
      <c r="X27" s="89"/>
      <c r="Y27" s="89"/>
      <c r="Z27" s="90"/>
    </row>
    <row r="28" spans="1:26" s="49" customFormat="1" ht="25.2" customHeight="1">
      <c r="A28" s="100">
        <v>14</v>
      </c>
      <c r="B28" s="74">
        <v>12</v>
      </c>
      <c r="C28" s="55" t="s">
        <v>45</v>
      </c>
      <c r="D28" s="91">
        <v>4085.6</v>
      </c>
      <c r="E28" s="76">
        <v>6388.16</v>
      </c>
      <c r="F28" s="79">
        <f>(D28-E28)/E28</f>
        <v>-0.36044181736211994</v>
      </c>
      <c r="G28" s="68">
        <v>739</v>
      </c>
      <c r="H28" s="52">
        <v>11</v>
      </c>
      <c r="I28" s="52">
        <f>G28/H28</f>
        <v>67.181818181818187</v>
      </c>
      <c r="J28" s="52">
        <v>5</v>
      </c>
      <c r="K28" s="52">
        <v>4</v>
      </c>
      <c r="L28" s="91">
        <v>75341</v>
      </c>
      <c r="M28" s="91">
        <v>14029</v>
      </c>
      <c r="N28" s="63">
        <v>43091</v>
      </c>
      <c r="O28" s="53" t="s">
        <v>28</v>
      </c>
      <c r="Q28" s="54"/>
      <c r="T28" s="50"/>
      <c r="U28" s="50"/>
      <c r="V28" s="50"/>
      <c r="W28" s="51"/>
      <c r="X28" s="50"/>
      <c r="Y28" s="50"/>
      <c r="Z28" s="51"/>
    </row>
    <row r="29" spans="1:26" s="64" customFormat="1" ht="25.2" customHeight="1">
      <c r="A29" s="100">
        <v>15</v>
      </c>
      <c r="B29" s="74">
        <v>9</v>
      </c>
      <c r="C29" s="72" t="s">
        <v>46</v>
      </c>
      <c r="D29" s="91">
        <v>3636</v>
      </c>
      <c r="E29" s="76">
        <v>9464</v>
      </c>
      <c r="F29" s="79">
        <f>(D29-E29)/E29</f>
        <v>-0.61580726965342347</v>
      </c>
      <c r="G29" s="68">
        <v>592</v>
      </c>
      <c r="H29" s="68" t="s">
        <v>31</v>
      </c>
      <c r="I29" s="68" t="s">
        <v>31</v>
      </c>
      <c r="J29" s="68">
        <v>4</v>
      </c>
      <c r="K29" s="68">
        <v>4</v>
      </c>
      <c r="L29" s="91">
        <v>112606</v>
      </c>
      <c r="M29" s="91">
        <v>19558</v>
      </c>
      <c r="N29" s="63">
        <v>43091</v>
      </c>
      <c r="O29" s="70" t="s">
        <v>34</v>
      </c>
      <c r="Q29" s="71"/>
      <c r="T29" s="65"/>
      <c r="U29" s="65"/>
      <c r="V29" s="65"/>
      <c r="W29" s="66"/>
      <c r="X29" s="65"/>
      <c r="Y29" s="65"/>
      <c r="Z29" s="66"/>
    </row>
    <row r="30" spans="1:26" s="88" customFormat="1" ht="25.2" customHeight="1">
      <c r="A30" s="100">
        <v>16</v>
      </c>
      <c r="B30" s="100">
        <v>13</v>
      </c>
      <c r="C30" s="95" t="s">
        <v>50</v>
      </c>
      <c r="D30" s="91">
        <v>3522</v>
      </c>
      <c r="E30" s="91">
        <v>6219</v>
      </c>
      <c r="F30" s="97">
        <f>(D30-E30)/E30</f>
        <v>-0.43367100820067533</v>
      </c>
      <c r="G30" s="91">
        <v>853</v>
      </c>
      <c r="H30" s="91" t="s">
        <v>31</v>
      </c>
      <c r="I30" s="91" t="s">
        <v>31</v>
      </c>
      <c r="J30" s="91">
        <v>8</v>
      </c>
      <c r="K30" s="91">
        <v>3</v>
      </c>
      <c r="L30" s="91">
        <v>36954</v>
      </c>
      <c r="M30" s="91">
        <v>8603</v>
      </c>
      <c r="N30" s="99">
        <v>43098</v>
      </c>
      <c r="O30" s="93" t="s">
        <v>34</v>
      </c>
      <c r="Q30" s="94"/>
      <c r="T30" s="89"/>
      <c r="U30" s="89"/>
      <c r="V30" s="89"/>
      <c r="W30" s="90"/>
      <c r="X30" s="89"/>
      <c r="Y30" s="89"/>
      <c r="Z30" s="90"/>
    </row>
    <row r="31" spans="1:26" s="49" customFormat="1" ht="25.2" customHeight="1">
      <c r="A31" s="100">
        <v>17</v>
      </c>
      <c r="B31" s="74" t="s">
        <v>33</v>
      </c>
      <c r="C31" s="55" t="s">
        <v>71</v>
      </c>
      <c r="D31" s="91">
        <v>2448.14</v>
      </c>
      <c r="E31" s="76" t="s">
        <v>31</v>
      </c>
      <c r="F31" s="79" t="s">
        <v>31</v>
      </c>
      <c r="G31" s="52">
        <v>560</v>
      </c>
      <c r="H31" s="52">
        <v>23</v>
      </c>
      <c r="I31" s="52">
        <f>G31/H31</f>
        <v>24.347826086956523</v>
      </c>
      <c r="J31" s="52">
        <v>7</v>
      </c>
      <c r="K31" s="52">
        <v>1</v>
      </c>
      <c r="L31" s="91">
        <v>2448.14</v>
      </c>
      <c r="M31" s="68">
        <v>560</v>
      </c>
      <c r="N31" s="92">
        <v>43112</v>
      </c>
      <c r="O31" s="53" t="s">
        <v>72</v>
      </c>
      <c r="Q31" s="54"/>
      <c r="T31" s="50"/>
      <c r="U31" s="50"/>
      <c r="V31" s="50"/>
      <c r="W31" s="51"/>
      <c r="X31" s="50"/>
      <c r="Y31" s="50"/>
      <c r="Z31" s="51"/>
    </row>
    <row r="32" spans="1:26" s="49" customFormat="1" ht="25.2" customHeight="1">
      <c r="A32" s="100">
        <v>18</v>
      </c>
      <c r="B32" s="74">
        <v>11</v>
      </c>
      <c r="C32" s="55" t="s">
        <v>39</v>
      </c>
      <c r="D32" s="76">
        <v>2324.5</v>
      </c>
      <c r="E32" s="76">
        <v>6542.96</v>
      </c>
      <c r="F32" s="75">
        <f>(D32-E32)/E32</f>
        <v>-0.64473265922457113</v>
      </c>
      <c r="G32" s="52">
        <v>495</v>
      </c>
      <c r="H32" s="52">
        <v>21</v>
      </c>
      <c r="I32" s="91">
        <f>G32/H32</f>
        <v>23.571428571428573</v>
      </c>
      <c r="J32" s="52">
        <v>7</v>
      </c>
      <c r="K32" s="52">
        <v>7</v>
      </c>
      <c r="L32" s="91">
        <v>189982.78</v>
      </c>
      <c r="M32" s="52">
        <v>41891</v>
      </c>
      <c r="N32" s="99">
        <v>43070</v>
      </c>
      <c r="O32" s="53" t="s">
        <v>27</v>
      </c>
      <c r="Q32" s="54"/>
      <c r="T32" s="50"/>
      <c r="U32" s="50"/>
      <c r="V32" s="50"/>
      <c r="W32" s="51"/>
      <c r="X32" s="50"/>
      <c r="Y32" s="50"/>
      <c r="Z32" s="51"/>
    </row>
    <row r="33" spans="1:30" s="56" customFormat="1" ht="25.2" customHeight="1">
      <c r="A33" s="100">
        <v>19</v>
      </c>
      <c r="B33" s="74" t="s">
        <v>31</v>
      </c>
      <c r="C33" s="62" t="s">
        <v>66</v>
      </c>
      <c r="D33" s="96">
        <v>1766.54</v>
      </c>
      <c r="E33" s="96" t="s">
        <v>31</v>
      </c>
      <c r="F33" s="67" t="s">
        <v>31</v>
      </c>
      <c r="G33" s="24">
        <v>354</v>
      </c>
      <c r="H33" s="59">
        <v>7</v>
      </c>
      <c r="I33" s="59">
        <v>44</v>
      </c>
      <c r="J33" s="59">
        <v>3</v>
      </c>
      <c r="K33" s="59">
        <v>7</v>
      </c>
      <c r="L33" s="24">
        <v>42248.41</v>
      </c>
      <c r="M33" s="24">
        <v>8375</v>
      </c>
      <c r="N33" s="77">
        <v>43070</v>
      </c>
      <c r="O33" s="60" t="s">
        <v>64</v>
      </c>
      <c r="Q33" s="61"/>
      <c r="T33" s="57"/>
      <c r="U33" s="57"/>
      <c r="V33" s="57"/>
      <c r="W33" s="58"/>
      <c r="X33" s="57"/>
      <c r="Y33" s="57"/>
      <c r="Z33" s="58"/>
    </row>
    <row r="34" spans="1:30" s="88" customFormat="1" ht="25.2" customHeight="1">
      <c r="A34" s="100">
        <v>20</v>
      </c>
      <c r="B34" s="100">
        <v>15</v>
      </c>
      <c r="C34" s="95" t="s">
        <v>38</v>
      </c>
      <c r="D34" s="24">
        <v>815.36</v>
      </c>
      <c r="E34" s="24">
        <v>1230.3399999999999</v>
      </c>
      <c r="F34" s="97">
        <f>(D34-E34)/E34</f>
        <v>-0.33728887949672443</v>
      </c>
      <c r="G34" s="24">
        <v>156</v>
      </c>
      <c r="H34" s="91">
        <v>3</v>
      </c>
      <c r="I34" s="91">
        <f>G34/H34</f>
        <v>52</v>
      </c>
      <c r="J34" s="91">
        <v>1</v>
      </c>
      <c r="K34" s="91">
        <v>10</v>
      </c>
      <c r="L34" s="24">
        <v>179660</v>
      </c>
      <c r="M34" s="24">
        <v>33510</v>
      </c>
      <c r="N34" s="92">
        <v>43049</v>
      </c>
      <c r="O34" s="93" t="s">
        <v>28</v>
      </c>
      <c r="Q34" s="94"/>
      <c r="T34" s="89"/>
      <c r="U34" s="89"/>
      <c r="V34" s="89"/>
      <c r="W34" s="90"/>
      <c r="X34" s="89"/>
      <c r="Y34" s="89"/>
      <c r="Z34" s="90"/>
    </row>
    <row r="35" spans="1:30" s="88" customFormat="1" ht="25.2" customHeight="1">
      <c r="A35" s="100">
        <v>21</v>
      </c>
      <c r="B35" s="100" t="s">
        <v>31</v>
      </c>
      <c r="C35" s="95" t="s">
        <v>63</v>
      </c>
      <c r="D35" s="91">
        <v>317.2</v>
      </c>
      <c r="E35" s="91" t="s">
        <v>31</v>
      </c>
      <c r="F35" s="97" t="s">
        <v>31</v>
      </c>
      <c r="G35" s="91">
        <v>73</v>
      </c>
      <c r="H35" s="91">
        <v>4</v>
      </c>
      <c r="I35" s="91">
        <v>9</v>
      </c>
      <c r="J35" s="91">
        <v>2</v>
      </c>
      <c r="K35" s="91">
        <v>2</v>
      </c>
      <c r="L35" s="91">
        <v>1003.3</v>
      </c>
      <c r="M35" s="91">
        <v>253</v>
      </c>
      <c r="N35" s="99">
        <v>43105</v>
      </c>
      <c r="O35" s="93" t="s">
        <v>64</v>
      </c>
      <c r="Q35" s="94"/>
      <c r="T35" s="89"/>
      <c r="U35" s="89"/>
      <c r="V35" s="89"/>
      <c r="W35" s="90"/>
      <c r="X35" s="89"/>
      <c r="Y35" s="89"/>
      <c r="Z35" s="90"/>
    </row>
    <row r="36" spans="1:30" customFormat="1" ht="25.05" customHeight="1">
      <c r="A36" s="100">
        <v>22</v>
      </c>
      <c r="B36" s="74">
        <v>14</v>
      </c>
      <c r="C36" s="55" t="s">
        <v>42</v>
      </c>
      <c r="D36" s="91">
        <v>187.4</v>
      </c>
      <c r="E36" s="76">
        <v>2174.3000000000002</v>
      </c>
      <c r="F36" s="75">
        <f>(D36-E36)/E36</f>
        <v>-0.91381134158119848</v>
      </c>
      <c r="G36" s="76">
        <v>48</v>
      </c>
      <c r="H36" s="52">
        <v>3</v>
      </c>
      <c r="I36" s="96">
        <f>G36/H36</f>
        <v>16</v>
      </c>
      <c r="J36" s="52">
        <v>3</v>
      </c>
      <c r="K36" s="52">
        <v>6</v>
      </c>
      <c r="L36" s="91">
        <v>76925.3</v>
      </c>
      <c r="M36" s="91">
        <v>15788</v>
      </c>
      <c r="N36" s="92">
        <v>43077</v>
      </c>
      <c r="O36" s="53" t="s">
        <v>43</v>
      </c>
      <c r="P36" s="49"/>
      <c r="Q36" s="54"/>
      <c r="R36" s="49"/>
      <c r="S36" s="49"/>
      <c r="T36" s="50"/>
      <c r="U36" s="50"/>
      <c r="V36" s="50"/>
      <c r="W36" s="51"/>
      <c r="X36" s="50"/>
      <c r="Y36" s="50"/>
      <c r="Z36" s="51"/>
      <c r="AA36" s="49"/>
      <c r="AB36" s="49"/>
      <c r="AC36" s="49"/>
      <c r="AD36" s="49"/>
    </row>
    <row r="37" spans="1:30" customFormat="1" ht="25.05" customHeight="1">
      <c r="A37" s="100">
        <v>23</v>
      </c>
      <c r="B37" s="100" t="s">
        <v>31</v>
      </c>
      <c r="C37" s="95" t="s">
        <v>65</v>
      </c>
      <c r="D37" s="24">
        <v>172</v>
      </c>
      <c r="E37" s="24" t="s">
        <v>31</v>
      </c>
      <c r="F37" s="97" t="s">
        <v>31</v>
      </c>
      <c r="G37" s="24">
        <v>87</v>
      </c>
      <c r="H37" s="91">
        <v>2</v>
      </c>
      <c r="I37" s="91">
        <v>17</v>
      </c>
      <c r="J37" s="91">
        <v>2</v>
      </c>
      <c r="K37" s="91">
        <v>2</v>
      </c>
      <c r="L37" s="24">
        <v>451.5</v>
      </c>
      <c r="M37" s="24">
        <v>172</v>
      </c>
      <c r="N37" s="92">
        <v>43105</v>
      </c>
      <c r="O37" s="93" t="s">
        <v>64</v>
      </c>
      <c r="P37" s="88"/>
      <c r="Q37" s="94"/>
      <c r="R37" s="88"/>
      <c r="S37" s="88"/>
      <c r="T37" s="89"/>
      <c r="U37" s="89"/>
      <c r="V37" s="89"/>
      <c r="W37" s="90"/>
      <c r="X37" s="89"/>
      <c r="Y37" s="89"/>
      <c r="Z37" s="90"/>
      <c r="AA37" s="88"/>
      <c r="AB37" s="88"/>
      <c r="AC37" s="88"/>
      <c r="AD37" s="88"/>
    </row>
    <row r="38" spans="1:30" s="87" customFormat="1" ht="25.05" customHeight="1">
      <c r="A38" s="100">
        <v>24</v>
      </c>
      <c r="B38" s="100">
        <v>16</v>
      </c>
      <c r="C38" s="95" t="s">
        <v>40</v>
      </c>
      <c r="D38" s="91">
        <v>161.08000000000001</v>
      </c>
      <c r="E38" s="91">
        <v>616.21</v>
      </c>
      <c r="F38" s="97">
        <f>(D38-E38)/E38</f>
        <v>-0.73859560863991169</v>
      </c>
      <c r="G38" s="91">
        <v>34</v>
      </c>
      <c r="H38" s="91">
        <v>2</v>
      </c>
      <c r="I38" s="91">
        <f>G38/H38</f>
        <v>17</v>
      </c>
      <c r="J38" s="91">
        <v>1</v>
      </c>
      <c r="K38" s="91">
        <v>6</v>
      </c>
      <c r="L38" s="91">
        <v>26329.88</v>
      </c>
      <c r="M38" s="91">
        <v>5220</v>
      </c>
      <c r="N38" s="99">
        <v>43077</v>
      </c>
      <c r="O38" s="93" t="s">
        <v>27</v>
      </c>
      <c r="P38" s="88"/>
      <c r="Q38" s="94"/>
      <c r="R38" s="88"/>
      <c r="S38" s="88"/>
      <c r="T38" s="89"/>
      <c r="U38" s="89"/>
      <c r="V38" s="89"/>
      <c r="W38" s="90"/>
      <c r="X38" s="89"/>
      <c r="Y38" s="89"/>
      <c r="Z38" s="90"/>
      <c r="AA38" s="88"/>
      <c r="AB38" s="88"/>
      <c r="AC38" s="88"/>
      <c r="AD38" s="88"/>
    </row>
    <row r="39" spans="1:30" s="87" customFormat="1" ht="25.05" customHeight="1">
      <c r="A39" s="100">
        <v>25</v>
      </c>
      <c r="B39" s="100" t="s">
        <v>31</v>
      </c>
      <c r="C39" s="95" t="s">
        <v>74</v>
      </c>
      <c r="D39" s="91">
        <v>81.5</v>
      </c>
      <c r="E39" s="91" t="s">
        <v>31</v>
      </c>
      <c r="F39" s="97" t="s">
        <v>31</v>
      </c>
      <c r="G39" s="91">
        <v>17</v>
      </c>
      <c r="H39" s="91">
        <v>1</v>
      </c>
      <c r="I39" s="91">
        <v>89</v>
      </c>
      <c r="J39" s="91">
        <v>1</v>
      </c>
      <c r="K39" s="91" t="s">
        <v>31</v>
      </c>
      <c r="L39" s="91">
        <v>578700.23</v>
      </c>
      <c r="M39" s="91">
        <v>124179</v>
      </c>
      <c r="N39" s="99">
        <v>42790</v>
      </c>
      <c r="O39" s="93" t="s">
        <v>27</v>
      </c>
      <c r="P39" s="88"/>
      <c r="Q39" s="94"/>
      <c r="R39" s="88"/>
      <c r="S39" s="88"/>
      <c r="T39" s="89"/>
      <c r="U39" s="89"/>
      <c r="V39" s="89"/>
      <c r="W39" s="90"/>
      <c r="X39" s="89"/>
      <c r="Y39" s="89"/>
      <c r="Z39" s="90"/>
      <c r="AA39" s="88"/>
      <c r="AB39" s="88"/>
      <c r="AC39" s="88"/>
      <c r="AD39" s="88"/>
    </row>
    <row r="40" spans="1:30" s="49" customFormat="1" ht="25.2" customHeight="1">
      <c r="A40" s="100">
        <v>26</v>
      </c>
      <c r="B40" s="74">
        <v>18</v>
      </c>
      <c r="C40" s="55" t="s">
        <v>49</v>
      </c>
      <c r="D40" s="24">
        <v>8</v>
      </c>
      <c r="E40" s="24">
        <v>21</v>
      </c>
      <c r="F40" s="67">
        <f>(D40-E40)/E40</f>
        <v>-0.61904761904761907</v>
      </c>
      <c r="G40" s="24">
        <v>2</v>
      </c>
      <c r="H40" s="52">
        <v>2</v>
      </c>
      <c r="I40" s="52">
        <f>G40/H40</f>
        <v>1</v>
      </c>
      <c r="J40" s="52">
        <v>1</v>
      </c>
      <c r="K40" s="52">
        <v>3</v>
      </c>
      <c r="L40" s="24">
        <v>5677</v>
      </c>
      <c r="M40" s="24">
        <v>1064</v>
      </c>
      <c r="N40" s="92">
        <v>43098</v>
      </c>
      <c r="O40" s="53" t="s">
        <v>28</v>
      </c>
      <c r="Q40" s="54"/>
      <c r="T40" s="50"/>
      <c r="U40" s="50"/>
      <c r="V40" s="50"/>
      <c r="W40" s="51"/>
      <c r="X40" s="50"/>
      <c r="Y40" s="50"/>
      <c r="Z40" s="51"/>
    </row>
    <row r="41" spans="1:30" ht="25.2" customHeight="1">
      <c r="A41" s="28"/>
      <c r="B41" s="28"/>
      <c r="C41" s="29" t="s">
        <v>58</v>
      </c>
      <c r="D41" s="73">
        <f>SUM(D23:D40)</f>
        <v>375455.41</v>
      </c>
      <c r="E41" s="98">
        <f>SUM(E23:E40)</f>
        <v>507619.58000000007</v>
      </c>
      <c r="F41" s="31">
        <f t="shared" ref="F41" si="0">(D41-E41)/E41</f>
        <v>-0.26036066221086285</v>
      </c>
      <c r="G41" s="98">
        <f>SUM(G23:G40)</f>
        <v>66366</v>
      </c>
      <c r="H41" s="32"/>
      <c r="I41" s="33"/>
      <c r="J41" s="32"/>
      <c r="K41" s="34"/>
      <c r="L41" s="35"/>
      <c r="M41" s="47"/>
      <c r="N41" s="36"/>
      <c r="O41" s="48"/>
      <c r="R41" s="17"/>
      <c r="S41" s="17"/>
      <c r="T41" s="17"/>
      <c r="U41" s="19"/>
      <c r="V41" s="17"/>
      <c r="W41" s="17"/>
      <c r="X41" s="19"/>
    </row>
    <row r="43" spans="1:30">
      <c r="B43" s="27"/>
      <c r="K43" s="1" t="s">
        <v>35</v>
      </c>
    </row>
    <row r="66" spans="1:26" ht="25.2" customHeight="1">
      <c r="A66" s="28"/>
      <c r="B66" s="28"/>
      <c r="C66" s="29" t="s">
        <v>32</v>
      </c>
      <c r="D66" s="30" t="e">
        <f>SUM(#REF!)</f>
        <v>#REF!</v>
      </c>
      <c r="E66" s="73" t="e">
        <f>SUM(#REF!)</f>
        <v>#REF!</v>
      </c>
      <c r="F66" s="31" t="e">
        <f>(D66-E66)/E66</f>
        <v>#REF!</v>
      </c>
      <c r="G66" s="73" t="e">
        <f>SUM(#REF!)</f>
        <v>#REF!</v>
      </c>
      <c r="H66" s="32"/>
      <c r="I66" s="33"/>
      <c r="J66" s="32"/>
      <c r="K66" s="34"/>
      <c r="L66" s="35"/>
      <c r="M66" s="25"/>
      <c r="N66" s="36"/>
      <c r="O66" s="37"/>
      <c r="Q66" s="27"/>
      <c r="T66" s="17"/>
      <c r="U66" s="17"/>
      <c r="V66" s="17"/>
      <c r="W66" s="19"/>
      <c r="X66" s="17"/>
      <c r="Y66" s="17"/>
      <c r="Z66" s="19"/>
    </row>
    <row r="67" spans="1:26" ht="11.25" customHeight="1">
      <c r="A67" s="38"/>
      <c r="B67" s="38"/>
      <c r="C67" s="39"/>
      <c r="D67" s="40"/>
      <c r="E67" s="40"/>
      <c r="F67" s="40"/>
      <c r="G67" s="41"/>
      <c r="H67" s="42"/>
      <c r="I67" s="43"/>
      <c r="J67" s="42"/>
      <c r="K67" s="44"/>
      <c r="L67" s="40"/>
      <c r="M67" s="41"/>
      <c r="N67" s="45"/>
      <c r="O67" s="46"/>
      <c r="Q67" s="27"/>
      <c r="T67" s="17"/>
      <c r="U67" s="17"/>
      <c r="V67" s="17"/>
      <c r="W67" s="19"/>
      <c r="X67" s="17"/>
      <c r="Y67" s="17"/>
      <c r="Z67" s="19"/>
    </row>
    <row r="71" spans="1:26" ht="12" customHeight="1">
      <c r="T71" s="17"/>
      <c r="U71" s="17"/>
      <c r="V71" s="17"/>
      <c r="W71" s="19"/>
      <c r="X71" s="17"/>
      <c r="Y71" s="17"/>
      <c r="Z71" s="19"/>
    </row>
  </sheetData>
  <sortState ref="A13:AD40">
    <sortCondition descending="1" ref="D13:D4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2018-01-15T14:10:49Z</dcterms:modified>
</cp:coreProperties>
</file>