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1\Savaitės\"/>
    </mc:Choice>
  </mc:AlternateContent>
  <xr:revisionPtr revIDLastSave="0" documentId="13_ncr:1_{CCE58B60-73C1-4EE6-8DB5-09B365A522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7.02-07.08" sheetId="11" r:id="rId1"/>
    <sheet name="06.25-07.01" sheetId="10" r:id="rId2"/>
    <sheet name="06.18-06.24" sheetId="9" r:id="rId3"/>
    <sheet name="06.11-06.17" sheetId="8" r:id="rId4"/>
    <sheet name="06.04-06.10" sheetId="7" r:id="rId5"/>
    <sheet name="05.28-06.03" sheetId="6" r:id="rId6"/>
    <sheet name="05.21-05.27" sheetId="5" r:id="rId7"/>
    <sheet name="05.14-05.20" sheetId="4" r:id="rId8"/>
    <sheet name="05.07-05.13" sheetId="3" r:id="rId9"/>
    <sheet name="04.30-05.06" sheetId="2" r:id="rId10"/>
    <sheet name="04.28-29" sheetId="1" r:id="rId1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1" l="1"/>
  <c r="E43" i="11"/>
  <c r="G43" i="11"/>
  <c r="D43" i="11"/>
  <c r="F35" i="11"/>
  <c r="E35" i="11"/>
  <c r="G35" i="11"/>
  <c r="D35" i="11"/>
  <c r="F23" i="11"/>
  <c r="E23" i="11"/>
  <c r="G23" i="11"/>
  <c r="D23" i="11"/>
  <c r="I37" i="11"/>
  <c r="I33" i="11"/>
  <c r="I27" i="11" l="1"/>
  <c r="I26" i="11"/>
  <c r="I20" i="11"/>
  <c r="I15" i="11"/>
  <c r="I14" i="11"/>
  <c r="F17" i="11" l="1"/>
  <c r="F21" i="11"/>
  <c r="F18" i="11"/>
  <c r="F22" i="11"/>
  <c r="F28" i="11"/>
  <c r="F31" i="11"/>
  <c r="F29" i="11"/>
  <c r="F30" i="11"/>
  <c r="F34" i="11"/>
  <c r="F40" i="11"/>
  <c r="F32" i="11"/>
  <c r="F38" i="11"/>
  <c r="F39" i="11"/>
  <c r="F41" i="11"/>
  <c r="F42" i="11"/>
  <c r="F13" i="11"/>
  <c r="F16" i="11"/>
  <c r="I42" i="11"/>
  <c r="I41" i="11"/>
  <c r="I38" i="11"/>
  <c r="I32" i="11"/>
  <c r="I40" i="11"/>
  <c r="I34" i="11"/>
  <c r="I30" i="11"/>
  <c r="I29" i="11"/>
  <c r="I31" i="11"/>
  <c r="I28" i="11"/>
  <c r="I22" i="11"/>
  <c r="I18" i="11"/>
  <c r="I17" i="11"/>
  <c r="I19" i="11"/>
  <c r="F19" i="11"/>
  <c r="I16" i="11"/>
  <c r="I13" i="11"/>
  <c r="D51" i="10"/>
  <c r="F47" i="10"/>
  <c r="E47" i="10"/>
  <c r="G47" i="10"/>
  <c r="D47" i="10"/>
  <c r="F35" i="10"/>
  <c r="E35" i="10"/>
  <c r="G35" i="10"/>
  <c r="D35" i="10"/>
  <c r="F23" i="10"/>
  <c r="E23" i="10"/>
  <c r="G23" i="10"/>
  <c r="D23" i="10"/>
  <c r="I26" i="8"/>
  <c r="F29" i="10"/>
  <c r="I29" i="10"/>
  <c r="I21" i="10"/>
  <c r="I40" i="10"/>
  <c r="I46" i="10"/>
  <c r="I34" i="10"/>
  <c r="I50" i="10"/>
  <c r="I38" i="10"/>
  <c r="I30" i="10"/>
  <c r="I45" i="10"/>
  <c r="I14" i="10"/>
  <c r="I13" i="10"/>
  <c r="F19" i="10" l="1"/>
  <c r="F15" i="10"/>
  <c r="F16" i="10"/>
  <c r="F20" i="10"/>
  <c r="F22" i="10"/>
  <c r="F27" i="10"/>
  <c r="F26" i="10"/>
  <c r="F25" i="10"/>
  <c r="F33" i="10"/>
  <c r="F42" i="10"/>
  <c r="F41" i="10"/>
  <c r="F37" i="10"/>
  <c r="F43" i="10"/>
  <c r="F31" i="10"/>
  <c r="F32" i="10"/>
  <c r="F44" i="10"/>
  <c r="F17" i="10"/>
  <c r="I28" i="10" l="1"/>
  <c r="I39" i="10"/>
  <c r="I49" i="10"/>
  <c r="F49" i="10"/>
  <c r="I44" i="10"/>
  <c r="I32" i="10"/>
  <c r="I31" i="10"/>
  <c r="I43" i="10"/>
  <c r="I41" i="10"/>
  <c r="I42" i="10"/>
  <c r="I33" i="10"/>
  <c r="I25" i="10"/>
  <c r="I26" i="10"/>
  <c r="I27" i="10"/>
  <c r="I22" i="10"/>
  <c r="I20" i="10"/>
  <c r="I16" i="10"/>
  <c r="I15" i="10"/>
  <c r="I19" i="10"/>
  <c r="I18" i="10"/>
  <c r="F18" i="10"/>
  <c r="D52" i="9" l="1"/>
  <c r="F47" i="9"/>
  <c r="E47" i="9"/>
  <c r="G47" i="9"/>
  <c r="D47" i="9"/>
  <c r="F35" i="9"/>
  <c r="E35" i="9"/>
  <c r="G35" i="9"/>
  <c r="D35" i="9"/>
  <c r="F23" i="9"/>
  <c r="E23" i="9"/>
  <c r="G23" i="9"/>
  <c r="D23" i="9"/>
  <c r="I22" i="9"/>
  <c r="I18" i="9" l="1"/>
  <c r="I45" i="9"/>
  <c r="I43" i="9"/>
  <c r="I41" i="9"/>
  <c r="I39" i="9"/>
  <c r="I20" i="9"/>
  <c r="I19" i="9"/>
  <c r="F14" i="9" l="1"/>
  <c r="F17" i="9"/>
  <c r="F15" i="9"/>
  <c r="F21" i="9"/>
  <c r="F25" i="9"/>
  <c r="F28" i="9"/>
  <c r="F26" i="9"/>
  <c r="F30" i="9"/>
  <c r="F27" i="9"/>
  <c r="F29" i="9"/>
  <c r="F42" i="9"/>
  <c r="F40" i="9"/>
  <c r="F31" i="9"/>
  <c r="F37" i="9"/>
  <c r="F50" i="9"/>
  <c r="F38" i="9"/>
  <c r="F34" i="9"/>
  <c r="F32" i="9"/>
  <c r="F33" i="9"/>
  <c r="F51" i="9"/>
  <c r="F44" i="9"/>
  <c r="F49" i="9"/>
  <c r="F46" i="9"/>
  <c r="I46" i="9"/>
  <c r="I49" i="9"/>
  <c r="I44" i="9"/>
  <c r="I51" i="9"/>
  <c r="I33" i="9"/>
  <c r="I32" i="9"/>
  <c r="I38" i="9"/>
  <c r="I50" i="9"/>
  <c r="I37" i="9"/>
  <c r="I31" i="9"/>
  <c r="I40" i="9"/>
  <c r="I42" i="9"/>
  <c r="I27" i="9"/>
  <c r="I30" i="9"/>
  <c r="I26" i="9"/>
  <c r="I28" i="9"/>
  <c r="I25" i="9"/>
  <c r="I21" i="9"/>
  <c r="I15" i="9"/>
  <c r="I17" i="9"/>
  <c r="I14" i="9"/>
  <c r="I16" i="9"/>
  <c r="F16" i="9"/>
  <c r="I42" i="8"/>
  <c r="I43" i="8" l="1"/>
  <c r="I37" i="8"/>
  <c r="I31" i="8"/>
  <c r="I19" i="8"/>
  <c r="I14" i="8"/>
  <c r="M41" i="7"/>
  <c r="L41" i="7"/>
  <c r="I49" i="8"/>
  <c r="I50" i="8"/>
  <c r="F17" i="8"/>
  <c r="F18" i="8"/>
  <c r="F20" i="8"/>
  <c r="F27" i="8"/>
  <c r="F40" i="8"/>
  <c r="F22" i="8"/>
  <c r="F21" i="8"/>
  <c r="F30" i="8"/>
  <c r="F25" i="8"/>
  <c r="F28" i="8"/>
  <c r="F39" i="8"/>
  <c r="F29" i="8"/>
  <c r="F32" i="8"/>
  <c r="F41" i="8"/>
  <c r="F33" i="8"/>
  <c r="F45" i="8"/>
  <c r="F34" i="8"/>
  <c r="F51" i="8"/>
  <c r="F38" i="8"/>
  <c r="F46" i="8"/>
  <c r="F44" i="8"/>
  <c r="F13" i="8"/>
  <c r="F15" i="8"/>
  <c r="F16" i="8"/>
  <c r="I44" i="8"/>
  <c r="I46" i="8"/>
  <c r="I38" i="8"/>
  <c r="I51" i="8"/>
  <c r="I45" i="8"/>
  <c r="I33" i="8"/>
  <c r="I41" i="8"/>
  <c r="I32" i="8"/>
  <c r="I29" i="8"/>
  <c r="I39" i="8"/>
  <c r="I28" i="8"/>
  <c r="I30" i="8"/>
  <c r="G23" i="8"/>
  <c r="E23" i="8"/>
  <c r="D23" i="8"/>
  <c r="I21" i="8"/>
  <c r="I22" i="8"/>
  <c r="I40" i="8"/>
  <c r="I27" i="8"/>
  <c r="I20" i="8"/>
  <c r="I18" i="8"/>
  <c r="I17" i="8"/>
  <c r="I16" i="8"/>
  <c r="I15" i="8"/>
  <c r="I13" i="8"/>
  <c r="F23" i="8" l="1"/>
  <c r="I61" i="7"/>
  <c r="I53" i="7"/>
  <c r="I62" i="7" l="1"/>
  <c r="E23" i="7"/>
  <c r="G23" i="7"/>
  <c r="G35" i="7" s="1"/>
  <c r="G47" i="7" s="1"/>
  <c r="G59" i="7" s="1"/>
  <c r="G63" i="7" s="1"/>
  <c r="D23" i="7"/>
  <c r="D35" i="7" s="1"/>
  <c r="I51" i="7"/>
  <c r="I49" i="7"/>
  <c r="F23" i="7" l="1"/>
  <c r="D47" i="7"/>
  <c r="D59" i="7" s="1"/>
  <c r="D63" i="7" l="1"/>
  <c r="I58" i="7"/>
  <c r="I25" i="7"/>
  <c r="I46" i="7"/>
  <c r="I26" i="7"/>
  <c r="I40" i="7"/>
  <c r="I20" i="7"/>
  <c r="I19" i="7"/>
  <c r="I14" i="7"/>
  <c r="I13" i="7"/>
  <c r="F17" i="7" l="1"/>
  <c r="F18" i="7"/>
  <c r="F21" i="7"/>
  <c r="F22" i="7"/>
  <c r="F27" i="7"/>
  <c r="F28" i="7"/>
  <c r="F37" i="7"/>
  <c r="F43" i="7"/>
  <c r="F34" i="7"/>
  <c r="F29" i="7"/>
  <c r="F45" i="7"/>
  <c r="F31" i="7"/>
  <c r="F33" i="7"/>
  <c r="F57" i="7"/>
  <c r="F41" i="7"/>
  <c r="F52" i="7"/>
  <c r="F32" i="7"/>
  <c r="F44" i="7"/>
  <c r="F55" i="7"/>
  <c r="F30" i="7"/>
  <c r="F50" i="7"/>
  <c r="F38" i="7"/>
  <c r="F54" i="7"/>
  <c r="F56" i="7"/>
  <c r="F42" i="7"/>
  <c r="F15" i="7"/>
  <c r="E25" i="7"/>
  <c r="I42" i="7"/>
  <c r="I56" i="7"/>
  <c r="I38" i="7"/>
  <c r="I30" i="7"/>
  <c r="I44" i="7"/>
  <c r="I32" i="7"/>
  <c r="I52" i="7"/>
  <c r="I33" i="7"/>
  <c r="I31" i="7"/>
  <c r="I45" i="7"/>
  <c r="I29" i="7"/>
  <c r="I43" i="7"/>
  <c r="I37" i="7"/>
  <c r="I28" i="7"/>
  <c r="I22" i="7"/>
  <c r="I21" i="7"/>
  <c r="I18" i="7"/>
  <c r="I17" i="7"/>
  <c r="I16" i="7"/>
  <c r="F16" i="7"/>
  <c r="I15" i="7"/>
  <c r="F25" i="7" l="1"/>
  <c r="E35" i="7"/>
  <c r="F53" i="6"/>
  <c r="G53" i="6"/>
  <c r="E53" i="6"/>
  <c r="D53" i="6"/>
  <c r="F47" i="6"/>
  <c r="E47" i="6"/>
  <c r="G47" i="6"/>
  <c r="D47" i="6"/>
  <c r="F35" i="6"/>
  <c r="E35" i="6"/>
  <c r="G35" i="6"/>
  <c r="D35" i="6"/>
  <c r="F23" i="6"/>
  <c r="E23" i="6"/>
  <c r="G23" i="6"/>
  <c r="D23" i="6"/>
  <c r="L26" i="6"/>
  <c r="D26" i="6"/>
  <c r="I37" i="6"/>
  <c r="I52" i="6"/>
  <c r="I19" i="6"/>
  <c r="I49" i="6"/>
  <c r="F32" i="6"/>
  <c r="E47" i="7" l="1"/>
  <c r="E59" i="7" s="1"/>
  <c r="F35" i="7"/>
  <c r="I28" i="6"/>
  <c r="I18" i="6"/>
  <c r="I15" i="6"/>
  <c r="I13" i="6"/>
  <c r="E63" i="7" l="1"/>
  <c r="F63" i="7" s="1"/>
  <c r="F59" i="7"/>
  <c r="F47" i="7"/>
  <c r="F22" i="6"/>
  <c r="F20" i="6"/>
  <c r="F17" i="6"/>
  <c r="F25" i="6"/>
  <c r="F31" i="6"/>
  <c r="F34" i="6"/>
  <c r="F21" i="6"/>
  <c r="F30" i="6"/>
  <c r="F29" i="6"/>
  <c r="F50" i="6"/>
  <c r="F38" i="6"/>
  <c r="F41" i="6"/>
  <c r="F43" i="6"/>
  <c r="F44" i="6"/>
  <c r="F33" i="6"/>
  <c r="F39" i="6"/>
  <c r="F40" i="6"/>
  <c r="F45" i="6"/>
  <c r="F46" i="6"/>
  <c r="F14" i="6"/>
  <c r="F51" i="6"/>
  <c r="I42" i="6"/>
  <c r="F42" i="6"/>
  <c r="I46" i="6"/>
  <c r="I39" i="6"/>
  <c r="I44" i="6"/>
  <c r="I38" i="6"/>
  <c r="I50" i="6"/>
  <c r="I29" i="6"/>
  <c r="I30" i="6"/>
  <c r="I21" i="6"/>
  <c r="I34" i="6"/>
  <c r="I31" i="6"/>
  <c r="I25" i="6"/>
  <c r="I17" i="6"/>
  <c r="I22" i="6"/>
  <c r="I16" i="6"/>
  <c r="F16" i="6"/>
  <c r="I14" i="6"/>
  <c r="F50" i="5"/>
  <c r="E50" i="5"/>
  <c r="G50" i="5"/>
  <c r="D50" i="5"/>
  <c r="F47" i="5"/>
  <c r="E47" i="5"/>
  <c r="G47" i="5"/>
  <c r="D47" i="5"/>
  <c r="F41" i="5"/>
  <c r="F40" i="5"/>
  <c r="F44" i="5"/>
  <c r="F42" i="4"/>
  <c r="E23" i="5" l="1"/>
  <c r="G23" i="5"/>
  <c r="D23" i="5"/>
  <c r="I19" i="5"/>
  <c r="I39" i="5"/>
  <c r="I37" i="5"/>
  <c r="D35" i="5" l="1"/>
  <c r="G35" i="5"/>
  <c r="E35" i="5"/>
  <c r="F23" i="5"/>
  <c r="I22" i="5"/>
  <c r="I20" i="5"/>
  <c r="I15" i="5"/>
  <c r="I13" i="5"/>
  <c r="F35" i="5" l="1"/>
  <c r="F17" i="5"/>
  <c r="F26" i="5"/>
  <c r="F28" i="5"/>
  <c r="F25" i="5"/>
  <c r="F29" i="5"/>
  <c r="F34" i="5"/>
  <c r="F27" i="5"/>
  <c r="F30" i="5"/>
  <c r="F32" i="5"/>
  <c r="F43" i="5"/>
  <c r="F33" i="5"/>
  <c r="F49" i="5"/>
  <c r="F38" i="5"/>
  <c r="F42" i="5"/>
  <c r="F46" i="5"/>
  <c r="F45" i="5"/>
  <c r="F14" i="5"/>
  <c r="I45" i="5"/>
  <c r="I42" i="5"/>
  <c r="I38" i="5"/>
  <c r="I49" i="5"/>
  <c r="I43" i="5"/>
  <c r="I32" i="5"/>
  <c r="I27" i="5"/>
  <c r="I34" i="5"/>
  <c r="I29" i="5"/>
  <c r="I25" i="5"/>
  <c r="I28" i="5"/>
  <c r="I26" i="5"/>
  <c r="I17" i="5"/>
  <c r="I18" i="5"/>
  <c r="F18" i="5"/>
  <c r="I14" i="5"/>
  <c r="I41" i="4" l="1"/>
  <c r="E23" i="4"/>
  <c r="D23" i="4"/>
  <c r="G23" i="4"/>
  <c r="I33" i="4"/>
  <c r="I38" i="4"/>
  <c r="I32" i="4"/>
  <c r="I20" i="4"/>
  <c r="I17" i="4"/>
  <c r="I13" i="4"/>
  <c r="F14" i="4"/>
  <c r="F15" i="4"/>
  <c r="F16" i="4"/>
  <c r="F19" i="4"/>
  <c r="F18" i="4"/>
  <c r="F25" i="4"/>
  <c r="F21" i="4"/>
  <c r="F26" i="4"/>
  <c r="F29" i="4"/>
  <c r="F28" i="4"/>
  <c r="F30" i="4"/>
  <c r="F40" i="4"/>
  <c r="F34" i="4"/>
  <c r="F37" i="4"/>
  <c r="F43" i="4"/>
  <c r="I39" i="4"/>
  <c r="F39" i="4"/>
  <c r="I43" i="4"/>
  <c r="I37" i="4"/>
  <c r="I30" i="4"/>
  <c r="I28" i="4"/>
  <c r="I29" i="4"/>
  <c r="I26" i="4"/>
  <c r="I21" i="4"/>
  <c r="I25" i="4"/>
  <c r="I18" i="4"/>
  <c r="I19" i="4"/>
  <c r="I16" i="4"/>
  <c r="I15" i="4"/>
  <c r="I14" i="4"/>
  <c r="D40" i="3"/>
  <c r="F35" i="3"/>
  <c r="E35" i="3"/>
  <c r="G35" i="3"/>
  <c r="D35" i="3"/>
  <c r="D23" i="3"/>
  <c r="E23" i="3"/>
  <c r="G23" i="3"/>
  <c r="F23" i="3"/>
  <c r="I34" i="3"/>
  <c r="F34" i="3"/>
  <c r="I38" i="3"/>
  <c r="F37" i="3"/>
  <c r="F17" i="3"/>
  <c r="F18" i="3"/>
  <c r="F20" i="3"/>
  <c r="F27" i="3"/>
  <c r="F28" i="3"/>
  <c r="F31" i="3"/>
  <c r="F32" i="3"/>
  <c r="F26" i="3"/>
  <c r="F33" i="3"/>
  <c r="F39" i="3"/>
  <c r="I21" i="3"/>
  <c r="I19" i="3"/>
  <c r="I16" i="3"/>
  <c r="I15" i="3"/>
  <c r="I14" i="3"/>
  <c r="I13" i="3"/>
  <c r="I37" i="3"/>
  <c r="I39" i="3"/>
  <c r="I26" i="3"/>
  <c r="I32" i="3"/>
  <c r="I31" i="3"/>
  <c r="I27" i="3"/>
  <c r="I20" i="3"/>
  <c r="I18" i="3"/>
  <c r="I17" i="3"/>
  <c r="I22" i="3"/>
  <c r="F22" i="3"/>
  <c r="E33" i="2"/>
  <c r="E23" i="2"/>
  <c r="F22" i="2"/>
  <c r="F23" i="2"/>
  <c r="F25" i="2"/>
  <c r="F26" i="2"/>
  <c r="F27" i="2"/>
  <c r="F32" i="2"/>
  <c r="F14" i="2"/>
  <c r="F15" i="2"/>
  <c r="F16" i="2"/>
  <c r="F17" i="2"/>
  <c r="F18" i="2"/>
  <c r="F19" i="2"/>
  <c r="F21" i="2"/>
  <c r="F13" i="2"/>
  <c r="G33" i="2"/>
  <c r="D33" i="2"/>
  <c r="F33" i="2" s="1"/>
  <c r="G23" i="2"/>
  <c r="D23" i="2"/>
  <c r="I20" i="2"/>
  <c r="I30" i="2"/>
  <c r="I28" i="2"/>
  <c r="I29" i="2"/>
  <c r="I31" i="2"/>
  <c r="I32" i="2"/>
  <c r="I22" i="2"/>
  <c r="I21" i="2"/>
  <c r="I27" i="2"/>
  <c r="I26" i="2"/>
  <c r="I19" i="2"/>
  <c r="I17" i="2"/>
  <c r="I15" i="2"/>
  <c r="I16" i="2"/>
  <c r="I14" i="2"/>
  <c r="I13" i="2"/>
  <c r="G28" i="1"/>
  <c r="D28" i="1"/>
  <c r="G23" i="1"/>
  <c r="D23" i="1"/>
  <c r="I16" i="1"/>
  <c r="I15" i="1"/>
  <c r="I21" i="1"/>
  <c r="I19" i="1"/>
  <c r="I22" i="1"/>
  <c r="I17" i="1"/>
  <c r="I26" i="1"/>
  <c r="I25" i="1"/>
  <c r="I13" i="1"/>
  <c r="I14" i="1"/>
  <c r="E40" i="3"/>
  <c r="F40" i="3"/>
  <c r="G40" i="3"/>
  <c r="F23" i="4" l="1"/>
  <c r="F52" i="9" l="1"/>
  <c r="E52" i="9"/>
  <c r="G52" i="9"/>
  <c r="E51" i="10"/>
  <c r="F51" i="10" s="1"/>
  <c r="G51" i="10"/>
  <c r="G52" i="8"/>
  <c r="G47" i="8"/>
  <c r="G35" i="8"/>
  <c r="E52" i="8"/>
  <c r="E47" i="8"/>
  <c r="E35" i="8"/>
  <c r="F52" i="8"/>
  <c r="D52" i="8"/>
  <c r="F44" i="4"/>
  <c r="D44" i="4"/>
  <c r="D47" i="8"/>
  <c r="F47" i="8"/>
  <c r="E35" i="4"/>
  <c r="E44" i="4"/>
  <c r="G44" i="4"/>
  <c r="G35" i="4"/>
  <c r="D35" i="4"/>
  <c r="F35" i="4"/>
  <c r="D35" i="8"/>
  <c r="F35" i="8"/>
</calcChain>
</file>

<file path=xl/sharedStrings.xml><?xml version="1.0" encoding="utf-8"?>
<sst xmlns="http://schemas.openxmlformats.org/spreadsheetml/2006/main" count="1727" uniqueCount="191">
  <si>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</si>
  <si>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</si>
  <si>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</si>
  <si>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</si>
  <si>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</si>
  <si>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</si>
  <si>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</si>
  <si>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</si>
  <si>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</si>
  <si>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</si>
  <si>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</si>
  <si>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</si>
  <si>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</si>
  <si>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</si>
  <si>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</si>
  <si>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</si>
  <si>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</si>
  <si>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</si>
  <si>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</si>
  <si>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</si>
  <si>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</si>
  <si>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</si>
  <si>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</si>
  <si>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</si>
  <si>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</si>
  <si>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</si>
  <si>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</si>
  <si>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</si>
  <si>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</si>
  <si>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</si>
  <si>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</si>
  <si>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</si>
  <si>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</si>
  <si>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</si>
  <si>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</si>
  <si>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</si>
  <si>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</si>
  <si>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</si>
  <si>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</si>
  <si>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</si>
  <si>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</si>
  <si>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</si>
  <si>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</si>
  <si>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</si>
  <si>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</si>
  <si>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</si>
  <si>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</si>
  <si>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</si>
  <si>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</si>
  <si>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</si>
  <si>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</si>
  <si>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</si>
  <si>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</si>
  <si>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</si>
  <si>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</si>
  <si>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</si>
  <si>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</si>
  <si>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</si>
  <si>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</si>
  <si>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</si>
  <si>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</si>
  <si>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</si>
  <si>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</si>
  <si>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</si>
  <si>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</si>
  <si>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</si>
  <si>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</si>
  <si>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</si>
  <si>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</si>
  <si>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</si>
  <si>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</si>
  <si>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</si>
  <si>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</si>
  <si>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</si>
  <si>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</si>
  <si>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</si>
  <si>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</si>
  <si>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</si>
  <si>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</si>
  <si>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</si>
  <si>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</si>
  <si>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</si>
  <si>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</si>
  <si>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</si>
  <si>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</si>
  <si>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</si>
  <si>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</si>
  <si>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</si>
  <si>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</si>
  <si>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</si>
  <si>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</si>
  <si>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</si>
  <si>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</si>
  <si>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</si>
  <si>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</si>
  <si>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</si>
  <si>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</si>
  <si>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</si>
  <si>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</si>
  <si>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</si>
  <si>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</si>
  <si>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</si>
  <si>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</si>
  <si>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</si>
  <si>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</si>
  <si>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</si>
  <si>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</si>
  <si>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</si>
  <si>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</si>
  <si>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</si>
  <si>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</si>
  <si>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</si>
  <si>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</si>
  <si>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</si>
  <si>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</si>
  <si>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</si>
  <si>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</si>
  <si>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</si>
  <si>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</si>
  <si>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</si>
  <si>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</si>
  <si>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</si>
  <si>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</si>
  <si>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</si>
  <si>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</si>
  <si>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</si>
  <si>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</si>
  <si>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</si>
  <si>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</si>
  <si>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</si>
  <si>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</si>
  <si>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</si>
  <si>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</si>
  <si>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</si>
  <si>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</si>
  <si>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</si>
  <si>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</si>
  <si>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</si>
  <si>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</si>
  <si>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</si>
  <si>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</si>
  <si>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</si>
  <si>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</si>
  <si>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</si>
  <si>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</si>
  <si>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</si>
  <si>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</si>
  <si>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</si>
  <si>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</si>
  <si>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</si>
  <si>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</si>
  <si>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</si>
  <si>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</si>
  <si>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</si>
  <si>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</si>
  <si>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</si>
  <si>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</si>
  <si>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</si>
  <si>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</si>
  <si>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</si>
  <si>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</si>
  <si>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</si>
  <si>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Žoze, tigras ir žuvis (Josee, the Tiger and the Fish)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</si>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</sst>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3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tabSelected="1" zoomScale="60" zoomScaleNormal="60" workbookViewId="0">
      <selection activeCell="F43" sqref="F43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180</v>
      </c>
      <c r="F1" s="2"/>
      <c r="G1" s="2"/>
      <c r="H1" s="2"/>
      <c r="I1" s="2"/>
    </row>
    <row r="2" spans="1:26" ht="19.5" customHeight="1">
      <c r="E2" s="2" t="s">
        <v>181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2"/>
      <c r="B5" s="132"/>
      <c r="C5" s="135" t="s">
        <v>0</v>
      </c>
      <c r="D5" s="3"/>
      <c r="E5" s="3"/>
      <c r="F5" s="135" t="s">
        <v>3</v>
      </c>
      <c r="G5" s="3"/>
      <c r="H5" s="135" t="s">
        <v>5</v>
      </c>
      <c r="I5" s="135" t="s">
        <v>6</v>
      </c>
      <c r="J5" s="135" t="s">
        <v>7</v>
      </c>
      <c r="K5" s="135" t="s">
        <v>8</v>
      </c>
      <c r="L5" s="135" t="s">
        <v>10</v>
      </c>
      <c r="M5" s="135" t="s">
        <v>9</v>
      </c>
      <c r="N5" s="135" t="s">
        <v>11</v>
      </c>
      <c r="O5" s="135" t="s">
        <v>12</v>
      </c>
    </row>
    <row r="6" spans="1:26">
      <c r="A6" s="133"/>
      <c r="B6" s="133"/>
      <c r="C6" s="136"/>
      <c r="D6" s="4" t="s">
        <v>178</v>
      </c>
      <c r="E6" s="4" t="s">
        <v>169</v>
      </c>
      <c r="F6" s="136"/>
      <c r="G6" s="4" t="s">
        <v>178</v>
      </c>
      <c r="H6" s="136"/>
      <c r="I6" s="136"/>
      <c r="J6" s="136"/>
      <c r="K6" s="136"/>
      <c r="L6" s="136"/>
      <c r="M6" s="136"/>
      <c r="N6" s="136"/>
      <c r="O6" s="136"/>
    </row>
    <row r="7" spans="1:26">
      <c r="A7" s="133"/>
      <c r="B7" s="133"/>
      <c r="C7" s="136"/>
      <c r="D7" s="4" t="s">
        <v>1</v>
      </c>
      <c r="E7" s="4" t="s">
        <v>1</v>
      </c>
      <c r="F7" s="136"/>
      <c r="G7" s="4" t="s">
        <v>4</v>
      </c>
      <c r="H7" s="136"/>
      <c r="I7" s="136"/>
      <c r="J7" s="136"/>
      <c r="K7" s="136"/>
      <c r="L7" s="136"/>
      <c r="M7" s="136"/>
      <c r="N7" s="136"/>
      <c r="O7" s="136"/>
    </row>
    <row r="8" spans="1:26" ht="18" customHeight="1" thickBot="1">
      <c r="A8" s="134"/>
      <c r="B8" s="134"/>
      <c r="C8" s="137"/>
      <c r="D8" s="5" t="s">
        <v>2</v>
      </c>
      <c r="E8" s="5" t="s">
        <v>2</v>
      </c>
      <c r="F8" s="137"/>
      <c r="G8" s="6"/>
      <c r="H8" s="137"/>
      <c r="I8" s="137"/>
      <c r="J8" s="137"/>
      <c r="K8" s="137"/>
      <c r="L8" s="137"/>
      <c r="M8" s="137"/>
      <c r="N8" s="137"/>
      <c r="O8" s="137"/>
      <c r="R8" s="8"/>
    </row>
    <row r="9" spans="1:26" ht="15" customHeight="1">
      <c r="A9" s="132"/>
      <c r="B9" s="132"/>
      <c r="C9" s="135" t="s">
        <v>13</v>
      </c>
      <c r="D9" s="128"/>
      <c r="E9" s="128"/>
      <c r="F9" s="135" t="s">
        <v>15</v>
      </c>
      <c r="G9" s="128"/>
      <c r="H9" s="9" t="s">
        <v>18</v>
      </c>
      <c r="I9" s="13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5" t="s">
        <v>26</v>
      </c>
      <c r="R9" s="8"/>
    </row>
    <row r="10" spans="1:26" ht="21.6">
      <c r="A10" s="133"/>
      <c r="B10" s="133"/>
      <c r="C10" s="136"/>
      <c r="D10" s="129" t="s">
        <v>179</v>
      </c>
      <c r="E10" s="129" t="s">
        <v>170</v>
      </c>
      <c r="F10" s="136"/>
      <c r="G10" s="129" t="s">
        <v>179</v>
      </c>
      <c r="H10" s="4" t="s">
        <v>17</v>
      </c>
      <c r="I10" s="13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6"/>
      <c r="R10" s="8"/>
    </row>
    <row r="11" spans="1:26">
      <c r="A11" s="133"/>
      <c r="B11" s="133"/>
      <c r="C11" s="136"/>
      <c r="D11" s="129" t="s">
        <v>14</v>
      </c>
      <c r="E11" s="4" t="s">
        <v>14</v>
      </c>
      <c r="F11" s="136"/>
      <c r="G11" s="129" t="s">
        <v>16</v>
      </c>
      <c r="H11" s="6"/>
      <c r="I11" s="136"/>
      <c r="J11" s="6"/>
      <c r="K11" s="6"/>
      <c r="L11" s="12" t="s">
        <v>2</v>
      </c>
      <c r="M11" s="4" t="s">
        <v>17</v>
      </c>
      <c r="N11" s="6"/>
      <c r="O11" s="136"/>
      <c r="R11" s="60"/>
      <c r="T11" s="60"/>
      <c r="U11" s="59"/>
    </row>
    <row r="12" spans="1:26" ht="15.6" customHeight="1" thickBot="1">
      <c r="A12" s="133"/>
      <c r="B12" s="134"/>
      <c r="C12" s="137"/>
      <c r="D12" s="130"/>
      <c r="E12" s="5" t="s">
        <v>2</v>
      </c>
      <c r="F12" s="137"/>
      <c r="G12" s="130" t="s">
        <v>17</v>
      </c>
      <c r="H12" s="32"/>
      <c r="I12" s="137"/>
      <c r="J12" s="32"/>
      <c r="K12" s="32"/>
      <c r="L12" s="32"/>
      <c r="M12" s="32"/>
      <c r="N12" s="32"/>
      <c r="O12" s="137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166</v>
      </c>
      <c r="D13" s="68">
        <v>47973.79</v>
      </c>
      <c r="E13" s="66">
        <v>76013.69</v>
      </c>
      <c r="F13" s="89">
        <f t="shared" ref="F13" si="0">(D13-E13)/E13</f>
        <v>-0.36887960576575091</v>
      </c>
      <c r="G13" s="68">
        <v>7240</v>
      </c>
      <c r="H13" s="66">
        <v>304</v>
      </c>
      <c r="I13" s="66">
        <f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182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>G14/H14</f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68</v>
      </c>
      <c r="C15" s="46" t="s">
        <v>183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>G15/H15</f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53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173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>G16/H16</f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126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>G17/H17</f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133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>G18/H18</f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123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>G19/H19</f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68</v>
      </c>
      <c r="C20" s="46" t="s">
        <v>184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>G20/H20</f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161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112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 t="shared" ref="E23:G23" si="1">SUM(E13:E22)</f>
        <v>139974.16</v>
      </c>
      <c r="F23" s="93">
        <f>(D23-E23)/E23</f>
        <v>-4.0069824316145142E-2</v>
      </c>
      <c r="G23" s="61">
        <f t="shared" si="1"/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68</v>
      </c>
      <c r="C25" s="46" t="s">
        <v>187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189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185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68</v>
      </c>
      <c r="C27" s="46" t="s">
        <v>188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>G27/H27</f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162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>G28/H28</f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113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>G29/H29</f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94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>G30/H30</f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176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>G31/H31</f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57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52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>G32/H32</f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152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>G33/H33</f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14</v>
      </c>
      <c r="C34" s="92" t="s">
        <v>56</v>
      </c>
      <c r="D34" s="68">
        <v>140</v>
      </c>
      <c r="E34" s="66">
        <v>711</v>
      </c>
      <c r="F34" s="89">
        <f>(D34-E34)/E34</f>
        <v>-0.80309423347398035</v>
      </c>
      <c r="G34" s="68">
        <v>23</v>
      </c>
      <c r="H34" s="66">
        <v>3</v>
      </c>
      <c r="I34" s="66">
        <f>G34/H34</f>
        <v>7.666666666666667</v>
      </c>
      <c r="J34" s="66">
        <v>2</v>
      </c>
      <c r="K34" s="66">
        <v>10</v>
      </c>
      <c r="L34" s="68">
        <v>28316.92</v>
      </c>
      <c r="M34" s="68">
        <v>4996</v>
      </c>
      <c r="N34" s="64">
        <v>44316</v>
      </c>
      <c r="O34" s="63" t="s">
        <v>57</v>
      </c>
      <c r="P34" s="60"/>
      <c r="Q34" s="98"/>
      <c r="R34" s="98"/>
      <c r="S34" s="98"/>
      <c r="T34" s="98"/>
      <c r="U34" s="98"/>
      <c r="V34" s="99"/>
      <c r="W34" s="100"/>
      <c r="X34" s="99"/>
      <c r="Y34" s="100"/>
      <c r="Z34" s="59"/>
    </row>
    <row r="35" spans="1:26" ht="25.35" customHeight="1">
      <c r="A35" s="16"/>
      <c r="B35" s="16"/>
      <c r="C35" s="39" t="s">
        <v>86</v>
      </c>
      <c r="D35" s="61">
        <f>SUM(D23:D34)</f>
        <v>147248.44</v>
      </c>
      <c r="E35" s="61">
        <f t="shared" ref="E35:G35" si="2">SUM(E23:E34)</f>
        <v>149196.69</v>
      </c>
      <c r="F35" s="93">
        <f>(D35-E35)/E35</f>
        <v>-1.3058265568760273E-2</v>
      </c>
      <c r="G35" s="61">
        <f t="shared" si="2"/>
        <v>26292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67" t="s">
        <v>47</v>
      </c>
      <c r="D37" s="68">
        <v>123</v>
      </c>
      <c r="E37" s="66" t="s">
        <v>30</v>
      </c>
      <c r="F37" s="66" t="s">
        <v>30</v>
      </c>
      <c r="G37" s="68">
        <v>73</v>
      </c>
      <c r="H37" s="66">
        <v>6</v>
      </c>
      <c r="I37" s="66">
        <f>G37/H37</f>
        <v>12.166666666666666</v>
      </c>
      <c r="J37" s="66">
        <v>2</v>
      </c>
      <c r="K37" s="66" t="s">
        <v>30</v>
      </c>
      <c r="L37" s="68">
        <v>67020.87</v>
      </c>
      <c r="M37" s="68">
        <v>14609</v>
      </c>
      <c r="N37" s="64">
        <v>44113</v>
      </c>
      <c r="O37" s="63" t="s">
        <v>27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4.75" customHeight="1">
      <c r="A38" s="62">
        <v>22</v>
      </c>
      <c r="B38" s="62">
        <v>19</v>
      </c>
      <c r="C38" s="46" t="s">
        <v>70</v>
      </c>
      <c r="D38" s="68">
        <v>95.35</v>
      </c>
      <c r="E38" s="68">
        <v>178.7</v>
      </c>
      <c r="F38" s="89">
        <f>(D38-E38)/E38</f>
        <v>-0.46642417459429208</v>
      </c>
      <c r="G38" s="68">
        <v>20</v>
      </c>
      <c r="H38" s="66">
        <v>7</v>
      </c>
      <c r="I38" s="66">
        <f>G38/H38</f>
        <v>2.8571428571428572</v>
      </c>
      <c r="J38" s="66">
        <v>1</v>
      </c>
      <c r="K38" s="66">
        <v>9</v>
      </c>
      <c r="L38" s="68">
        <v>53487.19</v>
      </c>
      <c r="M38" s="68">
        <v>11062</v>
      </c>
      <c r="N38" s="64">
        <v>44323</v>
      </c>
      <c r="O38" s="63" t="s">
        <v>34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5.35" customHeight="1">
      <c r="A39" s="62">
        <v>23</v>
      </c>
      <c r="B39" s="62">
        <v>21</v>
      </c>
      <c r="C39" s="67" t="s">
        <v>99</v>
      </c>
      <c r="D39" s="68">
        <v>94</v>
      </c>
      <c r="E39" s="68">
        <v>154</v>
      </c>
      <c r="F39" s="89">
        <f>(D39-E39)/E39</f>
        <v>-0.38961038961038963</v>
      </c>
      <c r="G39" s="68">
        <v>18</v>
      </c>
      <c r="H39" s="66" t="s">
        <v>30</v>
      </c>
      <c r="I39" s="66" t="s">
        <v>30</v>
      </c>
      <c r="J39" s="66">
        <v>1</v>
      </c>
      <c r="K39" s="66">
        <v>8</v>
      </c>
      <c r="L39" s="68">
        <v>4483.92</v>
      </c>
      <c r="M39" s="68">
        <v>894</v>
      </c>
      <c r="N39" s="64">
        <v>44330</v>
      </c>
      <c r="O39" s="63" t="s">
        <v>100</v>
      </c>
      <c r="P39" s="60"/>
      <c r="Q39" s="98"/>
      <c r="R39" s="98"/>
      <c r="S39" s="98"/>
      <c r="T39" s="98"/>
      <c r="U39" s="98"/>
      <c r="V39" s="99"/>
      <c r="W39" s="100"/>
      <c r="X39" s="59"/>
      <c r="Y39" s="99"/>
      <c r="Z39" s="100"/>
    </row>
    <row r="40" spans="1:26" ht="25.35" customHeight="1">
      <c r="A40" s="62">
        <v>24</v>
      </c>
      <c r="B40" s="62">
        <v>17</v>
      </c>
      <c r="C40" s="86" t="s">
        <v>76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>G40/H40</f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>G41/H41</f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110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>G42/H42</f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190</v>
      </c>
      <c r="D43" s="61">
        <f>SUM(D35:D42)</f>
        <v>147664.79</v>
      </c>
      <c r="E43" s="61">
        <f t="shared" ref="E43:G43" si="3">SUM(E35:E42)</f>
        <v>149852.39000000001</v>
      </c>
      <c r="F43" s="93">
        <f>(D43-E43)/E43</f>
        <v>-1.4598365765137317E-2</v>
      </c>
      <c r="G43" s="61">
        <f t="shared" si="3"/>
        <v>26423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D25" sqref="D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12" style="58" bestFit="1" customWidth="1"/>
    <col min="26" max="16384" width="8.88671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2"/>
      <c r="B5" s="132"/>
      <c r="C5" s="135" t="s">
        <v>0</v>
      </c>
      <c r="D5" s="3"/>
      <c r="E5" s="3"/>
      <c r="F5" s="135" t="s">
        <v>3</v>
      </c>
      <c r="G5" s="3"/>
      <c r="H5" s="135" t="s">
        <v>5</v>
      </c>
      <c r="I5" s="135" t="s">
        <v>6</v>
      </c>
      <c r="J5" s="135" t="s">
        <v>7</v>
      </c>
      <c r="K5" s="135" t="s">
        <v>8</v>
      </c>
      <c r="L5" s="135" t="s">
        <v>10</v>
      </c>
      <c r="M5" s="135" t="s">
        <v>9</v>
      </c>
      <c r="N5" s="135" t="s">
        <v>11</v>
      </c>
      <c r="O5" s="135" t="s">
        <v>12</v>
      </c>
    </row>
    <row r="6" spans="1:26">
      <c r="A6" s="133"/>
      <c r="B6" s="133"/>
      <c r="C6" s="136"/>
      <c r="D6" s="4" t="s">
        <v>63</v>
      </c>
      <c r="E6" s="4" t="s">
        <v>54</v>
      </c>
      <c r="F6" s="136"/>
      <c r="G6" s="4" t="s">
        <v>63</v>
      </c>
      <c r="H6" s="136"/>
      <c r="I6" s="136"/>
      <c r="J6" s="136"/>
      <c r="K6" s="136"/>
      <c r="L6" s="136"/>
      <c r="M6" s="136"/>
      <c r="N6" s="136"/>
      <c r="O6" s="136"/>
    </row>
    <row r="7" spans="1:26">
      <c r="A7" s="133"/>
      <c r="B7" s="133"/>
      <c r="C7" s="136"/>
      <c r="D7" s="4" t="s">
        <v>1</v>
      </c>
      <c r="E7" s="4" t="s">
        <v>1</v>
      </c>
      <c r="F7" s="136"/>
      <c r="G7" s="4" t="s">
        <v>4</v>
      </c>
      <c r="H7" s="136"/>
      <c r="I7" s="136"/>
      <c r="J7" s="136"/>
      <c r="K7" s="136"/>
      <c r="L7" s="136"/>
      <c r="M7" s="136"/>
      <c r="N7" s="136"/>
      <c r="O7" s="136"/>
    </row>
    <row r="8" spans="1:26" ht="18" customHeight="1" thickBot="1">
      <c r="A8" s="134"/>
      <c r="B8" s="134"/>
      <c r="C8" s="137"/>
      <c r="D8" s="5" t="s">
        <v>2</v>
      </c>
      <c r="E8" s="5" t="s">
        <v>2</v>
      </c>
      <c r="F8" s="137"/>
      <c r="G8" s="6"/>
      <c r="H8" s="137"/>
      <c r="I8" s="137"/>
      <c r="J8" s="137"/>
      <c r="K8" s="137"/>
      <c r="L8" s="137"/>
      <c r="M8" s="137"/>
      <c r="N8" s="137"/>
      <c r="O8" s="137"/>
      <c r="R8" s="8"/>
    </row>
    <row r="9" spans="1:26" ht="15" customHeight="1">
      <c r="A9" s="132"/>
      <c r="B9" s="132"/>
      <c r="C9" s="135" t="s">
        <v>13</v>
      </c>
      <c r="D9" s="70"/>
      <c r="E9" s="70"/>
      <c r="F9" s="135" t="s">
        <v>15</v>
      </c>
      <c r="G9" s="70"/>
      <c r="H9" s="9" t="s">
        <v>18</v>
      </c>
      <c r="I9" s="13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5" t="s">
        <v>26</v>
      </c>
      <c r="R9" s="8"/>
    </row>
    <row r="10" spans="1:26" ht="21.6">
      <c r="A10" s="133"/>
      <c r="B10" s="133"/>
      <c r="C10" s="136"/>
      <c r="D10" s="71" t="s">
        <v>64</v>
      </c>
      <c r="E10" s="71" t="s">
        <v>55</v>
      </c>
      <c r="F10" s="136"/>
      <c r="G10" s="71" t="s">
        <v>64</v>
      </c>
      <c r="H10" s="4" t="s">
        <v>17</v>
      </c>
      <c r="I10" s="13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6"/>
      <c r="R10" s="8"/>
    </row>
    <row r="11" spans="1:26">
      <c r="A11" s="133"/>
      <c r="B11" s="133"/>
      <c r="C11" s="136"/>
      <c r="D11" s="71" t="s">
        <v>14</v>
      </c>
      <c r="E11" s="4" t="s">
        <v>14</v>
      </c>
      <c r="F11" s="136"/>
      <c r="G11" s="71" t="s">
        <v>16</v>
      </c>
      <c r="H11" s="6"/>
      <c r="I11" s="136"/>
      <c r="J11" s="6"/>
      <c r="K11" s="6"/>
      <c r="L11" s="12" t="s">
        <v>2</v>
      </c>
      <c r="M11" s="4" t="s">
        <v>17</v>
      </c>
      <c r="N11" s="6"/>
      <c r="O11" s="136"/>
      <c r="R11" s="60"/>
      <c r="T11" s="60"/>
      <c r="U11" s="59"/>
    </row>
    <row r="12" spans="1:26" ht="15.6" customHeight="1" thickBot="1">
      <c r="A12" s="133"/>
      <c r="B12" s="134"/>
      <c r="C12" s="137"/>
      <c r="D12" s="72"/>
      <c r="E12" s="5" t="s">
        <v>2</v>
      </c>
      <c r="F12" s="137"/>
      <c r="G12" s="72" t="s">
        <v>17</v>
      </c>
      <c r="H12" s="32"/>
      <c r="I12" s="137"/>
      <c r="J12" s="32"/>
      <c r="K12" s="32"/>
      <c r="L12" s="32"/>
      <c r="M12" s="32"/>
      <c r="N12" s="32"/>
      <c r="O12" s="137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 t="shared" ref="I13" si="0"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1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1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1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1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1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1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1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1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1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1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1"/>
        <v>1.9423138897840799</v>
      </c>
      <c r="G26" s="68">
        <v>77</v>
      </c>
      <c r="H26" s="69">
        <v>5</v>
      </c>
      <c r="I26" s="66">
        <f t="shared" ref="I26:I32" si="2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1"/>
        <v>1.0688685874912154</v>
      </c>
      <c r="G27" s="68">
        <v>48</v>
      </c>
      <c r="H27" s="76">
        <v>7</v>
      </c>
      <c r="I27" s="66">
        <f t="shared" si="2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2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2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2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2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1"/>
        <v>-0.625</v>
      </c>
      <c r="G32" s="68">
        <v>5</v>
      </c>
      <c r="H32" s="69">
        <v>1</v>
      </c>
      <c r="I32" s="66">
        <f t="shared" si="2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1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2"/>
      <c r="B5" s="132"/>
      <c r="C5" s="135" t="s">
        <v>0</v>
      </c>
      <c r="D5" s="3"/>
      <c r="E5" s="3"/>
      <c r="F5" s="135" t="s">
        <v>3</v>
      </c>
      <c r="G5" s="3"/>
      <c r="H5" s="135" t="s">
        <v>5</v>
      </c>
      <c r="I5" s="135" t="s">
        <v>6</v>
      </c>
      <c r="J5" s="135" t="s">
        <v>7</v>
      </c>
      <c r="K5" s="135" t="s">
        <v>8</v>
      </c>
      <c r="L5" s="135" t="s">
        <v>10</v>
      </c>
      <c r="M5" s="135" t="s">
        <v>9</v>
      </c>
      <c r="N5" s="135" t="s">
        <v>11</v>
      </c>
      <c r="O5" s="135" t="s">
        <v>12</v>
      </c>
    </row>
    <row r="6" spans="1:26">
      <c r="A6" s="133"/>
      <c r="B6" s="133"/>
      <c r="C6" s="136"/>
      <c r="D6" s="4" t="s">
        <v>54</v>
      </c>
      <c r="E6" s="4" t="s">
        <v>37</v>
      </c>
      <c r="F6" s="136"/>
      <c r="G6" s="4" t="s">
        <v>54</v>
      </c>
      <c r="H6" s="136"/>
      <c r="I6" s="136"/>
      <c r="J6" s="136"/>
      <c r="K6" s="136"/>
      <c r="L6" s="136"/>
      <c r="M6" s="136"/>
      <c r="N6" s="136"/>
      <c r="O6" s="136"/>
    </row>
    <row r="7" spans="1:26">
      <c r="A7" s="133"/>
      <c r="B7" s="133"/>
      <c r="C7" s="136"/>
      <c r="D7" s="4" t="s">
        <v>1</v>
      </c>
      <c r="E7" s="4" t="s">
        <v>1</v>
      </c>
      <c r="F7" s="136"/>
      <c r="G7" s="4" t="s">
        <v>4</v>
      </c>
      <c r="H7" s="136"/>
      <c r="I7" s="136"/>
      <c r="J7" s="136"/>
      <c r="K7" s="136"/>
      <c r="L7" s="136"/>
      <c r="M7" s="136"/>
      <c r="N7" s="136"/>
      <c r="O7" s="136"/>
    </row>
    <row r="8" spans="1:26" ht="18" customHeight="1" thickBot="1">
      <c r="A8" s="134"/>
      <c r="B8" s="134"/>
      <c r="C8" s="137"/>
      <c r="D8" s="5" t="s">
        <v>2</v>
      </c>
      <c r="E8" s="5" t="s">
        <v>2</v>
      </c>
      <c r="F8" s="137"/>
      <c r="G8" s="6"/>
      <c r="H8" s="137"/>
      <c r="I8" s="137"/>
      <c r="J8" s="137"/>
      <c r="K8" s="137"/>
      <c r="L8" s="137"/>
      <c r="M8" s="137"/>
      <c r="N8" s="137"/>
      <c r="O8" s="137"/>
      <c r="R8" s="8"/>
    </row>
    <row r="9" spans="1:26" ht="15" customHeight="1">
      <c r="A9" s="132"/>
      <c r="B9" s="132"/>
      <c r="C9" s="135" t="s">
        <v>13</v>
      </c>
      <c r="D9" s="29"/>
      <c r="E9" s="29"/>
      <c r="F9" s="135" t="s">
        <v>15</v>
      </c>
      <c r="G9" s="29"/>
      <c r="H9" s="9" t="s">
        <v>18</v>
      </c>
      <c r="I9" s="13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5" t="s">
        <v>26</v>
      </c>
      <c r="R9" s="8"/>
    </row>
    <row r="10" spans="1:26" ht="21.6">
      <c r="A10" s="133"/>
      <c r="B10" s="133"/>
      <c r="C10" s="136"/>
      <c r="D10" s="44" t="s">
        <v>55</v>
      </c>
      <c r="E10" s="47" t="s">
        <v>38</v>
      </c>
      <c r="F10" s="136"/>
      <c r="G10" s="48" t="s">
        <v>55</v>
      </c>
      <c r="H10" s="4" t="s">
        <v>17</v>
      </c>
      <c r="I10" s="13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6"/>
      <c r="R10" s="8"/>
    </row>
    <row r="11" spans="1:26">
      <c r="A11" s="133"/>
      <c r="B11" s="133"/>
      <c r="C11" s="136"/>
      <c r="D11" s="30" t="s">
        <v>14</v>
      </c>
      <c r="E11" s="4" t="s">
        <v>14</v>
      </c>
      <c r="F11" s="136"/>
      <c r="G11" s="30" t="s">
        <v>16</v>
      </c>
      <c r="H11" s="6"/>
      <c r="I11" s="136"/>
      <c r="J11" s="6"/>
      <c r="K11" s="6"/>
      <c r="L11" s="12" t="s">
        <v>2</v>
      </c>
      <c r="M11" s="4" t="s">
        <v>17</v>
      </c>
      <c r="N11" s="6"/>
      <c r="O11" s="136"/>
      <c r="R11" s="11"/>
      <c r="T11" s="11"/>
      <c r="U11" s="7"/>
    </row>
    <row r="12" spans="1:26" ht="15.6" customHeight="1" thickBot="1">
      <c r="A12" s="133"/>
      <c r="B12" s="134"/>
      <c r="C12" s="137"/>
      <c r="D12" s="31"/>
      <c r="E12" s="5" t="s">
        <v>2</v>
      </c>
      <c r="F12" s="137"/>
      <c r="G12" s="31" t="s">
        <v>17</v>
      </c>
      <c r="H12" s="32"/>
      <c r="I12" s="137"/>
      <c r="J12" s="32"/>
      <c r="K12" s="32"/>
      <c r="L12" s="32"/>
      <c r="M12" s="32"/>
      <c r="N12" s="32"/>
      <c r="O12" s="137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 t="shared" ref="G23" si="1"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 t="shared" ref="G28" si="2"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171</v>
      </c>
      <c r="F1" s="2"/>
      <c r="G1" s="2"/>
      <c r="H1" s="2"/>
      <c r="I1" s="2"/>
    </row>
    <row r="2" spans="1:26" ht="19.5" customHeight="1">
      <c r="E2" s="2" t="s">
        <v>172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2"/>
      <c r="B5" s="132"/>
      <c r="C5" s="135" t="s">
        <v>0</v>
      </c>
      <c r="D5" s="3"/>
      <c r="E5" s="3"/>
      <c r="F5" s="135" t="s">
        <v>3</v>
      </c>
      <c r="G5" s="3"/>
      <c r="H5" s="135" t="s">
        <v>5</v>
      </c>
      <c r="I5" s="135" t="s">
        <v>6</v>
      </c>
      <c r="J5" s="135" t="s">
        <v>7</v>
      </c>
      <c r="K5" s="135" t="s">
        <v>8</v>
      </c>
      <c r="L5" s="135" t="s">
        <v>10</v>
      </c>
      <c r="M5" s="135" t="s">
        <v>9</v>
      </c>
      <c r="N5" s="135" t="s">
        <v>11</v>
      </c>
      <c r="O5" s="135" t="s">
        <v>12</v>
      </c>
    </row>
    <row r="6" spans="1:26">
      <c r="A6" s="133"/>
      <c r="B6" s="133"/>
      <c r="C6" s="136"/>
      <c r="D6" s="4" t="s">
        <v>169</v>
      </c>
      <c r="E6" s="4" t="s">
        <v>157</v>
      </c>
      <c r="F6" s="136"/>
      <c r="G6" s="4" t="s">
        <v>169</v>
      </c>
      <c r="H6" s="136"/>
      <c r="I6" s="136"/>
      <c r="J6" s="136"/>
      <c r="K6" s="136"/>
      <c r="L6" s="136"/>
      <c r="M6" s="136"/>
      <c r="N6" s="136"/>
      <c r="O6" s="136"/>
    </row>
    <row r="7" spans="1:26">
      <c r="A7" s="133"/>
      <c r="B7" s="133"/>
      <c r="C7" s="136"/>
      <c r="D7" s="4" t="s">
        <v>1</v>
      </c>
      <c r="E7" s="4" t="s">
        <v>1</v>
      </c>
      <c r="F7" s="136"/>
      <c r="G7" s="4" t="s">
        <v>4</v>
      </c>
      <c r="H7" s="136"/>
      <c r="I7" s="136"/>
      <c r="J7" s="136"/>
      <c r="K7" s="136"/>
      <c r="L7" s="136"/>
      <c r="M7" s="136"/>
      <c r="N7" s="136"/>
      <c r="O7" s="136"/>
    </row>
    <row r="8" spans="1:26" ht="18" customHeight="1" thickBot="1">
      <c r="A8" s="134"/>
      <c r="B8" s="134"/>
      <c r="C8" s="137"/>
      <c r="D8" s="5" t="s">
        <v>2</v>
      </c>
      <c r="E8" s="5" t="s">
        <v>2</v>
      </c>
      <c r="F8" s="137"/>
      <c r="G8" s="6"/>
      <c r="H8" s="137"/>
      <c r="I8" s="137"/>
      <c r="J8" s="137"/>
      <c r="K8" s="137"/>
      <c r="L8" s="137"/>
      <c r="M8" s="137"/>
      <c r="N8" s="137"/>
      <c r="O8" s="137"/>
      <c r="R8" s="8"/>
    </row>
    <row r="9" spans="1:26" ht="15" customHeight="1">
      <c r="A9" s="132"/>
      <c r="B9" s="132"/>
      <c r="C9" s="135" t="s">
        <v>13</v>
      </c>
      <c r="D9" s="125"/>
      <c r="E9" s="125"/>
      <c r="F9" s="135" t="s">
        <v>15</v>
      </c>
      <c r="G9" s="125"/>
      <c r="H9" s="9" t="s">
        <v>18</v>
      </c>
      <c r="I9" s="13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5" t="s">
        <v>26</v>
      </c>
      <c r="R9" s="8"/>
    </row>
    <row r="10" spans="1:26" ht="21.6">
      <c r="A10" s="133"/>
      <c r="B10" s="133"/>
      <c r="C10" s="136"/>
      <c r="D10" s="126" t="s">
        <v>170</v>
      </c>
      <c r="E10" s="126" t="s">
        <v>158</v>
      </c>
      <c r="F10" s="136"/>
      <c r="G10" s="126" t="s">
        <v>170</v>
      </c>
      <c r="H10" s="4" t="s">
        <v>17</v>
      </c>
      <c r="I10" s="13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6"/>
      <c r="R10" s="8"/>
    </row>
    <row r="11" spans="1:26">
      <c r="A11" s="133"/>
      <c r="B11" s="133"/>
      <c r="C11" s="136"/>
      <c r="D11" s="126" t="s">
        <v>14</v>
      </c>
      <c r="E11" s="4" t="s">
        <v>14</v>
      </c>
      <c r="F11" s="136"/>
      <c r="G11" s="126" t="s">
        <v>16</v>
      </c>
      <c r="H11" s="6"/>
      <c r="I11" s="136"/>
      <c r="J11" s="6"/>
      <c r="K11" s="6"/>
      <c r="L11" s="12" t="s">
        <v>2</v>
      </c>
      <c r="M11" s="4" t="s">
        <v>17</v>
      </c>
      <c r="N11" s="6"/>
      <c r="O11" s="136"/>
      <c r="R11" s="60"/>
      <c r="T11" s="60"/>
      <c r="U11" s="59"/>
    </row>
    <row r="12" spans="1:26" ht="15.6" customHeight="1" thickBot="1">
      <c r="A12" s="133"/>
      <c r="B12" s="134"/>
      <c r="C12" s="137"/>
      <c r="D12" s="127"/>
      <c r="E12" s="5" t="s">
        <v>2</v>
      </c>
      <c r="F12" s="137"/>
      <c r="G12" s="127" t="s">
        <v>17</v>
      </c>
      <c r="H12" s="32"/>
      <c r="I12" s="137"/>
      <c r="J12" s="32"/>
      <c r="K12" s="32"/>
      <c r="L12" s="32"/>
      <c r="M12" s="32"/>
      <c r="N12" s="32"/>
      <c r="O12" s="137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68</v>
      </c>
      <c r="C13" s="46" t="s">
        <v>166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68</v>
      </c>
      <c r="C14" s="131" t="s">
        <v>173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123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126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161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133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112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114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162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68</v>
      </c>
      <c r="C21" s="46" t="s">
        <v>176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57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163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 t="shared" ref="E23:G23" si="1">SUM(E13:E22)</f>
        <v>72296.030000000013</v>
      </c>
      <c r="F23" s="108">
        <f>(D23-E23)/E23</f>
        <v>1.0362102870655552</v>
      </c>
      <c r="G23" s="61">
        <f t="shared" si="1"/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113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2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167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2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94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2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56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2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57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111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2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174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2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76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2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52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2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70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2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77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2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153735.30000000002</v>
      </c>
      <c r="E35" s="61">
        <f t="shared" ref="E35:G35" si="3">SUM(E23:E34)</f>
        <v>80629.430000000008</v>
      </c>
      <c r="F35" s="108">
        <f t="shared" ref="F35" si="4">(D35-E35)/E35</f>
        <v>0.90668965413745328</v>
      </c>
      <c r="G35" s="61">
        <f t="shared" si="3"/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99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100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125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5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74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151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5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93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5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57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5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134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5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119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5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120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92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5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110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5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175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5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117</v>
      </c>
      <c r="D47" s="61">
        <f>SUM(D35:D46)</f>
        <v>154482.30000000002</v>
      </c>
      <c r="E47" s="61">
        <f t="shared" ref="E47:G47" si="6">SUM(E35:E46)</f>
        <v>82071.570000000022</v>
      </c>
      <c r="F47" s="108">
        <f t="shared" ref="F47" si="7">(D47-E47)/E47</f>
        <v>0.88228761799000532</v>
      </c>
      <c r="G47" s="61">
        <f t="shared" si="6"/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66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153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34" sqref="L34:M34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159</v>
      </c>
      <c r="F1" s="2"/>
      <c r="G1" s="2"/>
      <c r="H1" s="2"/>
      <c r="I1" s="2"/>
    </row>
    <row r="2" spans="1:26" ht="19.5" customHeight="1">
      <c r="E2" s="2" t="s">
        <v>160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2"/>
      <c r="B5" s="132"/>
      <c r="C5" s="135" t="s">
        <v>0</v>
      </c>
      <c r="D5" s="3"/>
      <c r="E5" s="3"/>
      <c r="F5" s="135" t="s">
        <v>3</v>
      </c>
      <c r="G5" s="3"/>
      <c r="H5" s="135" t="s">
        <v>5</v>
      </c>
      <c r="I5" s="135" t="s">
        <v>6</v>
      </c>
      <c r="J5" s="135" t="s">
        <v>7</v>
      </c>
      <c r="K5" s="135" t="s">
        <v>8</v>
      </c>
      <c r="L5" s="135" t="s">
        <v>10</v>
      </c>
      <c r="M5" s="135" t="s">
        <v>9</v>
      </c>
      <c r="N5" s="135" t="s">
        <v>11</v>
      </c>
      <c r="O5" s="135" t="s">
        <v>12</v>
      </c>
    </row>
    <row r="6" spans="1:26">
      <c r="A6" s="133"/>
      <c r="B6" s="133"/>
      <c r="C6" s="136"/>
      <c r="D6" s="4" t="s">
        <v>157</v>
      </c>
      <c r="E6" s="4" t="s">
        <v>146</v>
      </c>
      <c r="F6" s="136"/>
      <c r="G6" s="4" t="s">
        <v>157</v>
      </c>
      <c r="H6" s="136"/>
      <c r="I6" s="136"/>
      <c r="J6" s="136"/>
      <c r="K6" s="136"/>
      <c r="L6" s="136"/>
      <c r="M6" s="136"/>
      <c r="N6" s="136"/>
      <c r="O6" s="136"/>
    </row>
    <row r="7" spans="1:26">
      <c r="A7" s="133"/>
      <c r="B7" s="133"/>
      <c r="C7" s="136"/>
      <c r="D7" s="4" t="s">
        <v>1</v>
      </c>
      <c r="E7" s="4" t="s">
        <v>1</v>
      </c>
      <c r="F7" s="136"/>
      <c r="G7" s="4" t="s">
        <v>4</v>
      </c>
      <c r="H7" s="136"/>
      <c r="I7" s="136"/>
      <c r="J7" s="136"/>
      <c r="K7" s="136"/>
      <c r="L7" s="136"/>
      <c r="M7" s="136"/>
      <c r="N7" s="136"/>
      <c r="O7" s="136"/>
    </row>
    <row r="8" spans="1:26" ht="18" customHeight="1" thickBot="1">
      <c r="A8" s="134"/>
      <c r="B8" s="134"/>
      <c r="C8" s="137"/>
      <c r="D8" s="5" t="s">
        <v>2</v>
      </c>
      <c r="E8" s="5" t="s">
        <v>2</v>
      </c>
      <c r="F8" s="137"/>
      <c r="G8" s="6"/>
      <c r="H8" s="137"/>
      <c r="I8" s="137"/>
      <c r="J8" s="137"/>
      <c r="K8" s="137"/>
      <c r="L8" s="137"/>
      <c r="M8" s="137"/>
      <c r="N8" s="137"/>
      <c r="O8" s="137"/>
      <c r="R8" s="8"/>
    </row>
    <row r="9" spans="1:26" ht="15" customHeight="1">
      <c r="A9" s="132"/>
      <c r="B9" s="132"/>
      <c r="C9" s="135" t="s">
        <v>13</v>
      </c>
      <c r="D9" s="117"/>
      <c r="E9" s="117"/>
      <c r="F9" s="135" t="s">
        <v>15</v>
      </c>
      <c r="G9" s="117"/>
      <c r="H9" s="9" t="s">
        <v>18</v>
      </c>
      <c r="I9" s="13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5" t="s">
        <v>26</v>
      </c>
      <c r="R9" s="8"/>
    </row>
    <row r="10" spans="1:26">
      <c r="A10" s="133"/>
      <c r="B10" s="133"/>
      <c r="C10" s="136"/>
      <c r="D10" s="118" t="s">
        <v>158</v>
      </c>
      <c r="E10" s="118" t="s">
        <v>147</v>
      </c>
      <c r="F10" s="136"/>
      <c r="G10" s="118" t="s">
        <v>158</v>
      </c>
      <c r="H10" s="4" t="s">
        <v>17</v>
      </c>
      <c r="I10" s="13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6"/>
      <c r="R10" s="8"/>
    </row>
    <row r="11" spans="1:26">
      <c r="A11" s="133"/>
      <c r="B11" s="133"/>
      <c r="C11" s="136"/>
      <c r="D11" s="118" t="s">
        <v>14</v>
      </c>
      <c r="E11" s="4" t="s">
        <v>14</v>
      </c>
      <c r="F11" s="136"/>
      <c r="G11" s="118" t="s">
        <v>16</v>
      </c>
      <c r="H11" s="6"/>
      <c r="I11" s="136"/>
      <c r="J11" s="6"/>
      <c r="K11" s="6"/>
      <c r="L11" s="12" t="s">
        <v>2</v>
      </c>
      <c r="M11" s="4" t="s">
        <v>17</v>
      </c>
      <c r="N11" s="6"/>
      <c r="O11" s="136"/>
      <c r="R11" s="60"/>
      <c r="T11" s="60"/>
      <c r="U11" s="59"/>
    </row>
    <row r="12" spans="1:26" ht="15.6" customHeight="1" thickBot="1">
      <c r="A12" s="133"/>
      <c r="B12" s="134"/>
      <c r="C12" s="137"/>
      <c r="D12" s="119"/>
      <c r="E12" s="5" t="s">
        <v>2</v>
      </c>
      <c r="F12" s="137"/>
      <c r="G12" s="119" t="s">
        <v>17</v>
      </c>
      <c r="H12" s="32"/>
      <c r="I12" s="137"/>
      <c r="J12" s="32"/>
      <c r="K12" s="32"/>
      <c r="L12" s="32"/>
      <c r="M12" s="32"/>
      <c r="N12" s="32"/>
      <c r="O12" s="137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68</v>
      </c>
      <c r="C13" s="46" t="s">
        <v>161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133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112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123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126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166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68</v>
      </c>
      <c r="C19" s="46" t="s">
        <v>162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68</v>
      </c>
      <c r="C20" s="46" t="s">
        <v>163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94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68</v>
      </c>
      <c r="C22" s="46" t="s">
        <v>167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57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 t="shared" ref="E23:G23" si="1">SUM(E13:E22)</f>
        <v>101685.89</v>
      </c>
      <c r="F23" s="108">
        <f t="shared" ref="F23" si="2">(D23-E23)/E23</f>
        <v>-0.14783850542095872</v>
      </c>
      <c r="G23" s="61">
        <f t="shared" si="1"/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113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80</v>
      </c>
      <c r="D26" s="68">
        <v>1003.37</v>
      </c>
      <c r="E26" s="68">
        <v>2630.9</v>
      </c>
      <c r="F26" s="89">
        <f t="shared" ref="F26:F33" si="3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70</v>
      </c>
      <c r="D27" s="68">
        <v>781.05</v>
      </c>
      <c r="E27" s="68">
        <v>1418.53</v>
      </c>
      <c r="F27" s="89">
        <f t="shared" si="3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134</v>
      </c>
      <c r="D28" s="68">
        <v>531.6</v>
      </c>
      <c r="E28" s="66">
        <v>4935.68</v>
      </c>
      <c r="F28" s="89">
        <f t="shared" si="3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108</v>
      </c>
      <c r="D29" s="68">
        <v>523</v>
      </c>
      <c r="E29" s="68">
        <v>1339</v>
      </c>
      <c r="F29" s="89">
        <f t="shared" si="3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111</v>
      </c>
      <c r="D30" s="68">
        <v>435.38</v>
      </c>
      <c r="E30" s="68">
        <v>1463.99</v>
      </c>
      <c r="F30" s="89">
        <f t="shared" si="3"/>
        <v>-0.70260725824629955</v>
      </c>
      <c r="G30" s="68">
        <v>84</v>
      </c>
      <c r="H30" s="66">
        <v>13</v>
      </c>
      <c r="I30" s="66">
        <f t="shared" ref="I30:I33" si="4"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75</v>
      </c>
      <c r="D31" s="68">
        <v>334.98</v>
      </c>
      <c r="E31" s="68">
        <v>583.85</v>
      </c>
      <c r="F31" s="89">
        <f t="shared" si="3"/>
        <v>-0.4262567440267192</v>
      </c>
      <c r="G31" s="68">
        <v>64</v>
      </c>
      <c r="H31" s="66">
        <v>11</v>
      </c>
      <c r="I31" s="66">
        <f t="shared" si="4"/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3"/>
        <v>7.4758710943890153E-2</v>
      </c>
      <c r="G32" s="68">
        <v>199</v>
      </c>
      <c r="H32" s="66">
        <v>13</v>
      </c>
      <c r="I32" s="66">
        <f t="shared" si="4"/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3"/>
        <v>0.14910394265232982</v>
      </c>
      <c r="G33" s="68">
        <v>73</v>
      </c>
      <c r="H33" s="66">
        <v>5</v>
      </c>
      <c r="I33" s="66">
        <f t="shared" si="4"/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99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86</v>
      </c>
      <c r="D35" s="61">
        <f>SUM(D23:D34)</f>
        <v>92392.63</v>
      </c>
      <c r="E35" s="61">
        <f t="shared" ref="E35:G35" si="5">SUM(E23:E34)</f>
        <v>120402.34999999999</v>
      </c>
      <c r="F35" s="108">
        <f>(D35-E35)/E35</f>
        <v>-0.23263432981166887</v>
      </c>
      <c r="G35" s="61">
        <f t="shared" si="5"/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119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120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76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164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52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165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6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124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6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135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6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144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6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101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92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6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155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6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93559.91</v>
      </c>
      <c r="E47" s="61">
        <f t="shared" ref="E47:G47" si="7">SUM(E35:E46)</f>
        <v>123010.35999999999</v>
      </c>
      <c r="F47" s="108">
        <f>(D47-E47)/E47</f>
        <v>-0.23941438753613911</v>
      </c>
      <c r="G47" s="61">
        <f t="shared" si="7"/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66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151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57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56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57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168</v>
      </c>
      <c r="D52" s="61">
        <f>SUM(D47:D51)</f>
        <v>93566.91</v>
      </c>
      <c r="E52" s="61">
        <f t="shared" ref="E52:G52" si="8">SUM(E47:E51)</f>
        <v>123758.35999999999</v>
      </c>
      <c r="F52" s="93">
        <f>(D52-E52)/E52</f>
        <v>-0.24395483262706444</v>
      </c>
      <c r="G52" s="61">
        <f t="shared" si="8"/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R28" sqref="R28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2"/>
      <c r="B5" s="132"/>
      <c r="C5" s="135" t="s">
        <v>0</v>
      </c>
      <c r="D5" s="3"/>
      <c r="E5" s="3"/>
      <c r="F5" s="135" t="s">
        <v>3</v>
      </c>
      <c r="G5" s="3"/>
      <c r="H5" s="135" t="s">
        <v>5</v>
      </c>
      <c r="I5" s="135" t="s">
        <v>6</v>
      </c>
      <c r="J5" s="135" t="s">
        <v>7</v>
      </c>
      <c r="K5" s="135" t="s">
        <v>8</v>
      </c>
      <c r="L5" s="135" t="s">
        <v>10</v>
      </c>
      <c r="M5" s="135" t="s">
        <v>9</v>
      </c>
      <c r="N5" s="135" t="s">
        <v>11</v>
      </c>
      <c r="O5" s="135" t="s">
        <v>12</v>
      </c>
    </row>
    <row r="6" spans="1:26">
      <c r="A6" s="133"/>
      <c r="B6" s="133"/>
      <c r="C6" s="136"/>
      <c r="D6" s="4" t="s">
        <v>146</v>
      </c>
      <c r="E6" s="4" t="s">
        <v>139</v>
      </c>
      <c r="F6" s="136"/>
      <c r="G6" s="4" t="s">
        <v>146</v>
      </c>
      <c r="H6" s="136"/>
      <c r="I6" s="136"/>
      <c r="J6" s="136"/>
      <c r="K6" s="136"/>
      <c r="L6" s="136"/>
      <c r="M6" s="136"/>
      <c r="N6" s="136"/>
      <c r="O6" s="136"/>
    </row>
    <row r="7" spans="1:26">
      <c r="A7" s="133"/>
      <c r="B7" s="133"/>
      <c r="C7" s="136"/>
      <c r="D7" s="4" t="s">
        <v>1</v>
      </c>
      <c r="E7" s="4" t="s">
        <v>1</v>
      </c>
      <c r="F7" s="136"/>
      <c r="G7" s="4" t="s">
        <v>4</v>
      </c>
      <c r="H7" s="136"/>
      <c r="I7" s="136"/>
      <c r="J7" s="136"/>
      <c r="K7" s="136"/>
      <c r="L7" s="136"/>
      <c r="M7" s="136"/>
      <c r="N7" s="136"/>
      <c r="O7" s="136"/>
    </row>
    <row r="8" spans="1:26" ht="18" customHeight="1" thickBot="1">
      <c r="A8" s="134"/>
      <c r="B8" s="134"/>
      <c r="C8" s="137"/>
      <c r="D8" s="5" t="s">
        <v>2</v>
      </c>
      <c r="E8" s="5" t="s">
        <v>2</v>
      </c>
      <c r="F8" s="137"/>
      <c r="G8" s="6"/>
      <c r="H8" s="137"/>
      <c r="I8" s="137"/>
      <c r="J8" s="137"/>
      <c r="K8" s="137"/>
      <c r="L8" s="137"/>
      <c r="M8" s="137"/>
      <c r="N8" s="137"/>
      <c r="O8" s="137"/>
      <c r="R8" s="8"/>
    </row>
    <row r="9" spans="1:26" ht="15" customHeight="1">
      <c r="A9" s="132"/>
      <c r="B9" s="132"/>
      <c r="C9" s="135" t="s">
        <v>13</v>
      </c>
      <c r="D9" s="114"/>
      <c r="E9" s="114"/>
      <c r="F9" s="135" t="s">
        <v>15</v>
      </c>
      <c r="G9" s="114"/>
      <c r="H9" s="9" t="s">
        <v>18</v>
      </c>
      <c r="I9" s="13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5" t="s">
        <v>26</v>
      </c>
      <c r="R9" s="8"/>
    </row>
    <row r="10" spans="1:26">
      <c r="A10" s="133"/>
      <c r="B10" s="133"/>
      <c r="C10" s="136"/>
      <c r="D10" s="115" t="s">
        <v>147</v>
      </c>
      <c r="E10" s="115" t="s">
        <v>140</v>
      </c>
      <c r="F10" s="136"/>
      <c r="G10" s="115" t="s">
        <v>147</v>
      </c>
      <c r="H10" s="4" t="s">
        <v>17</v>
      </c>
      <c r="I10" s="13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6"/>
      <c r="R10" s="8"/>
    </row>
    <row r="11" spans="1:26">
      <c r="A11" s="133"/>
      <c r="B11" s="133"/>
      <c r="C11" s="136"/>
      <c r="D11" s="115" t="s">
        <v>14</v>
      </c>
      <c r="E11" s="4" t="s">
        <v>14</v>
      </c>
      <c r="F11" s="136"/>
      <c r="G11" s="115" t="s">
        <v>16</v>
      </c>
      <c r="H11" s="6"/>
      <c r="I11" s="136"/>
      <c r="J11" s="6"/>
      <c r="K11" s="6"/>
      <c r="L11" s="12" t="s">
        <v>2</v>
      </c>
      <c r="M11" s="4" t="s">
        <v>17</v>
      </c>
      <c r="N11" s="6"/>
      <c r="O11" s="136"/>
      <c r="R11" s="60"/>
      <c r="T11" s="60"/>
      <c r="U11" s="59"/>
    </row>
    <row r="12" spans="1:26" ht="15.6" customHeight="1" thickBot="1">
      <c r="A12" s="133"/>
      <c r="B12" s="134"/>
      <c r="C12" s="137"/>
      <c r="D12" s="116"/>
      <c r="E12" s="5" t="s">
        <v>2</v>
      </c>
      <c r="F12" s="137"/>
      <c r="G12" s="116" t="s">
        <v>17</v>
      </c>
      <c r="H12" s="32"/>
      <c r="I12" s="137"/>
      <c r="J12" s="32"/>
      <c r="K12" s="32"/>
      <c r="L12" s="32"/>
      <c r="M12" s="32"/>
      <c r="N12" s="32"/>
      <c r="O12" s="137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177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124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52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75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119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120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68</v>
      </c>
      <c r="C31" s="46" t="s">
        <v>151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57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76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99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 ca="1">SUM(D23:D37)</f>
        <v>0</v>
      </c>
      <c r="E35" s="61">
        <f ca="1">SUM(E23:E37)</f>
        <v>88337.550000000017</v>
      </c>
      <c r="F35" s="93">
        <f t="shared" ref="F35" ca="1" si="2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152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3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3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132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3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56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3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57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154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3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153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3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144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3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101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77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3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66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3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117</v>
      </c>
      <c r="D47" s="61">
        <f ca="1">SUM(D35:D49)</f>
        <v>0</v>
      </c>
      <c r="E47" s="61">
        <f ca="1">SUM(E35:E49)</f>
        <v>91149.49000000002</v>
      </c>
      <c r="F47" s="108">
        <f t="shared" ref="F47" ca="1" si="4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68</v>
      </c>
      <c r="C49" s="46" t="s">
        <v>155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101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68</v>
      </c>
      <c r="C50" s="46" t="s">
        <v>150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101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110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168</v>
      </c>
      <c r="D52" s="61">
        <f ca="1">SUM(D47:D51)</f>
        <v>126249.70999999999</v>
      </c>
      <c r="E52" s="61">
        <f t="shared" ref="E52:G52" ca="1" si="5">SUM(E47:E51)</f>
        <v>91227.590000000026</v>
      </c>
      <c r="F52" s="108">
        <f ca="1">(D52-E52)/E52</f>
        <v>0.38389833601874124</v>
      </c>
      <c r="G52" s="61">
        <f t="shared" ca="1" si="5"/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O62" sqref="O6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2"/>
      <c r="B5" s="132"/>
      <c r="C5" s="135" t="s">
        <v>0</v>
      </c>
      <c r="D5" s="3"/>
      <c r="E5" s="3"/>
      <c r="F5" s="135" t="s">
        <v>3</v>
      </c>
      <c r="G5" s="3"/>
      <c r="H5" s="135" t="s">
        <v>5</v>
      </c>
      <c r="I5" s="135" t="s">
        <v>6</v>
      </c>
      <c r="J5" s="135" t="s">
        <v>7</v>
      </c>
      <c r="K5" s="135" t="s">
        <v>8</v>
      </c>
      <c r="L5" s="135" t="s">
        <v>10</v>
      </c>
      <c r="M5" s="135" t="s">
        <v>9</v>
      </c>
      <c r="N5" s="135" t="s">
        <v>11</v>
      </c>
      <c r="O5" s="135" t="s">
        <v>12</v>
      </c>
    </row>
    <row r="6" spans="1:26">
      <c r="A6" s="133"/>
      <c r="B6" s="133"/>
      <c r="C6" s="136"/>
      <c r="D6" s="4" t="s">
        <v>139</v>
      </c>
      <c r="E6" s="4" t="s">
        <v>128</v>
      </c>
      <c r="F6" s="136"/>
      <c r="G6" s="4" t="s">
        <v>139</v>
      </c>
      <c r="H6" s="136"/>
      <c r="I6" s="136"/>
      <c r="J6" s="136"/>
      <c r="K6" s="136"/>
      <c r="L6" s="136"/>
      <c r="M6" s="136"/>
      <c r="N6" s="136"/>
      <c r="O6" s="136"/>
    </row>
    <row r="7" spans="1:26">
      <c r="A7" s="133"/>
      <c r="B7" s="133"/>
      <c r="C7" s="136"/>
      <c r="D7" s="4" t="s">
        <v>1</v>
      </c>
      <c r="E7" s="4" t="s">
        <v>1</v>
      </c>
      <c r="F7" s="136"/>
      <c r="G7" s="4" t="s">
        <v>4</v>
      </c>
      <c r="H7" s="136"/>
      <c r="I7" s="136"/>
      <c r="J7" s="136"/>
      <c r="K7" s="136"/>
      <c r="L7" s="136"/>
      <c r="M7" s="136"/>
      <c r="N7" s="136"/>
      <c r="O7" s="136"/>
    </row>
    <row r="8" spans="1:26" ht="18" customHeight="1" thickBot="1">
      <c r="A8" s="134"/>
      <c r="B8" s="134"/>
      <c r="C8" s="137"/>
      <c r="D8" s="5" t="s">
        <v>2</v>
      </c>
      <c r="E8" s="5" t="s">
        <v>2</v>
      </c>
      <c r="F8" s="137"/>
      <c r="G8" s="6"/>
      <c r="H8" s="137"/>
      <c r="I8" s="137"/>
      <c r="J8" s="137"/>
      <c r="K8" s="137"/>
      <c r="L8" s="137"/>
      <c r="M8" s="137"/>
      <c r="N8" s="137"/>
      <c r="O8" s="137"/>
      <c r="R8" s="8"/>
    </row>
    <row r="9" spans="1:26" ht="15" customHeight="1">
      <c r="A9" s="132"/>
      <c r="B9" s="132"/>
      <c r="C9" s="135" t="s">
        <v>13</v>
      </c>
      <c r="D9" s="111"/>
      <c r="E9" s="111"/>
      <c r="F9" s="135" t="s">
        <v>15</v>
      </c>
      <c r="G9" s="111"/>
      <c r="H9" s="9" t="s">
        <v>18</v>
      </c>
      <c r="I9" s="13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5" t="s">
        <v>26</v>
      </c>
      <c r="R9" s="8"/>
    </row>
    <row r="10" spans="1:26" ht="21.6">
      <c r="A10" s="133"/>
      <c r="B10" s="133"/>
      <c r="C10" s="136"/>
      <c r="D10" s="112" t="s">
        <v>140</v>
      </c>
      <c r="E10" s="112" t="s">
        <v>131</v>
      </c>
      <c r="F10" s="136"/>
      <c r="G10" s="112" t="s">
        <v>140</v>
      </c>
      <c r="H10" s="4" t="s">
        <v>17</v>
      </c>
      <c r="I10" s="13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6"/>
      <c r="R10" s="8"/>
    </row>
    <row r="11" spans="1:26">
      <c r="A11" s="133"/>
      <c r="B11" s="133"/>
      <c r="C11" s="136"/>
      <c r="D11" s="112" t="s">
        <v>14</v>
      </c>
      <c r="E11" s="4" t="s">
        <v>14</v>
      </c>
      <c r="F11" s="136"/>
      <c r="G11" s="112" t="s">
        <v>16</v>
      </c>
      <c r="H11" s="6"/>
      <c r="I11" s="136"/>
      <c r="J11" s="6"/>
      <c r="K11" s="6"/>
      <c r="L11" s="12" t="s">
        <v>2</v>
      </c>
      <c r="M11" s="4" t="s">
        <v>17</v>
      </c>
      <c r="N11" s="6"/>
      <c r="O11" s="136"/>
      <c r="R11" s="60"/>
      <c r="T11" s="60"/>
      <c r="U11" s="59"/>
    </row>
    <row r="12" spans="1:26" ht="15.6" customHeight="1" thickBot="1">
      <c r="A12" s="133"/>
      <c r="B12" s="134"/>
      <c r="C12" s="137"/>
      <c r="D12" s="113"/>
      <c r="E12" s="5" t="s">
        <v>2</v>
      </c>
      <c r="F12" s="137"/>
      <c r="G12" s="113" t="s">
        <v>17</v>
      </c>
      <c r="H12" s="32"/>
      <c r="I12" s="137"/>
      <c r="J12" s="32"/>
      <c r="K12" s="32"/>
      <c r="L12" s="32"/>
      <c r="M12" s="32"/>
      <c r="N12" s="32"/>
      <c r="O12" s="137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 t="shared" ref="E23:G23" si="1">SUM(E13:E22)</f>
        <v>80241.570000000007</v>
      </c>
      <c r="F23" s="108">
        <f>(D23-E23)/E23</f>
        <v>6.9658532354239758E-2</v>
      </c>
      <c r="G23" s="61">
        <f t="shared" si="1"/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2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2"/>
        <v>-0.74819972604526774</v>
      </c>
      <c r="G28" s="68">
        <v>170</v>
      </c>
      <c r="H28" s="50">
        <v>54</v>
      </c>
      <c r="I28" s="66">
        <f t="shared" ref="I28:I33" si="3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2"/>
        <v>-0.56800060748728076</v>
      </c>
      <c r="G29" s="68">
        <v>159</v>
      </c>
      <c r="H29" s="66">
        <v>26</v>
      </c>
      <c r="I29" s="66">
        <f t="shared" si="3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2"/>
        <v>0.42424242424242425</v>
      </c>
      <c r="G30" s="68">
        <v>131</v>
      </c>
      <c r="H30" s="66">
        <v>2</v>
      </c>
      <c r="I30" s="66">
        <f t="shared" si="3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2"/>
        <v>-0.6627546685768545</v>
      </c>
      <c r="G31" s="68">
        <v>70</v>
      </c>
      <c r="H31" s="66">
        <v>19</v>
      </c>
      <c r="I31" s="66">
        <f t="shared" si="3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2"/>
        <v>-0.47676767676767678</v>
      </c>
      <c r="G32" s="68">
        <v>75</v>
      </c>
      <c r="H32" s="66">
        <v>10</v>
      </c>
      <c r="I32" s="66">
        <f t="shared" si="3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2"/>
        <v>-0.67772069126576362</v>
      </c>
      <c r="G33" s="68">
        <v>65</v>
      </c>
      <c r="H33" s="66">
        <v>19</v>
      </c>
      <c r="I33" s="66">
        <f t="shared" si="3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2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2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4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4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4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4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4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4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 t="shared" ref="F59:F63" si="5"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 t="shared" si="5"/>
        <v>-0.12282370194583606</v>
      </c>
      <c r="G63" s="61">
        <f t="shared" ref="G63" si="6"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C31" sqref="C31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2"/>
      <c r="B5" s="132"/>
      <c r="C5" s="135" t="s">
        <v>0</v>
      </c>
      <c r="D5" s="3"/>
      <c r="E5" s="3"/>
      <c r="F5" s="135" t="s">
        <v>3</v>
      </c>
      <c r="G5" s="3"/>
      <c r="H5" s="135" t="s">
        <v>5</v>
      </c>
      <c r="I5" s="135" t="s">
        <v>6</v>
      </c>
      <c r="J5" s="135" t="s">
        <v>7</v>
      </c>
      <c r="K5" s="135" t="s">
        <v>8</v>
      </c>
      <c r="L5" s="135" t="s">
        <v>10</v>
      </c>
      <c r="M5" s="135" t="s">
        <v>9</v>
      </c>
      <c r="N5" s="135" t="s">
        <v>11</v>
      </c>
      <c r="O5" s="135" t="s">
        <v>12</v>
      </c>
    </row>
    <row r="6" spans="1:26">
      <c r="A6" s="133"/>
      <c r="B6" s="133"/>
      <c r="C6" s="136"/>
      <c r="D6" s="4" t="s">
        <v>128</v>
      </c>
      <c r="E6" s="4" t="s">
        <v>103</v>
      </c>
      <c r="F6" s="136"/>
      <c r="G6" s="4" t="s">
        <v>128</v>
      </c>
      <c r="H6" s="136"/>
      <c r="I6" s="136"/>
      <c r="J6" s="136"/>
      <c r="K6" s="136"/>
      <c r="L6" s="136"/>
      <c r="M6" s="136"/>
      <c r="N6" s="136"/>
      <c r="O6" s="136"/>
    </row>
    <row r="7" spans="1:26">
      <c r="A7" s="133"/>
      <c r="B7" s="133"/>
      <c r="C7" s="136"/>
      <c r="D7" s="4" t="s">
        <v>1</v>
      </c>
      <c r="E7" s="4" t="s">
        <v>1</v>
      </c>
      <c r="F7" s="136"/>
      <c r="G7" s="4" t="s">
        <v>4</v>
      </c>
      <c r="H7" s="136"/>
      <c r="I7" s="136"/>
      <c r="J7" s="136"/>
      <c r="K7" s="136"/>
      <c r="L7" s="136"/>
      <c r="M7" s="136"/>
      <c r="N7" s="136"/>
      <c r="O7" s="136"/>
    </row>
    <row r="8" spans="1:26" ht="18" customHeight="1" thickBot="1">
      <c r="A8" s="134"/>
      <c r="B8" s="134"/>
      <c r="C8" s="137"/>
      <c r="D8" s="5" t="s">
        <v>2</v>
      </c>
      <c r="E8" s="5" t="s">
        <v>2</v>
      </c>
      <c r="F8" s="137"/>
      <c r="G8" s="6"/>
      <c r="H8" s="137"/>
      <c r="I8" s="137"/>
      <c r="J8" s="137"/>
      <c r="K8" s="137"/>
      <c r="L8" s="137"/>
      <c r="M8" s="137"/>
      <c r="N8" s="137"/>
      <c r="O8" s="137"/>
      <c r="R8" s="8"/>
    </row>
    <row r="9" spans="1:26" ht="15" customHeight="1">
      <c r="A9" s="132"/>
      <c r="B9" s="132"/>
      <c r="C9" s="135" t="s">
        <v>13</v>
      </c>
      <c r="D9" s="104"/>
      <c r="E9" s="104"/>
      <c r="F9" s="135" t="s">
        <v>15</v>
      </c>
      <c r="G9" s="104"/>
      <c r="H9" s="9" t="s">
        <v>18</v>
      </c>
      <c r="I9" s="13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5" t="s">
        <v>26</v>
      </c>
      <c r="R9" s="8"/>
    </row>
    <row r="10" spans="1:26" ht="21.6">
      <c r="A10" s="133"/>
      <c r="B10" s="133"/>
      <c r="C10" s="136"/>
      <c r="D10" s="105" t="s">
        <v>131</v>
      </c>
      <c r="E10" s="107" t="s">
        <v>104</v>
      </c>
      <c r="F10" s="136"/>
      <c r="G10" s="107" t="s">
        <v>131</v>
      </c>
      <c r="H10" s="4" t="s">
        <v>17</v>
      </c>
      <c r="I10" s="13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6"/>
      <c r="R10" s="8"/>
    </row>
    <row r="11" spans="1:26">
      <c r="A11" s="133"/>
      <c r="B11" s="133"/>
      <c r="C11" s="136"/>
      <c r="D11" s="105" t="s">
        <v>14</v>
      </c>
      <c r="E11" s="4" t="s">
        <v>14</v>
      </c>
      <c r="F11" s="136"/>
      <c r="G11" s="105" t="s">
        <v>16</v>
      </c>
      <c r="H11" s="6"/>
      <c r="I11" s="136"/>
      <c r="J11" s="6"/>
      <c r="K11" s="6"/>
      <c r="L11" s="12" t="s">
        <v>2</v>
      </c>
      <c r="M11" s="4" t="s">
        <v>17</v>
      </c>
      <c r="N11" s="6"/>
      <c r="O11" s="136"/>
      <c r="R11" s="60"/>
      <c r="T11" s="60"/>
      <c r="U11" s="59"/>
    </row>
    <row r="12" spans="1:26" ht="15.6" customHeight="1" thickBot="1">
      <c r="A12" s="133"/>
      <c r="B12" s="134"/>
      <c r="C12" s="137"/>
      <c r="D12" s="106"/>
      <c r="E12" s="5" t="s">
        <v>2</v>
      </c>
      <c r="F12" s="137"/>
      <c r="G12" s="106" t="s">
        <v>17</v>
      </c>
      <c r="H12" s="32"/>
      <c r="I12" s="137"/>
      <c r="J12" s="32"/>
      <c r="K12" s="32"/>
      <c r="L12" s="32"/>
      <c r="M12" s="32"/>
      <c r="N12" s="32"/>
      <c r="O12" s="137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 t="shared" ref="E23:G23" si="1">SUM(E13:E22)</f>
        <v>64826.37</v>
      </c>
      <c r="F23" s="108">
        <f>(D23-E23)/E23</f>
        <v>0.45543996987645607</v>
      </c>
      <c r="G23" s="61">
        <f t="shared" si="1"/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2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2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2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2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2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2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 t="shared" ref="E35:G35" si="3">SUM(E23:E34)</f>
        <v>91891.75</v>
      </c>
      <c r="F35" s="108">
        <f t="shared" si="2"/>
        <v>0.18992281679258488</v>
      </c>
      <c r="G35" s="61">
        <f t="shared" si="3"/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4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4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4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4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4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4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4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4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4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 t="shared" ref="E47:G47" si="5">SUM(E35:E46)</f>
        <v>99116.700000000012</v>
      </c>
      <c r="F47" s="108">
        <f t="shared" si="4"/>
        <v>0.15376066798026986</v>
      </c>
      <c r="G47" s="61">
        <f t="shared" si="5"/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 t="shared" ref="E53" si="6">SUM(E47:E52)</f>
        <v>101028.42000000001</v>
      </c>
      <c r="F53" s="108">
        <f t="shared" ref="F53" si="7">(D53-E53)/E53</f>
        <v>0.13490936510736307</v>
      </c>
      <c r="G53" s="61">
        <f t="shared" ref="G53" si="8"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2"/>
      <c r="B5" s="132"/>
      <c r="C5" s="135" t="s">
        <v>0</v>
      </c>
      <c r="D5" s="3"/>
      <c r="E5" s="3"/>
      <c r="F5" s="135" t="s">
        <v>3</v>
      </c>
      <c r="G5" s="3"/>
      <c r="H5" s="135" t="s">
        <v>5</v>
      </c>
      <c r="I5" s="135" t="s">
        <v>6</v>
      </c>
      <c r="J5" s="135" t="s">
        <v>7</v>
      </c>
      <c r="K5" s="135" t="s">
        <v>8</v>
      </c>
      <c r="L5" s="135" t="s">
        <v>10</v>
      </c>
      <c r="M5" s="135" t="s">
        <v>9</v>
      </c>
      <c r="N5" s="135" t="s">
        <v>11</v>
      </c>
      <c r="O5" s="135" t="s">
        <v>12</v>
      </c>
    </row>
    <row r="6" spans="1:26">
      <c r="A6" s="133"/>
      <c r="B6" s="133"/>
      <c r="C6" s="136"/>
      <c r="D6" s="4" t="s">
        <v>103</v>
      </c>
      <c r="E6" s="4" t="s">
        <v>95</v>
      </c>
      <c r="F6" s="136"/>
      <c r="G6" s="4" t="s">
        <v>103</v>
      </c>
      <c r="H6" s="136"/>
      <c r="I6" s="136"/>
      <c r="J6" s="136"/>
      <c r="K6" s="136"/>
      <c r="L6" s="136"/>
      <c r="M6" s="136"/>
      <c r="N6" s="136"/>
      <c r="O6" s="136"/>
    </row>
    <row r="7" spans="1:26">
      <c r="A7" s="133"/>
      <c r="B7" s="133"/>
      <c r="C7" s="136"/>
      <c r="D7" s="4" t="s">
        <v>1</v>
      </c>
      <c r="E7" s="4" t="s">
        <v>1</v>
      </c>
      <c r="F7" s="136"/>
      <c r="G7" s="4" t="s">
        <v>4</v>
      </c>
      <c r="H7" s="136"/>
      <c r="I7" s="136"/>
      <c r="J7" s="136"/>
      <c r="K7" s="136"/>
      <c r="L7" s="136"/>
      <c r="M7" s="136"/>
      <c r="N7" s="136"/>
      <c r="O7" s="136"/>
    </row>
    <row r="8" spans="1:26" ht="18" customHeight="1" thickBot="1">
      <c r="A8" s="134"/>
      <c r="B8" s="134"/>
      <c r="C8" s="137"/>
      <c r="D8" s="5" t="s">
        <v>2</v>
      </c>
      <c r="E8" s="5" t="s">
        <v>2</v>
      </c>
      <c r="F8" s="137"/>
      <c r="G8" s="6"/>
      <c r="H8" s="137"/>
      <c r="I8" s="137"/>
      <c r="J8" s="137"/>
      <c r="K8" s="137"/>
      <c r="L8" s="137"/>
      <c r="M8" s="137"/>
      <c r="N8" s="137"/>
      <c r="O8" s="137"/>
      <c r="R8" s="8"/>
    </row>
    <row r="9" spans="1:26" ht="15" customHeight="1">
      <c r="A9" s="132"/>
      <c r="B9" s="132"/>
      <c r="C9" s="135" t="s">
        <v>13</v>
      </c>
      <c r="D9" s="101"/>
      <c r="E9" s="101"/>
      <c r="F9" s="135" t="s">
        <v>15</v>
      </c>
      <c r="G9" s="101"/>
      <c r="H9" s="9" t="s">
        <v>18</v>
      </c>
      <c r="I9" s="13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5" t="s">
        <v>26</v>
      </c>
      <c r="R9" s="8"/>
    </row>
    <row r="10" spans="1:26">
      <c r="A10" s="133"/>
      <c r="B10" s="133"/>
      <c r="C10" s="136"/>
      <c r="D10" s="102" t="s">
        <v>104</v>
      </c>
      <c r="E10" s="102" t="s">
        <v>96</v>
      </c>
      <c r="F10" s="136"/>
      <c r="G10" s="102" t="s">
        <v>104</v>
      </c>
      <c r="H10" s="4" t="s">
        <v>17</v>
      </c>
      <c r="I10" s="13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6"/>
      <c r="R10" s="8"/>
    </row>
    <row r="11" spans="1:26">
      <c r="A11" s="133"/>
      <c r="B11" s="133"/>
      <c r="C11" s="136"/>
      <c r="D11" s="102" t="s">
        <v>14</v>
      </c>
      <c r="E11" s="4" t="s">
        <v>14</v>
      </c>
      <c r="F11" s="136"/>
      <c r="G11" s="102" t="s">
        <v>16</v>
      </c>
      <c r="H11" s="6"/>
      <c r="I11" s="136"/>
      <c r="J11" s="6"/>
      <c r="K11" s="6"/>
      <c r="L11" s="12" t="s">
        <v>2</v>
      </c>
      <c r="M11" s="4" t="s">
        <v>17</v>
      </c>
      <c r="N11" s="6"/>
      <c r="O11" s="136"/>
      <c r="R11" s="60"/>
      <c r="T11" s="60"/>
      <c r="U11" s="59"/>
    </row>
    <row r="12" spans="1:26" ht="15.6" customHeight="1" thickBot="1">
      <c r="A12" s="133"/>
      <c r="B12" s="134"/>
      <c r="C12" s="137"/>
      <c r="D12" s="103"/>
      <c r="E12" s="5" t="s">
        <v>2</v>
      </c>
      <c r="F12" s="137"/>
      <c r="G12" s="103" t="s">
        <v>17</v>
      </c>
      <c r="H12" s="32"/>
      <c r="I12" s="137"/>
      <c r="J12" s="32"/>
      <c r="K12" s="32"/>
      <c r="L12" s="32"/>
      <c r="M12" s="32"/>
      <c r="N12" s="32"/>
      <c r="O12" s="137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 t="shared" ref="F23" si="0"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1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1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1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1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1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1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 t="shared" ref="E35:G35" si="2">SUM(E23:E34)</f>
        <v>89563.96</v>
      </c>
      <c r="F35" s="108">
        <f>(D35-E35)/E35</f>
        <v>0.18577048178754055</v>
      </c>
      <c r="G35" s="61">
        <f t="shared" si="2"/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3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3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3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3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3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3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3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 t="shared" ref="E47:G47" si="4">SUM(E35:E46)</f>
        <v>94112.98000000001</v>
      </c>
      <c r="F47" s="108">
        <f t="shared" si="3"/>
        <v>0.14995880483223467</v>
      </c>
      <c r="G47" s="61">
        <f t="shared" si="4"/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 t="shared" ref="E50:G50" si="5">SUM(E47:E49)</f>
        <v>95221.180000000008</v>
      </c>
      <c r="F50" s="108">
        <f>(D50-E50)/E50</f>
        <v>0.13669196285952365</v>
      </c>
      <c r="G50" s="61">
        <f t="shared" si="5"/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C38" sqref="C38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8.88671875" style="58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2"/>
      <c r="B5" s="132"/>
      <c r="C5" s="135" t="s">
        <v>0</v>
      </c>
      <c r="D5" s="3"/>
      <c r="E5" s="3"/>
      <c r="F5" s="135" t="s">
        <v>3</v>
      </c>
      <c r="G5" s="3"/>
      <c r="H5" s="135" t="s">
        <v>5</v>
      </c>
      <c r="I5" s="135" t="s">
        <v>6</v>
      </c>
      <c r="J5" s="135" t="s">
        <v>7</v>
      </c>
      <c r="K5" s="135" t="s">
        <v>8</v>
      </c>
      <c r="L5" s="135" t="s">
        <v>10</v>
      </c>
      <c r="M5" s="135" t="s">
        <v>9</v>
      </c>
      <c r="N5" s="135" t="s">
        <v>11</v>
      </c>
      <c r="O5" s="135" t="s">
        <v>12</v>
      </c>
    </row>
    <row r="6" spans="1:26">
      <c r="A6" s="133"/>
      <c r="B6" s="133"/>
      <c r="C6" s="136"/>
      <c r="D6" s="4" t="s">
        <v>95</v>
      </c>
      <c r="E6" s="4" t="s">
        <v>81</v>
      </c>
      <c r="F6" s="136"/>
      <c r="G6" s="4" t="s">
        <v>95</v>
      </c>
      <c r="H6" s="136"/>
      <c r="I6" s="136"/>
      <c r="J6" s="136"/>
      <c r="K6" s="136"/>
      <c r="L6" s="136"/>
      <c r="M6" s="136"/>
      <c r="N6" s="136"/>
      <c r="O6" s="136"/>
    </row>
    <row r="7" spans="1:26">
      <c r="A7" s="133"/>
      <c r="B7" s="133"/>
      <c r="C7" s="136"/>
      <c r="D7" s="4" t="s">
        <v>1</v>
      </c>
      <c r="E7" s="4" t="s">
        <v>1</v>
      </c>
      <c r="F7" s="136"/>
      <c r="G7" s="4" t="s">
        <v>4</v>
      </c>
      <c r="H7" s="136"/>
      <c r="I7" s="136"/>
      <c r="J7" s="136"/>
      <c r="K7" s="136"/>
      <c r="L7" s="136"/>
      <c r="M7" s="136"/>
      <c r="N7" s="136"/>
      <c r="O7" s="136"/>
    </row>
    <row r="8" spans="1:26" ht="18" customHeight="1" thickBot="1">
      <c r="A8" s="134"/>
      <c r="B8" s="134"/>
      <c r="C8" s="137"/>
      <c r="D8" s="5" t="s">
        <v>2</v>
      </c>
      <c r="E8" s="5" t="s">
        <v>2</v>
      </c>
      <c r="F8" s="137"/>
      <c r="G8" s="6"/>
      <c r="H8" s="137"/>
      <c r="I8" s="137"/>
      <c r="J8" s="137"/>
      <c r="K8" s="137"/>
      <c r="L8" s="137"/>
      <c r="M8" s="137"/>
      <c r="N8" s="137"/>
      <c r="O8" s="137"/>
      <c r="R8" s="8"/>
    </row>
    <row r="9" spans="1:26" ht="15" customHeight="1">
      <c r="A9" s="132"/>
      <c r="B9" s="132"/>
      <c r="C9" s="135" t="s">
        <v>13</v>
      </c>
      <c r="D9" s="81"/>
      <c r="E9" s="81"/>
      <c r="F9" s="135" t="s">
        <v>15</v>
      </c>
      <c r="G9" s="81"/>
      <c r="H9" s="9" t="s">
        <v>18</v>
      </c>
      <c r="I9" s="13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5" t="s">
        <v>26</v>
      </c>
      <c r="R9" s="8"/>
    </row>
    <row r="10" spans="1:26">
      <c r="A10" s="133"/>
      <c r="B10" s="133"/>
      <c r="C10" s="136"/>
      <c r="D10" s="82" t="s">
        <v>96</v>
      </c>
      <c r="E10" s="82" t="s">
        <v>82</v>
      </c>
      <c r="F10" s="136"/>
      <c r="G10" s="82" t="s">
        <v>96</v>
      </c>
      <c r="H10" s="4" t="s">
        <v>17</v>
      </c>
      <c r="I10" s="13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6"/>
      <c r="R10" s="8"/>
    </row>
    <row r="11" spans="1:26">
      <c r="A11" s="133"/>
      <c r="B11" s="133"/>
      <c r="C11" s="136"/>
      <c r="D11" s="82" t="s">
        <v>14</v>
      </c>
      <c r="E11" s="4" t="s">
        <v>14</v>
      </c>
      <c r="F11" s="136"/>
      <c r="G11" s="82" t="s">
        <v>16</v>
      </c>
      <c r="H11" s="6"/>
      <c r="I11" s="136"/>
      <c r="J11" s="6"/>
      <c r="K11" s="6"/>
      <c r="L11" s="12" t="s">
        <v>2</v>
      </c>
      <c r="M11" s="4" t="s">
        <v>17</v>
      </c>
      <c r="N11" s="6"/>
      <c r="O11" s="136"/>
      <c r="R11" s="60"/>
      <c r="T11" s="60"/>
      <c r="U11" s="59"/>
    </row>
    <row r="12" spans="1:26" ht="15.6" customHeight="1" thickBot="1">
      <c r="A12" s="133"/>
      <c r="B12" s="134"/>
      <c r="C12" s="137"/>
      <c r="D12" s="83"/>
      <c r="E12" s="5" t="s">
        <v>2</v>
      </c>
      <c r="F12" s="137"/>
      <c r="G12" s="83" t="s">
        <v>17</v>
      </c>
      <c r="H12" s="32"/>
      <c r="I12" s="137"/>
      <c r="J12" s="32"/>
      <c r="K12" s="32"/>
      <c r="L12" s="32"/>
      <c r="M12" s="32"/>
      <c r="N12" s="32"/>
      <c r="O12" s="137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 t="shared" ref="E23:G23" si="1">SUM(E13:E22)</f>
        <v>91030.640000000014</v>
      </c>
      <c r="F23" s="93">
        <f t="shared" ref="F23" si="2">(D23-E23)/E23</f>
        <v>-5.8738793883026774E-2</v>
      </c>
      <c r="G23" s="61">
        <f t="shared" si="1"/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 t="shared" ref="I41" si="3"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 t="shared" ref="F42" si="4"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3" sqref="L33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2"/>
      <c r="B5" s="132"/>
      <c r="C5" s="135" t="s">
        <v>0</v>
      </c>
      <c r="D5" s="3"/>
      <c r="E5" s="3"/>
      <c r="F5" s="135" t="s">
        <v>3</v>
      </c>
      <c r="G5" s="3"/>
      <c r="H5" s="135" t="s">
        <v>5</v>
      </c>
      <c r="I5" s="135" t="s">
        <v>6</v>
      </c>
      <c r="J5" s="135" t="s">
        <v>7</v>
      </c>
      <c r="K5" s="135" t="s">
        <v>8</v>
      </c>
      <c r="L5" s="135" t="s">
        <v>10</v>
      </c>
      <c r="M5" s="135" t="s">
        <v>9</v>
      </c>
      <c r="N5" s="135" t="s">
        <v>11</v>
      </c>
      <c r="O5" s="135" t="s">
        <v>12</v>
      </c>
    </row>
    <row r="6" spans="1:26">
      <c r="A6" s="133"/>
      <c r="B6" s="133"/>
      <c r="C6" s="136"/>
      <c r="D6" s="4" t="s">
        <v>81</v>
      </c>
      <c r="E6" s="4" t="s">
        <v>63</v>
      </c>
      <c r="F6" s="136"/>
      <c r="G6" s="4" t="s">
        <v>81</v>
      </c>
      <c r="H6" s="136"/>
      <c r="I6" s="136"/>
      <c r="J6" s="136"/>
      <c r="K6" s="136"/>
      <c r="L6" s="136"/>
      <c r="M6" s="136"/>
      <c r="N6" s="136"/>
      <c r="O6" s="136"/>
    </row>
    <row r="7" spans="1:26">
      <c r="A7" s="133"/>
      <c r="B7" s="133"/>
      <c r="C7" s="136"/>
      <c r="D7" s="4" t="s">
        <v>1</v>
      </c>
      <c r="E7" s="4" t="s">
        <v>1</v>
      </c>
      <c r="F7" s="136"/>
      <c r="G7" s="4" t="s">
        <v>4</v>
      </c>
      <c r="H7" s="136"/>
      <c r="I7" s="136"/>
      <c r="J7" s="136"/>
      <c r="K7" s="136"/>
      <c r="L7" s="136"/>
      <c r="M7" s="136"/>
      <c r="N7" s="136"/>
      <c r="O7" s="136"/>
    </row>
    <row r="8" spans="1:26" ht="18" customHeight="1" thickBot="1">
      <c r="A8" s="134"/>
      <c r="B8" s="134"/>
      <c r="C8" s="137"/>
      <c r="D8" s="5" t="s">
        <v>2</v>
      </c>
      <c r="E8" s="5" t="s">
        <v>2</v>
      </c>
      <c r="F8" s="137"/>
      <c r="G8" s="6"/>
      <c r="H8" s="137"/>
      <c r="I8" s="137"/>
      <c r="J8" s="137"/>
      <c r="K8" s="137"/>
      <c r="L8" s="137"/>
      <c r="M8" s="137"/>
      <c r="N8" s="137"/>
      <c r="O8" s="137"/>
      <c r="R8" s="8"/>
    </row>
    <row r="9" spans="1:26" ht="15" customHeight="1">
      <c r="A9" s="132"/>
      <c r="B9" s="132"/>
      <c r="C9" s="135" t="s">
        <v>13</v>
      </c>
      <c r="D9" s="73"/>
      <c r="E9" s="73"/>
      <c r="F9" s="135" t="s">
        <v>15</v>
      </c>
      <c r="G9" s="73"/>
      <c r="H9" s="9" t="s">
        <v>18</v>
      </c>
      <c r="I9" s="13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5" t="s">
        <v>26</v>
      </c>
      <c r="R9" s="8"/>
    </row>
    <row r="10" spans="1:26" ht="21.6">
      <c r="A10" s="133"/>
      <c r="B10" s="133"/>
      <c r="C10" s="136"/>
      <c r="D10" s="74" t="s">
        <v>82</v>
      </c>
      <c r="E10" s="74" t="s">
        <v>64</v>
      </c>
      <c r="F10" s="136"/>
      <c r="G10" s="74" t="s">
        <v>82</v>
      </c>
      <c r="H10" s="4" t="s">
        <v>17</v>
      </c>
      <c r="I10" s="13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6"/>
      <c r="R10" s="8"/>
    </row>
    <row r="11" spans="1:26">
      <c r="A11" s="133"/>
      <c r="B11" s="133"/>
      <c r="C11" s="136"/>
      <c r="D11" s="74" t="s">
        <v>14</v>
      </c>
      <c r="E11" s="4" t="s">
        <v>14</v>
      </c>
      <c r="F11" s="136"/>
      <c r="G11" s="74" t="s">
        <v>16</v>
      </c>
      <c r="H11" s="6"/>
      <c r="I11" s="136"/>
      <c r="J11" s="6"/>
      <c r="K11" s="6"/>
      <c r="L11" s="12" t="s">
        <v>2</v>
      </c>
      <c r="M11" s="4" t="s">
        <v>17</v>
      </c>
      <c r="N11" s="6"/>
      <c r="O11" s="136"/>
      <c r="R11" s="60"/>
      <c r="T11" s="60"/>
      <c r="U11" s="59"/>
    </row>
    <row r="12" spans="1:26" ht="15.6" customHeight="1" thickBot="1">
      <c r="A12" s="133"/>
      <c r="B12" s="134"/>
      <c r="C12" s="137"/>
      <c r="D12" s="75"/>
      <c r="E12" s="5" t="s">
        <v>2</v>
      </c>
      <c r="F12" s="137"/>
      <c r="G12" s="75" t="s">
        <v>17</v>
      </c>
      <c r="H12" s="32"/>
      <c r="I12" s="137"/>
      <c r="J12" s="32"/>
      <c r="K12" s="32"/>
      <c r="L12" s="32"/>
      <c r="M12" s="32"/>
      <c r="N12" s="32"/>
      <c r="O12" s="137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 t="shared" ref="E23:G23" si="1">SUM(E13:E22)</f>
        <v>62876.22</v>
      </c>
      <c r="F23" s="93">
        <f>(D23-E23)/E23</f>
        <v>0.80330942286288853</v>
      </c>
      <c r="G23" s="61">
        <f t="shared" si="1"/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 t="shared" ref="F31:F35" si="2"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 t="shared" si="2"/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 t="shared" si="2"/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 t="shared" si="2"/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 t="shared" ref="E35:G35" si="3">SUM(E23:E34)</f>
        <v>81011.83</v>
      </c>
      <c r="F35" s="93">
        <f t="shared" si="2"/>
        <v>0.52866538133998486</v>
      </c>
      <c r="G35" s="61">
        <f t="shared" si="3"/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 t="shared" ref="E40:G40" si="4">SUM(E35:E39)</f>
        <v>81348.23</v>
      </c>
      <c r="F40" s="93">
        <f>(D40-E40)/E40</f>
        <v>0.52295360329290552</v>
      </c>
      <c r="G40" s="61">
        <f t="shared" si="4"/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2021-07-09T12:52:11Z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