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232" documentId="8_{2164F7C7-632A-4A7A-9C8C-3F0774283625}" xr6:coauthVersionLast="45" xr6:coauthVersionMax="45" xr10:uidLastSave="{C5313015-E296-414D-AECA-0209EB7AFCD1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E40" i="1"/>
  <c r="G40" i="1"/>
  <c r="D40" i="1"/>
  <c r="F35" i="1"/>
  <c r="E35" i="1"/>
  <c r="G35" i="1"/>
  <c r="D35" i="1"/>
  <c r="F23" i="1"/>
  <c r="E23" i="1"/>
  <c r="G23" i="1"/>
  <c r="D23" i="1"/>
  <c r="I25" i="1" l="1"/>
  <c r="I16" i="1"/>
  <c r="I19" i="1"/>
  <c r="I15" i="1"/>
  <c r="I17" i="1"/>
  <c r="F14" i="1" l="1"/>
  <c r="F15" i="1"/>
  <c r="F22" i="1"/>
  <c r="F18" i="1"/>
  <c r="F20" i="1"/>
  <c r="F21" i="1"/>
  <c r="F27" i="1"/>
  <c r="F26" i="1"/>
  <c r="F28" i="1"/>
  <c r="F30" i="1"/>
  <c r="F31" i="1"/>
  <c r="F29" i="1"/>
  <c r="F34" i="1"/>
  <c r="F37" i="1"/>
  <c r="F39" i="1"/>
  <c r="F33" i="1"/>
  <c r="I22" i="1" l="1"/>
  <c r="I20" i="1"/>
  <c r="I18" i="1"/>
  <c r="F32" i="1" l="1"/>
  <c r="F38" i="1"/>
  <c r="I14" i="1" l="1"/>
  <c r="I21" i="1" l="1"/>
  <c r="I29" i="1"/>
  <c r="I26" i="1"/>
  <c r="I38" i="1" l="1"/>
  <c r="I27" i="1" l="1"/>
  <c r="I37" i="1" l="1"/>
  <c r="I30" i="1"/>
  <c r="I32" i="1" l="1"/>
  <c r="I33" i="1" l="1"/>
</calcChain>
</file>

<file path=xl/sharedStrings.xml><?xml version="1.0" encoding="utf-8"?>
<sst xmlns="http://schemas.openxmlformats.org/spreadsheetml/2006/main" count="122" uniqueCount="75">
  <si>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</si>
  <si>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</si>
  <si>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</si>
  <si>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</si>
  <si>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</si>
  <si>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</si>
  <si>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</si>
  <si>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</si>
  <si>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</si>
  <si>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</si>
  <si>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</si>
  <si>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</si>
  <si>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</si>
  <si>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</si>
  <si>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</si>
  <si>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</si>
  <si>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</si>
  <si>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</si>
  <si>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</si>
  <si>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</si>
  <si>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</si>
  <si>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</si>
  <si>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</si>
  <si>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</si>
  <si>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</si>
  <si>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</si>
  <si>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</si>
  <si>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</si>
  <si>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</si>
  <si>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</si>
  <si>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</si>
  <si>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</si>
  <si>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Pirmyn (Onward)</t>
  </si>
  <si>
    <t>ACME Film / WB</t>
  </si>
  <si>
    <t>VLG film</t>
  </si>
  <si>
    <t>ACME Film</t>
  </si>
  <si>
    <t>N</t>
  </si>
  <si>
    <t>Theatrical Film Distribution</t>
  </si>
  <si>
    <t>Kapitonas Kardadantis ir stebuklingas deimantas (Captain Sabertooth and the Magic Diamond)</t>
  </si>
  <si>
    <t>Geriausi draugai (Ella Bella Bingo)</t>
  </si>
  <si>
    <t>Dukine Film Distribution / Universal Pictures</t>
  </si>
  <si>
    <t>Grenlandija: Išlikimas (Greenland)</t>
  </si>
  <si>
    <t>Palm Springs (Palm Springs)</t>
  </si>
  <si>
    <t>Kosminis Samsamas (Samsam)</t>
  </si>
  <si>
    <t>Paslaptingas sodas (Secret Garden)</t>
  </si>
  <si>
    <t>Aš gražuolė (Красотка в ударе)</t>
  </si>
  <si>
    <t>Tesla (Tesla)</t>
  </si>
  <si>
    <t>Kino Aljansas</t>
  </si>
  <si>
    <t>Apie begalybę (Om det oändliga)</t>
  </si>
  <si>
    <t>Tenet (Tenet)</t>
  </si>
  <si>
    <t>Karas su seneliu (War With Grandpa)</t>
  </si>
  <si>
    <t>Troliai 2 (Trolls World Tour)</t>
  </si>
  <si>
    <t>Languotas Nindzė (Ternet Ninja)</t>
  </si>
  <si>
    <t>Estinfilm</t>
  </si>
  <si>
    <t>Naratyvas</t>
  </si>
  <si>
    <t>Advokatas</t>
  </si>
  <si>
    <t>Naujieji mutantai (The New Mutants)</t>
  </si>
  <si>
    <t>Theatrical Film Distribution / 20th Century Fox</t>
  </si>
  <si>
    <t>Paslaptis: Išdrįsk svajoti (Secret: Dare to Dream)</t>
  </si>
  <si>
    <t>Kosmobolas (Вратарь Галактики)</t>
  </si>
  <si>
    <t>September 4 - 6</t>
  </si>
  <si>
    <t>Rugsėjo 4 - 6 d.</t>
  </si>
  <si>
    <t>Prieview</t>
  </si>
  <si>
    <t>Skubis Du! (Scoob)</t>
  </si>
  <si>
    <t>P</t>
  </si>
  <si>
    <t>Bilas ir Tedas gelbėja visatą (Bill and Ted Face the Music)</t>
  </si>
  <si>
    <t>After. Kai mes abejojom (After We Collided)</t>
  </si>
  <si>
    <t>Mulan (Mulan)</t>
  </si>
  <si>
    <t>Artbox</t>
  </si>
  <si>
    <t>Pilis</t>
  </si>
  <si>
    <t>Total (23)</t>
  </si>
  <si>
    <t>September 11 - 13 Lithuanian top</t>
  </si>
  <si>
    <t>Rugsėjo 11 - 13 d. Lietuvos kino teatruose rodytų filmų topas</t>
  </si>
  <si>
    <t>September 11 - 13</t>
  </si>
  <si>
    <t>Rugsėjo 11 - 13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</si>
</sst>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zoomScale="60" zoomScaleNormal="60" workbookViewId="0">
      <selection activeCell="T13" sqref="T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6" style="1" customWidth="1"/>
    <col min="18" max="18" width="9.7109375" style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" style="1" customWidth="1"/>
    <col min="23" max="23" width="12.42578125" style="1" customWidth="1"/>
    <col min="24" max="24" width="12.5703125" style="1" bestFit="1" customWidth="1"/>
    <col min="25" max="25" width="13.7109375" style="1" bestFit="1" customWidth="1"/>
    <col min="26" max="26" width="15.42578125" style="1" bestFit="1" customWidth="1"/>
    <col min="27" max="16384" width="8.85546875" style="1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5"/>
      <c r="B5" s="55"/>
      <c r="C5" s="52" t="s">
        <v>0</v>
      </c>
      <c r="D5" s="3"/>
      <c r="E5" s="3"/>
      <c r="F5" s="52" t="s">
        <v>3</v>
      </c>
      <c r="G5" s="3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</row>
    <row r="6" spans="1:26">
      <c r="A6" s="56"/>
      <c r="B6" s="56"/>
      <c r="C6" s="53"/>
      <c r="D6" s="4" t="s">
        <v>73</v>
      </c>
      <c r="E6" s="4" t="s">
        <v>60</v>
      </c>
      <c r="F6" s="53"/>
      <c r="G6" s="4" t="s">
        <v>73</v>
      </c>
      <c r="H6" s="53"/>
      <c r="I6" s="53"/>
      <c r="J6" s="53"/>
      <c r="K6" s="53"/>
      <c r="L6" s="53"/>
      <c r="M6" s="53"/>
      <c r="N6" s="53"/>
      <c r="O6" s="53"/>
    </row>
    <row r="7" spans="1:26">
      <c r="A7" s="56"/>
      <c r="B7" s="56"/>
      <c r="C7" s="53"/>
      <c r="D7" s="4" t="s">
        <v>1</v>
      </c>
      <c r="E7" s="4" t="s">
        <v>1</v>
      </c>
      <c r="F7" s="53"/>
      <c r="G7" s="4" t="s">
        <v>4</v>
      </c>
      <c r="H7" s="53"/>
      <c r="I7" s="53"/>
      <c r="J7" s="53"/>
      <c r="K7" s="53"/>
      <c r="L7" s="53"/>
      <c r="M7" s="53"/>
      <c r="N7" s="53"/>
      <c r="O7" s="53"/>
    </row>
    <row r="8" spans="1:26" ht="18" customHeight="1" thickBot="1">
      <c r="A8" s="57"/>
      <c r="B8" s="57"/>
      <c r="C8" s="54"/>
      <c r="D8" s="5" t="s">
        <v>2</v>
      </c>
      <c r="E8" s="5" t="s">
        <v>2</v>
      </c>
      <c r="F8" s="54"/>
      <c r="G8" s="6"/>
      <c r="H8" s="54"/>
      <c r="I8" s="54"/>
      <c r="J8" s="54"/>
      <c r="K8" s="54"/>
      <c r="L8" s="54"/>
      <c r="M8" s="54"/>
      <c r="N8" s="54"/>
      <c r="O8" s="54"/>
    </row>
    <row r="9" spans="1:26" ht="15" customHeight="1">
      <c r="A9" s="55"/>
      <c r="B9" s="55"/>
      <c r="C9" s="52" t="s">
        <v>13</v>
      </c>
      <c r="D9" s="29"/>
      <c r="E9" s="29"/>
      <c r="F9" s="52" t="s">
        <v>15</v>
      </c>
      <c r="G9" s="29"/>
      <c r="H9" s="9" t="s">
        <v>18</v>
      </c>
      <c r="I9" s="52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2" t="s">
        <v>26</v>
      </c>
    </row>
    <row r="10" spans="1:26">
      <c r="A10" s="56"/>
      <c r="B10" s="56"/>
      <c r="C10" s="53"/>
      <c r="D10" s="44" t="s">
        <v>74</v>
      </c>
      <c r="E10" s="51" t="s">
        <v>61</v>
      </c>
      <c r="F10" s="53"/>
      <c r="G10" s="51" t="s">
        <v>74</v>
      </c>
      <c r="H10" s="4" t="s">
        <v>17</v>
      </c>
      <c r="I10" s="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3"/>
    </row>
    <row r="11" spans="1:26">
      <c r="A11" s="56"/>
      <c r="B11" s="56"/>
      <c r="C11" s="53"/>
      <c r="D11" s="30" t="s">
        <v>14</v>
      </c>
      <c r="E11" s="4" t="s">
        <v>14</v>
      </c>
      <c r="F11" s="53"/>
      <c r="G11" s="30" t="s">
        <v>16</v>
      </c>
      <c r="H11" s="6"/>
      <c r="I11" s="53"/>
      <c r="J11" s="6"/>
      <c r="K11" s="6"/>
      <c r="L11" s="12" t="s">
        <v>2</v>
      </c>
      <c r="M11" s="4" t="s">
        <v>17</v>
      </c>
      <c r="N11" s="6"/>
      <c r="O11" s="53"/>
      <c r="P11" s="11"/>
      <c r="Q11" s="7"/>
    </row>
    <row r="12" spans="1:26" ht="15.6" customHeight="1" thickBot="1">
      <c r="A12" s="56"/>
      <c r="B12" s="57"/>
      <c r="C12" s="54"/>
      <c r="D12" s="31"/>
      <c r="E12" s="5" t="s">
        <v>2</v>
      </c>
      <c r="F12" s="54"/>
      <c r="G12" s="31" t="s">
        <v>17</v>
      </c>
      <c r="H12" s="32"/>
      <c r="I12" s="54"/>
      <c r="J12" s="32"/>
      <c r="K12" s="32"/>
      <c r="L12" s="32"/>
      <c r="M12" s="32"/>
      <c r="N12" s="32"/>
      <c r="O12" s="54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 t="s">
        <v>36</v>
      </c>
      <c r="C13" s="43" t="s">
        <v>66</v>
      </c>
      <c r="D13" s="45">
        <v>37651</v>
      </c>
      <c r="E13" s="42" t="s">
        <v>29</v>
      </c>
      <c r="F13" s="42" t="s">
        <v>29</v>
      </c>
      <c r="G13" s="45">
        <v>5971</v>
      </c>
      <c r="H13" s="42" t="s">
        <v>29</v>
      </c>
      <c r="I13" s="42" t="s">
        <v>29</v>
      </c>
      <c r="J13" s="42">
        <v>14</v>
      </c>
      <c r="K13" s="42">
        <v>1</v>
      </c>
      <c r="L13" s="45">
        <v>43800</v>
      </c>
      <c r="M13" s="45">
        <v>6969</v>
      </c>
      <c r="N13" s="41">
        <v>44085</v>
      </c>
      <c r="O13" s="38" t="s">
        <v>30</v>
      </c>
      <c r="P13" s="36"/>
      <c r="Q13" s="35"/>
      <c r="R13" s="35"/>
      <c r="S13" s="36"/>
      <c r="T13" s="35"/>
      <c r="U13" s="35"/>
      <c r="Y13" s="33"/>
      <c r="Z13" s="35"/>
    </row>
    <row r="14" spans="1:26" s="34" customFormat="1" ht="25.35" customHeight="1">
      <c r="A14" s="37">
        <v>2</v>
      </c>
      <c r="B14" s="37">
        <v>1</v>
      </c>
      <c r="C14" s="43" t="s">
        <v>51</v>
      </c>
      <c r="D14" s="45">
        <v>28595.19</v>
      </c>
      <c r="E14" s="42">
        <v>46908.31</v>
      </c>
      <c r="F14" s="47">
        <f>(D14-E14)/E14</f>
        <v>-0.390402468134111</v>
      </c>
      <c r="G14" s="45">
        <v>6021</v>
      </c>
      <c r="H14" s="42">
        <v>162</v>
      </c>
      <c r="I14" s="42">
        <f>G14/H14</f>
        <v>37.166666666666664</v>
      </c>
      <c r="J14" s="42">
        <v>17</v>
      </c>
      <c r="K14" s="42">
        <v>2</v>
      </c>
      <c r="L14" s="45">
        <v>126454</v>
      </c>
      <c r="M14" s="45">
        <v>27400</v>
      </c>
      <c r="N14" s="41">
        <v>44078</v>
      </c>
      <c r="O14" s="38" t="s">
        <v>40</v>
      </c>
      <c r="P14" s="36"/>
      <c r="Q14" s="35"/>
      <c r="R14" s="35"/>
      <c r="S14" s="36"/>
      <c r="T14" s="35"/>
      <c r="U14" s="35"/>
      <c r="Y14" s="33"/>
      <c r="Z14" s="35"/>
    </row>
    <row r="15" spans="1:26" s="34" customFormat="1" ht="25.35" customHeight="1">
      <c r="A15" s="37">
        <v>3</v>
      </c>
      <c r="B15" s="37">
        <v>2</v>
      </c>
      <c r="C15" s="43" t="s">
        <v>49</v>
      </c>
      <c r="D15" s="45">
        <v>20509.060000000001</v>
      </c>
      <c r="E15" s="42">
        <v>36267.61</v>
      </c>
      <c r="F15" s="47">
        <f>(D15-E15)/E15</f>
        <v>-0.43450753992336411</v>
      </c>
      <c r="G15" s="45">
        <v>2953</v>
      </c>
      <c r="H15" s="42">
        <v>97</v>
      </c>
      <c r="I15" s="42">
        <f>G15/H15</f>
        <v>30.443298969072163</v>
      </c>
      <c r="J15" s="42">
        <v>12</v>
      </c>
      <c r="K15" s="42">
        <v>3</v>
      </c>
      <c r="L15" s="45">
        <v>230074.16</v>
      </c>
      <c r="M15" s="45">
        <v>35405</v>
      </c>
      <c r="N15" s="41">
        <v>44071</v>
      </c>
      <c r="O15" s="38" t="s">
        <v>33</v>
      </c>
      <c r="P15" s="36"/>
      <c r="Q15" s="35"/>
      <c r="R15" s="35"/>
      <c r="S15" s="36"/>
      <c r="T15" s="35"/>
      <c r="U15" s="35"/>
      <c r="W15" s="35"/>
      <c r="X15" s="33"/>
      <c r="Y15" s="33"/>
      <c r="Z15" s="35"/>
    </row>
    <row r="16" spans="1:26" s="34" customFormat="1" ht="25.35" customHeight="1">
      <c r="A16" s="37">
        <v>4</v>
      </c>
      <c r="B16" s="37" t="s">
        <v>36</v>
      </c>
      <c r="C16" s="43" t="s">
        <v>67</v>
      </c>
      <c r="D16" s="45">
        <v>13731.31</v>
      </c>
      <c r="E16" s="42" t="s">
        <v>29</v>
      </c>
      <c r="F16" s="42" t="s">
        <v>29</v>
      </c>
      <c r="G16" s="45">
        <v>2144</v>
      </c>
      <c r="H16" s="42">
        <v>116</v>
      </c>
      <c r="I16" s="42">
        <f>G16/H16</f>
        <v>18.482758620689655</v>
      </c>
      <c r="J16" s="42">
        <v>16</v>
      </c>
      <c r="K16" s="42">
        <v>1</v>
      </c>
      <c r="L16" s="45">
        <v>13731</v>
      </c>
      <c r="M16" s="45">
        <v>2144</v>
      </c>
      <c r="N16" s="41">
        <v>44085</v>
      </c>
      <c r="O16" s="38" t="s">
        <v>31</v>
      </c>
      <c r="P16" s="36"/>
      <c r="Q16" s="35"/>
      <c r="R16" s="35"/>
      <c r="S16" s="36"/>
      <c r="T16" s="35"/>
      <c r="U16" s="35"/>
      <c r="W16" s="35"/>
      <c r="X16" s="33"/>
      <c r="Y16" s="33"/>
      <c r="Z16" s="35"/>
    </row>
    <row r="17" spans="1:27" s="34" customFormat="1" ht="25.35" customHeight="1">
      <c r="A17" s="37">
        <v>5</v>
      </c>
      <c r="B17" s="37" t="s">
        <v>64</v>
      </c>
      <c r="C17" s="43" t="s">
        <v>63</v>
      </c>
      <c r="D17" s="45">
        <v>6848.3</v>
      </c>
      <c r="E17" s="42" t="s">
        <v>29</v>
      </c>
      <c r="F17" s="42" t="s">
        <v>29</v>
      </c>
      <c r="G17" s="45">
        <v>1291</v>
      </c>
      <c r="H17" s="42">
        <v>18</v>
      </c>
      <c r="I17" s="42">
        <f>G17/H17</f>
        <v>71.722222222222229</v>
      </c>
      <c r="J17" s="42">
        <v>9</v>
      </c>
      <c r="K17" s="42">
        <v>0</v>
      </c>
      <c r="L17" s="45">
        <v>6848.3</v>
      </c>
      <c r="M17" s="45">
        <v>1291</v>
      </c>
      <c r="N17" s="41" t="s">
        <v>62</v>
      </c>
      <c r="O17" s="38" t="s">
        <v>33</v>
      </c>
      <c r="P17" s="36"/>
      <c r="Q17" s="35"/>
      <c r="R17" s="35"/>
      <c r="S17" s="36"/>
      <c r="T17" s="35"/>
      <c r="U17" s="35"/>
      <c r="X17" s="33"/>
      <c r="Y17" s="33"/>
      <c r="Z17" s="35"/>
    </row>
    <row r="18" spans="1:27" s="34" customFormat="1" ht="25.35" customHeight="1">
      <c r="A18" s="37">
        <v>6</v>
      </c>
      <c r="B18" s="37">
        <v>4</v>
      </c>
      <c r="C18" s="43" t="s">
        <v>41</v>
      </c>
      <c r="D18" s="45">
        <v>6236.81</v>
      </c>
      <c r="E18" s="42">
        <v>8538.75</v>
      </c>
      <c r="F18" s="47">
        <f>(D18-E18)/E18</f>
        <v>-0.26958746889181667</v>
      </c>
      <c r="G18" s="45">
        <v>944</v>
      </c>
      <c r="H18" s="42">
        <v>25</v>
      </c>
      <c r="I18" s="42">
        <f>G18/H18</f>
        <v>37.76</v>
      </c>
      <c r="J18" s="42">
        <v>8</v>
      </c>
      <c r="K18" s="42">
        <v>5</v>
      </c>
      <c r="L18" s="45">
        <v>156838.64000000001</v>
      </c>
      <c r="M18" s="45">
        <v>25663</v>
      </c>
      <c r="N18" s="41">
        <v>44057</v>
      </c>
      <c r="O18" s="38" t="s">
        <v>35</v>
      </c>
      <c r="P18" s="36"/>
      <c r="Q18" s="35"/>
      <c r="S18" s="36"/>
      <c r="T18" s="35"/>
      <c r="U18" s="35"/>
      <c r="V18" s="36"/>
      <c r="W18" s="35"/>
      <c r="X18" s="35"/>
      <c r="Y18" s="8"/>
      <c r="Z18" s="35"/>
      <c r="AA18" s="35"/>
    </row>
    <row r="19" spans="1:27" s="34" customFormat="1" ht="25.35" customHeight="1">
      <c r="A19" s="37">
        <v>7</v>
      </c>
      <c r="B19" s="37" t="s">
        <v>36</v>
      </c>
      <c r="C19" s="43" t="s">
        <v>69</v>
      </c>
      <c r="D19" s="45">
        <v>4499.97</v>
      </c>
      <c r="E19" s="42" t="s">
        <v>29</v>
      </c>
      <c r="F19" s="42" t="s">
        <v>29</v>
      </c>
      <c r="G19" s="45">
        <v>830</v>
      </c>
      <c r="H19" s="42">
        <v>101</v>
      </c>
      <c r="I19" s="42">
        <f>G19/H19</f>
        <v>8.217821782178218</v>
      </c>
      <c r="J19" s="42">
        <v>19</v>
      </c>
      <c r="K19" s="42">
        <v>1</v>
      </c>
      <c r="L19" s="45">
        <v>4499.97</v>
      </c>
      <c r="M19" s="45">
        <v>830</v>
      </c>
      <c r="N19" s="41">
        <v>44085</v>
      </c>
      <c r="O19" s="38" t="s">
        <v>68</v>
      </c>
      <c r="P19" s="36"/>
      <c r="Q19" s="35"/>
      <c r="S19" s="36"/>
      <c r="T19" s="35"/>
      <c r="U19" s="35"/>
      <c r="V19" s="36"/>
      <c r="W19" s="35"/>
      <c r="X19" s="35"/>
      <c r="Y19" s="8"/>
      <c r="Z19" s="35"/>
      <c r="AA19" s="35"/>
    </row>
    <row r="20" spans="1:27" s="34" customFormat="1" ht="25.35" customHeight="1">
      <c r="A20" s="37">
        <v>8</v>
      </c>
      <c r="B20" s="37">
        <v>5</v>
      </c>
      <c r="C20" s="43" t="s">
        <v>58</v>
      </c>
      <c r="D20" s="45">
        <v>3029.65</v>
      </c>
      <c r="E20" s="42">
        <v>7448.61</v>
      </c>
      <c r="F20" s="47">
        <f>(D20-E20)/E20</f>
        <v>-0.5932596820077839</v>
      </c>
      <c r="G20" s="45">
        <v>477</v>
      </c>
      <c r="H20" s="42">
        <v>29</v>
      </c>
      <c r="I20" s="42">
        <f>G20/H20</f>
        <v>16.448275862068964</v>
      </c>
      <c r="J20" s="42">
        <v>9</v>
      </c>
      <c r="K20" s="42">
        <v>2</v>
      </c>
      <c r="L20" s="45">
        <v>16579.23</v>
      </c>
      <c r="M20" s="45">
        <v>2742</v>
      </c>
      <c r="N20" s="41">
        <v>44078</v>
      </c>
      <c r="O20" s="38" t="s">
        <v>35</v>
      </c>
      <c r="P20" s="36"/>
      <c r="Q20" s="35"/>
      <c r="S20" s="36"/>
      <c r="T20" s="35"/>
      <c r="U20" s="35"/>
      <c r="V20" s="36"/>
      <c r="W20" s="35"/>
      <c r="X20" s="35"/>
      <c r="Y20" s="8"/>
      <c r="Z20" s="35"/>
      <c r="AA20" s="35"/>
    </row>
    <row r="21" spans="1:27" s="34" customFormat="1" ht="25.35" customHeight="1">
      <c r="A21" s="37">
        <v>9</v>
      </c>
      <c r="B21" s="37">
        <v>6</v>
      </c>
      <c r="C21" s="43" t="s">
        <v>50</v>
      </c>
      <c r="D21" s="45">
        <v>2962.87</v>
      </c>
      <c r="E21" s="42">
        <v>5913.81</v>
      </c>
      <c r="F21" s="47">
        <f>(D21-E21)/E21</f>
        <v>-0.49899134398974609</v>
      </c>
      <c r="G21" s="45">
        <v>515</v>
      </c>
      <c r="H21" s="42">
        <v>27</v>
      </c>
      <c r="I21" s="42">
        <f>G21/H21</f>
        <v>19.074074074074073</v>
      </c>
      <c r="J21" s="42">
        <v>8</v>
      </c>
      <c r="K21" s="42">
        <v>3</v>
      </c>
      <c r="L21" s="45">
        <v>30627</v>
      </c>
      <c r="M21" s="45">
        <v>5509</v>
      </c>
      <c r="N21" s="41">
        <v>44071</v>
      </c>
      <c r="O21" s="38" t="s">
        <v>37</v>
      </c>
      <c r="P21" s="36"/>
      <c r="Q21" s="35"/>
      <c r="S21" s="36"/>
      <c r="T21" s="35"/>
      <c r="U21" s="35"/>
      <c r="V21" s="36"/>
      <c r="W21" s="35"/>
      <c r="X21" s="35"/>
      <c r="Y21" s="8"/>
      <c r="Z21" s="35"/>
      <c r="AA21" s="35"/>
    </row>
    <row r="22" spans="1:27" s="34" customFormat="1" ht="25.35" customHeight="1">
      <c r="A22" s="37">
        <v>10</v>
      </c>
      <c r="B22" s="37">
        <v>3</v>
      </c>
      <c r="C22" s="43" t="s">
        <v>56</v>
      </c>
      <c r="D22" s="45">
        <v>2925.86</v>
      </c>
      <c r="E22" s="42">
        <v>9101.31</v>
      </c>
      <c r="F22" s="47">
        <f>(D22-E22)/E22</f>
        <v>-0.67852320160504354</v>
      </c>
      <c r="G22" s="45">
        <v>473</v>
      </c>
      <c r="H22" s="42">
        <v>37</v>
      </c>
      <c r="I22" s="42">
        <f>G22/H22</f>
        <v>12.783783783783784</v>
      </c>
      <c r="J22" s="42">
        <v>10</v>
      </c>
      <c r="K22" s="42">
        <v>2</v>
      </c>
      <c r="L22" s="45">
        <v>15699</v>
      </c>
      <c r="M22" s="45">
        <v>2632</v>
      </c>
      <c r="N22" s="41">
        <v>44078</v>
      </c>
      <c r="O22" s="38" t="s">
        <v>57</v>
      </c>
      <c r="P22" s="36"/>
      <c r="Q22" s="35"/>
      <c r="S22" s="36"/>
      <c r="T22" s="35"/>
      <c r="U22" s="35"/>
      <c r="V22" s="36"/>
      <c r="W22" s="35"/>
      <c r="X22" s="35"/>
      <c r="Y22" s="8"/>
      <c r="Z22" s="35"/>
    </row>
    <row r="23" spans="1:27" s="34" customFormat="1" ht="25.35" customHeight="1">
      <c r="A23" s="16"/>
      <c r="B23" s="16"/>
      <c r="C23" s="39" t="s">
        <v>28</v>
      </c>
      <c r="D23" s="40">
        <f>SUM(D13:D22)</f>
        <v>126990.01999999999</v>
      </c>
      <c r="E23" s="40">
        <f t="shared" ref="E23:G23" si="0">SUM(E13:E22)</f>
        <v>114178.4</v>
      </c>
      <c r="F23" s="48">
        <f>(D23-E23)/E23</f>
        <v>0.1122070374081262</v>
      </c>
      <c r="G23" s="40">
        <f t="shared" si="0"/>
        <v>21619</v>
      </c>
      <c r="H23" s="40"/>
      <c r="I23" s="19"/>
      <c r="J23" s="18"/>
      <c r="K23" s="20"/>
      <c r="L23" s="21"/>
      <c r="M23" s="25"/>
      <c r="N23" s="22"/>
      <c r="O23" s="26"/>
    </row>
    <row r="24" spans="1:27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7" s="34" customFormat="1" ht="25.35" customHeight="1">
      <c r="A25" s="37">
        <v>11</v>
      </c>
      <c r="B25" s="37" t="s">
        <v>36</v>
      </c>
      <c r="C25" s="43" t="s">
        <v>65</v>
      </c>
      <c r="D25" s="45">
        <v>1724.51</v>
      </c>
      <c r="E25" s="42" t="s">
        <v>29</v>
      </c>
      <c r="F25" s="42" t="s">
        <v>29</v>
      </c>
      <c r="G25" s="45">
        <v>282</v>
      </c>
      <c r="H25" s="42">
        <v>40</v>
      </c>
      <c r="I25" s="42">
        <f>G25/H25</f>
        <v>7.05</v>
      </c>
      <c r="J25" s="42">
        <v>9</v>
      </c>
      <c r="K25" s="42">
        <v>1</v>
      </c>
      <c r="L25" s="45">
        <v>1724.51</v>
      </c>
      <c r="M25" s="45">
        <v>282</v>
      </c>
      <c r="N25" s="41">
        <v>44085</v>
      </c>
      <c r="O25" s="38" t="s">
        <v>35</v>
      </c>
      <c r="P25" s="36"/>
      <c r="Q25" s="35"/>
      <c r="S25" s="36"/>
      <c r="T25" s="35"/>
      <c r="U25" s="35"/>
      <c r="V25" s="36"/>
      <c r="W25" s="35"/>
      <c r="X25" s="35"/>
      <c r="Y25" s="8"/>
      <c r="Z25" s="35"/>
      <c r="AA25" s="35"/>
    </row>
    <row r="26" spans="1:27" s="34" customFormat="1" ht="25.35" customHeight="1">
      <c r="A26" s="37">
        <v>12</v>
      </c>
      <c r="B26" s="37">
        <v>8</v>
      </c>
      <c r="C26" s="43" t="s">
        <v>55</v>
      </c>
      <c r="D26" s="45">
        <v>1100.4000000000001</v>
      </c>
      <c r="E26" s="42">
        <v>2419.14</v>
      </c>
      <c r="F26" s="47">
        <f>(D26-E26)/E26</f>
        <v>-0.54512760733153098</v>
      </c>
      <c r="G26" s="45">
        <v>190</v>
      </c>
      <c r="H26" s="42">
        <v>19</v>
      </c>
      <c r="I26" s="42">
        <f>G26/H26</f>
        <v>10</v>
      </c>
      <c r="J26" s="42">
        <v>9</v>
      </c>
      <c r="K26" s="42">
        <v>3</v>
      </c>
      <c r="L26" s="45">
        <v>15240.97</v>
      </c>
      <c r="M26" s="45">
        <v>2679</v>
      </c>
      <c r="N26" s="41">
        <v>44071</v>
      </c>
      <c r="O26" s="38" t="s">
        <v>54</v>
      </c>
      <c r="P26" s="36"/>
      <c r="Q26" s="35"/>
      <c r="S26" s="36"/>
      <c r="T26" s="35"/>
      <c r="U26" s="35"/>
      <c r="V26" s="36"/>
      <c r="W26" s="35"/>
      <c r="X26" s="35"/>
      <c r="Y26" s="8"/>
      <c r="Z26" s="35"/>
    </row>
    <row r="27" spans="1:27" s="34" customFormat="1" ht="25.35" customHeight="1">
      <c r="A27" s="37">
        <v>13</v>
      </c>
      <c r="B27" s="37">
        <v>7</v>
      </c>
      <c r="C27" s="43" t="s">
        <v>44</v>
      </c>
      <c r="D27" s="45">
        <v>969.39</v>
      </c>
      <c r="E27" s="42">
        <v>2790.87</v>
      </c>
      <c r="F27" s="47">
        <f>(D27-E27)/E27</f>
        <v>-0.65265669844887086</v>
      </c>
      <c r="G27" s="45">
        <v>182</v>
      </c>
      <c r="H27" s="42">
        <v>17</v>
      </c>
      <c r="I27" s="42">
        <f>G27/H27</f>
        <v>10.705882352941176</v>
      </c>
      <c r="J27" s="42">
        <v>6</v>
      </c>
      <c r="K27" s="42">
        <v>4</v>
      </c>
      <c r="L27" s="45">
        <v>31325.03</v>
      </c>
      <c r="M27" s="45">
        <v>6893</v>
      </c>
      <c r="N27" s="41">
        <v>44064</v>
      </c>
      <c r="O27" s="38" t="s">
        <v>35</v>
      </c>
      <c r="P27" s="36"/>
      <c r="Q27" s="35"/>
      <c r="S27" s="36"/>
      <c r="T27" s="35"/>
      <c r="U27" s="35"/>
      <c r="V27" s="36"/>
      <c r="W27" s="35"/>
      <c r="X27" s="35"/>
      <c r="Y27" s="8"/>
      <c r="Z27" s="35"/>
    </row>
    <row r="28" spans="1:27" s="34" customFormat="1" ht="25.35" customHeight="1">
      <c r="A28" s="37">
        <v>14</v>
      </c>
      <c r="B28" s="37">
        <v>9</v>
      </c>
      <c r="C28" s="43" t="s">
        <v>59</v>
      </c>
      <c r="D28" s="45">
        <v>821</v>
      </c>
      <c r="E28" s="42">
        <v>2198</v>
      </c>
      <c r="F28" s="47">
        <f>(D28-E28)/E28</f>
        <v>-0.62647861692447682</v>
      </c>
      <c r="G28" s="45">
        <v>150</v>
      </c>
      <c r="H28" s="42" t="s">
        <v>29</v>
      </c>
      <c r="I28" s="42" t="s">
        <v>29</v>
      </c>
      <c r="J28" s="42">
        <v>3</v>
      </c>
      <c r="K28" s="42">
        <v>2</v>
      </c>
      <c r="L28" s="45">
        <v>3867</v>
      </c>
      <c r="M28" s="45">
        <v>749</v>
      </c>
      <c r="N28" s="41">
        <v>44078</v>
      </c>
      <c r="O28" s="38" t="s">
        <v>30</v>
      </c>
      <c r="P28" s="36"/>
      <c r="Q28" s="35"/>
      <c r="S28" s="36"/>
      <c r="T28" s="35"/>
      <c r="U28" s="35"/>
      <c r="V28" s="36"/>
      <c r="W28" s="35"/>
      <c r="X28" s="35"/>
      <c r="Y28" s="8"/>
      <c r="Z28" s="35"/>
    </row>
    <row r="29" spans="1:27" s="34" customFormat="1" ht="25.35" customHeight="1">
      <c r="A29" s="37">
        <v>15</v>
      </c>
      <c r="B29" s="37">
        <v>12</v>
      </c>
      <c r="C29" s="43" t="s">
        <v>52</v>
      </c>
      <c r="D29" s="45">
        <v>547</v>
      </c>
      <c r="E29" s="42">
        <v>336</v>
      </c>
      <c r="F29" s="47">
        <f>(D29-E29)/E29</f>
        <v>0.62797619047619047</v>
      </c>
      <c r="G29" s="45">
        <v>127</v>
      </c>
      <c r="H29" s="42">
        <v>14</v>
      </c>
      <c r="I29" s="42">
        <f>G29/H29</f>
        <v>9.0714285714285712</v>
      </c>
      <c r="J29" s="42">
        <v>5</v>
      </c>
      <c r="K29" s="42">
        <v>3</v>
      </c>
      <c r="L29" s="45">
        <v>4494</v>
      </c>
      <c r="M29" s="45">
        <v>1075</v>
      </c>
      <c r="N29" s="41">
        <v>44071</v>
      </c>
      <c r="O29" s="38" t="s">
        <v>53</v>
      </c>
      <c r="P29" s="36"/>
      <c r="Q29" s="35"/>
      <c r="S29" s="36"/>
      <c r="T29" s="35"/>
      <c r="U29" s="35"/>
      <c r="V29" s="36"/>
      <c r="W29" s="35"/>
      <c r="X29" s="35"/>
      <c r="Y29" s="8"/>
      <c r="Z29" s="35"/>
    </row>
    <row r="30" spans="1:27" s="34" customFormat="1" ht="25.35" customHeight="1">
      <c r="A30" s="37">
        <v>16</v>
      </c>
      <c r="B30" s="37">
        <v>10</v>
      </c>
      <c r="C30" s="43" t="s">
        <v>42</v>
      </c>
      <c r="D30" s="45">
        <v>544.54999999999995</v>
      </c>
      <c r="E30" s="42">
        <v>1478.19</v>
      </c>
      <c r="F30" s="47">
        <f>(D30-E30)/E30</f>
        <v>-0.63161028013990084</v>
      </c>
      <c r="G30" s="45">
        <v>79</v>
      </c>
      <c r="H30" s="42">
        <v>5</v>
      </c>
      <c r="I30" s="42">
        <f>G30/H30</f>
        <v>15.8</v>
      </c>
      <c r="J30" s="42">
        <v>2</v>
      </c>
      <c r="K30" s="42">
        <v>5</v>
      </c>
      <c r="L30" s="45">
        <v>33641.360000000001</v>
      </c>
      <c r="M30" s="45">
        <v>6176</v>
      </c>
      <c r="N30" s="41">
        <v>44057</v>
      </c>
      <c r="O30" s="38" t="s">
        <v>34</v>
      </c>
      <c r="P30" s="36"/>
      <c r="Q30" s="35"/>
      <c r="S30" s="36"/>
      <c r="T30" s="35"/>
      <c r="U30" s="35"/>
      <c r="V30" s="36"/>
      <c r="W30" s="35"/>
      <c r="X30" s="35"/>
      <c r="Y30" s="8"/>
      <c r="Z30" s="35"/>
    </row>
    <row r="31" spans="1:27" s="34" customFormat="1" ht="25.35" customHeight="1">
      <c r="A31" s="37">
        <v>17</v>
      </c>
      <c r="B31" s="49">
        <v>11</v>
      </c>
      <c r="C31" s="43" t="s">
        <v>45</v>
      </c>
      <c r="D31" s="45">
        <v>158</v>
      </c>
      <c r="E31" s="42">
        <v>912</v>
      </c>
      <c r="F31" s="47">
        <f>(D31-E31)/E31</f>
        <v>-0.82675438596491224</v>
      </c>
      <c r="G31" s="45">
        <v>23</v>
      </c>
      <c r="H31" s="42" t="s">
        <v>29</v>
      </c>
      <c r="I31" s="42" t="s">
        <v>29</v>
      </c>
      <c r="J31" s="42">
        <v>1</v>
      </c>
      <c r="K31" s="42">
        <v>4</v>
      </c>
      <c r="L31" s="45">
        <v>13360</v>
      </c>
      <c r="M31" s="45">
        <v>2374</v>
      </c>
      <c r="N31" s="41">
        <v>44064</v>
      </c>
      <c r="O31" s="38" t="s">
        <v>30</v>
      </c>
      <c r="P31" s="36"/>
      <c r="Q31" s="35"/>
      <c r="S31" s="36"/>
      <c r="T31" s="35"/>
      <c r="U31" s="35"/>
      <c r="V31" s="36"/>
      <c r="W31" s="35"/>
      <c r="X31" s="35"/>
      <c r="Y31" s="8"/>
      <c r="Z31" s="35"/>
    </row>
    <row r="32" spans="1:27" s="34" customFormat="1" ht="25.35" customHeight="1">
      <c r="A32" s="37">
        <v>18</v>
      </c>
      <c r="B32" s="37">
        <v>18</v>
      </c>
      <c r="C32" s="43" t="s">
        <v>39</v>
      </c>
      <c r="D32" s="50">
        <v>135.1</v>
      </c>
      <c r="E32" s="42">
        <v>101.3</v>
      </c>
      <c r="F32" s="47">
        <f>(D32-E32)/E32</f>
        <v>0.33366238894373146</v>
      </c>
      <c r="G32" s="45">
        <v>43</v>
      </c>
      <c r="H32" s="42">
        <v>2</v>
      </c>
      <c r="I32" s="42">
        <f>G32/H32</f>
        <v>21.5</v>
      </c>
      <c r="J32" s="42">
        <v>1</v>
      </c>
      <c r="K32" s="42">
        <v>6</v>
      </c>
      <c r="L32" s="45">
        <v>14764</v>
      </c>
      <c r="M32" s="45">
        <v>3623</v>
      </c>
      <c r="N32" s="41">
        <v>44050</v>
      </c>
      <c r="O32" s="38" t="s">
        <v>37</v>
      </c>
      <c r="P32" s="36"/>
      <c r="Q32" s="35"/>
      <c r="S32" s="36"/>
      <c r="T32" s="35"/>
      <c r="U32" s="35"/>
      <c r="V32" s="36"/>
      <c r="W32" s="35"/>
      <c r="X32" s="35"/>
      <c r="Y32" s="8"/>
      <c r="Z32" s="35"/>
    </row>
    <row r="33" spans="1:26" s="34" customFormat="1" ht="25.35" customHeight="1">
      <c r="A33" s="37">
        <v>19</v>
      </c>
      <c r="B33" s="37">
        <v>17</v>
      </c>
      <c r="C33" s="43" t="s">
        <v>32</v>
      </c>
      <c r="D33" s="50">
        <v>101</v>
      </c>
      <c r="E33" s="42">
        <v>152</v>
      </c>
      <c r="F33" s="47">
        <f>(D33-E33)/E33</f>
        <v>-0.33552631578947367</v>
      </c>
      <c r="G33" s="45">
        <v>20</v>
      </c>
      <c r="H33" s="42">
        <v>3</v>
      </c>
      <c r="I33" s="42">
        <f>G33/H33</f>
        <v>6.666666666666667</v>
      </c>
      <c r="J33" s="42">
        <v>1</v>
      </c>
      <c r="K33" s="42" t="s">
        <v>29</v>
      </c>
      <c r="L33" s="45">
        <v>135882</v>
      </c>
      <c r="M33" s="45">
        <v>27974</v>
      </c>
      <c r="N33" s="41">
        <v>43896</v>
      </c>
      <c r="O33" s="38" t="s">
        <v>31</v>
      </c>
      <c r="P33" s="36"/>
      <c r="Q33" s="35"/>
      <c r="S33" s="36"/>
      <c r="T33" s="35"/>
      <c r="U33" s="35"/>
      <c r="V33" s="36"/>
      <c r="W33" s="35"/>
      <c r="X33" s="35"/>
      <c r="Y33" s="8"/>
      <c r="Z33" s="35"/>
    </row>
    <row r="34" spans="1:26" s="34" customFormat="1" ht="25.35" customHeight="1">
      <c r="A34" s="37">
        <v>20</v>
      </c>
      <c r="B34" s="37">
        <v>13</v>
      </c>
      <c r="C34" s="43" t="s">
        <v>46</v>
      </c>
      <c r="D34" s="46">
        <v>74</v>
      </c>
      <c r="E34" s="42">
        <v>299</v>
      </c>
      <c r="F34" s="47">
        <f>(D34-E34)/E34</f>
        <v>-0.75250836120401343</v>
      </c>
      <c r="G34" s="45">
        <v>22</v>
      </c>
      <c r="H34" s="42" t="s">
        <v>29</v>
      </c>
      <c r="I34" s="42" t="s">
        <v>29</v>
      </c>
      <c r="J34" s="42">
        <v>4</v>
      </c>
      <c r="K34" s="42">
        <v>4</v>
      </c>
      <c r="L34" s="45">
        <v>7230</v>
      </c>
      <c r="M34" s="45">
        <v>1542</v>
      </c>
      <c r="N34" s="41">
        <v>44064</v>
      </c>
      <c r="O34" s="38" t="s">
        <v>30</v>
      </c>
      <c r="P34" s="36"/>
      <c r="Q34" s="35"/>
      <c r="R34" s="35"/>
      <c r="S34" s="36"/>
      <c r="T34" s="35"/>
      <c r="U34" s="35"/>
      <c r="V34" s="35"/>
      <c r="W34" s="8"/>
      <c r="X34" s="33"/>
      <c r="Y34" s="35"/>
      <c r="Z34" s="35"/>
    </row>
    <row r="35" spans="1:26" s="34" customFormat="1" ht="25.35" customHeight="1">
      <c r="A35" s="16"/>
      <c r="B35" s="16"/>
      <c r="C35" s="39" t="s">
        <v>28</v>
      </c>
      <c r="D35" s="40">
        <f>SUM(D23:D34)</f>
        <v>133164.96999999997</v>
      </c>
      <c r="E35" s="40">
        <f t="shared" ref="E35:G35" si="1">SUM(E23:E34)</f>
        <v>124864.9</v>
      </c>
      <c r="F35" s="48">
        <f>(D35-E35)/E35</f>
        <v>6.6472403373565983E-2</v>
      </c>
      <c r="G35" s="40">
        <f t="shared" si="1"/>
        <v>22737</v>
      </c>
      <c r="H35" s="40"/>
      <c r="I35" s="19"/>
      <c r="J35" s="18"/>
      <c r="K35" s="20"/>
      <c r="L35" s="21"/>
      <c r="M35" s="25"/>
      <c r="N35" s="22"/>
      <c r="O35" s="26"/>
    </row>
    <row r="36" spans="1:26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s="34" customFormat="1" ht="25.35" customHeight="1">
      <c r="A37" s="37">
        <v>21</v>
      </c>
      <c r="B37" s="37">
        <v>14</v>
      </c>
      <c r="C37" s="43" t="s">
        <v>43</v>
      </c>
      <c r="D37" s="45">
        <v>51</v>
      </c>
      <c r="E37" s="42">
        <v>276.5</v>
      </c>
      <c r="F37" s="47">
        <f>(D37-E37)/E37</f>
        <v>-0.81555153707052441</v>
      </c>
      <c r="G37" s="45">
        <v>9</v>
      </c>
      <c r="H37" s="42">
        <v>3</v>
      </c>
      <c r="I37" s="42">
        <f>G37/H37</f>
        <v>3</v>
      </c>
      <c r="J37" s="42">
        <v>2</v>
      </c>
      <c r="K37" s="42">
        <v>5</v>
      </c>
      <c r="L37" s="45">
        <v>17177.8</v>
      </c>
      <c r="M37" s="45">
        <v>4111</v>
      </c>
      <c r="N37" s="41">
        <v>44057</v>
      </c>
      <c r="O37" s="38" t="s">
        <v>34</v>
      </c>
      <c r="P37" s="36"/>
      <c r="Q37" s="35"/>
      <c r="R37" s="35"/>
      <c r="S37" s="36"/>
      <c r="T37" s="35"/>
      <c r="U37" s="35"/>
      <c r="V37" s="35"/>
      <c r="W37" s="8"/>
      <c r="X37" s="33"/>
      <c r="Y37" s="35"/>
      <c r="Z37" s="35"/>
    </row>
    <row r="38" spans="1:26" s="34" customFormat="1" ht="25.35" customHeight="1">
      <c r="A38" s="37">
        <v>22</v>
      </c>
      <c r="B38" s="37">
        <v>20</v>
      </c>
      <c r="C38" s="43" t="s">
        <v>48</v>
      </c>
      <c r="D38" s="45">
        <v>36</v>
      </c>
      <c r="E38" s="42">
        <v>54.5</v>
      </c>
      <c r="F38" s="47">
        <f>(D38-E38)/E38</f>
        <v>-0.33944954128440369</v>
      </c>
      <c r="G38" s="45">
        <v>8</v>
      </c>
      <c r="H38" s="42">
        <v>1</v>
      </c>
      <c r="I38" s="42">
        <f>G38/H38</f>
        <v>8</v>
      </c>
      <c r="J38" s="42">
        <v>1</v>
      </c>
      <c r="K38" s="42">
        <v>4</v>
      </c>
      <c r="L38" s="45">
        <v>467.5</v>
      </c>
      <c r="M38" s="45">
        <v>104</v>
      </c>
      <c r="N38" s="41">
        <v>44064</v>
      </c>
      <c r="O38" s="38" t="s">
        <v>47</v>
      </c>
      <c r="P38" s="36"/>
      <c r="Q38" s="35"/>
      <c r="R38" s="35"/>
      <c r="S38" s="36"/>
      <c r="T38" s="35"/>
      <c r="U38" s="35"/>
      <c r="V38" s="35"/>
      <c r="W38" s="8"/>
      <c r="X38" s="36"/>
      <c r="Y38" s="35"/>
      <c r="Z38" s="35"/>
    </row>
    <row r="39" spans="1:26" s="34" customFormat="1" ht="25.35" customHeight="1">
      <c r="A39" s="37">
        <v>23</v>
      </c>
      <c r="B39" s="37">
        <v>16</v>
      </c>
      <c r="C39" s="43" t="s">
        <v>38</v>
      </c>
      <c r="D39" s="45">
        <v>22</v>
      </c>
      <c r="E39" s="42">
        <v>169</v>
      </c>
      <c r="F39" s="47">
        <f>(D39-E39)/E39</f>
        <v>-0.86982248520710059</v>
      </c>
      <c r="G39" s="45">
        <v>6</v>
      </c>
      <c r="H39" s="42" t="s">
        <v>29</v>
      </c>
      <c r="I39" s="42" t="s">
        <v>29</v>
      </c>
      <c r="J39" s="42">
        <v>1</v>
      </c>
      <c r="K39" s="42">
        <v>7</v>
      </c>
      <c r="L39" s="45">
        <v>36124</v>
      </c>
      <c r="M39" s="45">
        <v>8544</v>
      </c>
      <c r="N39" s="41">
        <v>44043</v>
      </c>
      <c r="O39" s="38" t="s">
        <v>30</v>
      </c>
      <c r="P39" s="36"/>
      <c r="Q39" s="35"/>
      <c r="R39" s="35"/>
      <c r="S39" s="36"/>
      <c r="T39" s="35"/>
      <c r="U39" s="35"/>
      <c r="V39" s="35"/>
    </row>
    <row r="40" spans="1:26" ht="25.35" customHeight="1">
      <c r="A40" s="16"/>
      <c r="B40" s="16"/>
      <c r="C40" s="39" t="s">
        <v>70</v>
      </c>
      <c r="D40" s="17">
        <f>SUM(D35:D39)</f>
        <v>133273.96999999997</v>
      </c>
      <c r="E40" s="40">
        <f t="shared" ref="E40:G40" si="2">SUM(E35:E39)</f>
        <v>125364.9</v>
      </c>
      <c r="F40" s="48">
        <f>(D40-E40)/E40</f>
        <v>6.3088392365007892E-2</v>
      </c>
      <c r="G40" s="40">
        <f t="shared" si="2"/>
        <v>22760</v>
      </c>
      <c r="H40" s="17"/>
      <c r="I40" s="19"/>
      <c r="J40" s="18"/>
      <c r="K40" s="20"/>
      <c r="L40" s="21"/>
      <c r="M40" s="25"/>
      <c r="N40" s="22"/>
      <c r="O40" s="26"/>
    </row>
    <row r="41" spans="1:26" ht="23.1" customHeight="1">
      <c r="P41" s="34"/>
      <c r="Q41" s="34"/>
      <c r="R41" s="34"/>
      <c r="T41" s="34"/>
      <c r="U41" s="34"/>
    </row>
    <row r="42" spans="1:26" ht="17.25" customHeight="1"/>
    <row r="62" ht="12" customHeight="1"/>
  </sheetData>
  <sortState xmlns:xlrd2="http://schemas.microsoft.com/office/spreadsheetml/2017/richdata2" ref="B16:O19">
    <sortCondition descending="1" ref="D13:D1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2020-09-14T13:53:00Z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