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"/>
    </mc:Choice>
  </mc:AlternateContent>
  <xr:revisionPtr revIDLastSave="0" documentId="13_ncr:1_{95D6B4E3-9E6D-463F-90FF-FC5F77AAB421}" xr6:coauthVersionLast="46" xr6:coauthVersionMax="46" xr10:uidLastSave="{00000000-0000-0000-0000-000000000000}"/>
  <bookViews>
    <workbookView xWindow="-98" yWindow="-98" windowWidth="20715" windowHeight="13276" tabRatio="850" xr2:uid="{00000000-000D-0000-FFFF-FFFF00000000}"/>
  </bookViews>
  <sheets>
    <sheet name="!" sheetId="4" r:id="rId1"/>
    <sheet name="Acme" sheetId="1" r:id="rId2"/>
    <sheet name="TFD" sheetId="3" r:id="rId3"/>
    <sheet name="GPĮ" sheetId="6" r:id="rId4"/>
    <sheet name="VLG Film" sheetId="21" r:id="rId5"/>
    <sheet name="Dukine Film Distribution" sheetId="23" r:id="rId6"/>
    <sheet name="NCG" sheetId="5" r:id="rId7"/>
    <sheet name="Best Film" sheetId="11" r:id="rId8"/>
    <sheet name="UAB Travolta" sheetId="18" r:id="rId9"/>
    <sheet name="A-one Films" sheetId="10" r:id="rId10"/>
    <sheet name="Greta Garbo Films" sheetId="20" r:id="rId11"/>
    <sheet name="Europos kinas" sheetId="17" r:id="rId12"/>
    <sheet name="Estinfilm" sheetId="19" r:id="rId13"/>
    <sheet name="Skalvijos kino centras" sheetId="14" r:id="rId14"/>
    <sheet name="Kino pasaka" sheetId="22" r:id="rId15"/>
    <sheet name="Kiti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8" i="4" l="1"/>
  <c r="C58" i="4"/>
  <c r="D53" i="4"/>
  <c r="C53" i="4"/>
  <c r="F16" i="5" l="1"/>
  <c r="D16" i="5"/>
  <c r="D12" i="23"/>
  <c r="G12" i="23"/>
  <c r="F12" i="23"/>
  <c r="E12" i="23"/>
  <c r="E13" i="16"/>
  <c r="D13" i="16"/>
  <c r="D16" i="23" l="1"/>
  <c r="C10" i="4" s="1"/>
  <c r="F16" i="23"/>
  <c r="D10" i="4" s="1"/>
  <c r="D17" i="4"/>
  <c r="C17" i="4"/>
  <c r="E57" i="16"/>
  <c r="D57" i="16"/>
  <c r="E25" i="16"/>
  <c r="D61" i="4" s="1"/>
  <c r="D25" i="16"/>
  <c r="C61" i="4" s="1"/>
  <c r="E31" i="16"/>
  <c r="D31" i="16"/>
  <c r="E6" i="22"/>
  <c r="D69" i="4" s="1"/>
  <c r="D6" i="22"/>
  <c r="C69" i="4" s="1"/>
  <c r="E91" i="16"/>
  <c r="D91" i="16"/>
  <c r="E30" i="21"/>
  <c r="D50" i="4" s="1"/>
  <c r="D30" i="21"/>
  <c r="C50" i="4" s="1"/>
  <c r="D9" i="4" l="1"/>
  <c r="C9" i="4"/>
  <c r="D25" i="4"/>
  <c r="C25" i="4"/>
  <c r="D26" i="4"/>
  <c r="D70" i="4"/>
  <c r="C26" i="4"/>
  <c r="C70" i="4"/>
  <c r="E8" i="19"/>
  <c r="D8" i="19"/>
  <c r="E97" i="16" l="1"/>
  <c r="D33" i="4" s="1"/>
  <c r="D97" i="16"/>
  <c r="C77" i="4" s="1"/>
  <c r="D34" i="4"/>
  <c r="C34" i="4"/>
  <c r="E103" i="16"/>
  <c r="D78" i="4" s="1"/>
  <c r="D103" i="16"/>
  <c r="C78" i="4" s="1"/>
  <c r="E45" i="16"/>
  <c r="D66" i="4" s="1"/>
  <c r="D45" i="16"/>
  <c r="C66" i="4" s="1"/>
  <c r="D64" i="4"/>
  <c r="C20" i="4"/>
  <c r="E12" i="20"/>
  <c r="D18" i="4" s="1"/>
  <c r="D12" i="20"/>
  <c r="C62" i="4" s="1"/>
  <c r="D30" i="4"/>
  <c r="C30" i="4"/>
  <c r="E75" i="16"/>
  <c r="D74" i="4" s="1"/>
  <c r="D75" i="16"/>
  <c r="C74" i="4" s="1"/>
  <c r="D54" i="4"/>
  <c r="C12" i="4"/>
  <c r="E19" i="16"/>
  <c r="D60" i="4" s="1"/>
  <c r="D19" i="16"/>
  <c r="C60" i="4" s="1"/>
  <c r="E69" i="16"/>
  <c r="D73" i="4" s="1"/>
  <c r="D69" i="16"/>
  <c r="D68" i="4"/>
  <c r="E5" i="16"/>
  <c r="D46" i="4" s="1"/>
  <c r="D5" i="16"/>
  <c r="C7" i="4" s="1"/>
  <c r="D24" i="4"/>
  <c r="C24" i="4"/>
  <c r="E83" i="16"/>
  <c r="D75" i="4" s="1"/>
  <c r="D83" i="16"/>
  <c r="C75" i="4" s="1"/>
  <c r="C73" i="4" l="1"/>
  <c r="C29" i="4"/>
  <c r="D29" i="4"/>
  <c r="C33" i="4"/>
  <c r="C16" i="4"/>
  <c r="C64" i="4"/>
  <c r="D7" i="4"/>
  <c r="D12" i="4"/>
  <c r="D22" i="4"/>
  <c r="D77" i="4"/>
  <c r="C46" i="4"/>
  <c r="D16" i="4"/>
  <c r="D20" i="4"/>
  <c r="C54" i="4"/>
  <c r="C22" i="4"/>
  <c r="C68" i="4"/>
  <c r="D62" i="4"/>
  <c r="C18" i="4"/>
  <c r="D32" i="4"/>
  <c r="C32" i="4"/>
  <c r="E39" i="16"/>
  <c r="D21" i="4" s="1"/>
  <c r="D39" i="16"/>
  <c r="C21" i="4" s="1"/>
  <c r="D31" i="4"/>
  <c r="C31" i="4"/>
  <c r="C76" i="4" l="1"/>
  <c r="D76" i="4"/>
  <c r="C65" i="4"/>
  <c r="D65" i="4"/>
  <c r="E9" i="18"/>
  <c r="D57" i="4" s="1"/>
  <c r="D9" i="18"/>
  <c r="C57" i="4" s="1"/>
  <c r="E109" i="16"/>
  <c r="D109" i="16"/>
  <c r="E28" i="17"/>
  <c r="D63" i="4" s="1"/>
  <c r="D28" i="17"/>
  <c r="C63" i="4" s="1"/>
  <c r="D14" i="4" l="1"/>
  <c r="D19" i="4"/>
  <c r="C35" i="4"/>
  <c r="C79" i="4"/>
  <c r="D35" i="4"/>
  <c r="D79" i="4"/>
  <c r="C19" i="4"/>
  <c r="C14" i="4"/>
  <c r="E82" i="4"/>
  <c r="E37" i="4"/>
  <c r="D16" i="11"/>
  <c r="C56" i="4" s="1"/>
  <c r="E51" i="16"/>
  <c r="D51" i="16"/>
  <c r="C23" i="4" s="1"/>
  <c r="D12" i="5"/>
  <c r="C52" i="4" s="1"/>
  <c r="D63" i="16" l="1"/>
  <c r="C72" i="4" s="1"/>
  <c r="E63" i="16"/>
  <c r="D72" i="4" s="1"/>
  <c r="D24" i="6"/>
  <c r="C47" i="4" s="1"/>
  <c r="E24" i="6"/>
  <c r="D47" i="4" s="1"/>
  <c r="H35" i="3"/>
  <c r="C55" i="4" s="1"/>
  <c r="D35" i="3"/>
  <c r="C51" i="4" s="1"/>
  <c r="D28" i="4" l="1"/>
  <c r="C28" i="4"/>
  <c r="G12" i="5"/>
  <c r="D80" i="4" s="1"/>
  <c r="F12" i="5"/>
  <c r="E12" i="5"/>
  <c r="D52" i="4" s="1"/>
  <c r="C80" i="4" l="1"/>
  <c r="H69" i="1"/>
  <c r="C48" i="4" s="1"/>
  <c r="D69" i="1"/>
  <c r="C44" i="4" s="1"/>
  <c r="E35" i="3"/>
  <c r="D51" i="4" s="1"/>
  <c r="F35" i="3"/>
  <c r="C45" i="4" s="1"/>
  <c r="G35" i="3"/>
  <c r="D45" i="4" s="1"/>
  <c r="I35" i="3"/>
  <c r="D55" i="4" s="1"/>
  <c r="C67" i="4" l="1"/>
  <c r="D67" i="4"/>
  <c r="E13" i="14"/>
  <c r="D71" i="4" s="1"/>
  <c r="D13" i="14"/>
  <c r="C71" i="4" s="1"/>
  <c r="D23" i="4" l="1"/>
  <c r="C27" i="4"/>
  <c r="D27" i="4"/>
  <c r="E16" i="11"/>
  <c r="D56" i="4" s="1"/>
  <c r="D13" i="4" l="1"/>
  <c r="C13" i="4"/>
  <c r="E22" i="10"/>
  <c r="D59" i="4" s="1"/>
  <c r="D22" i="10"/>
  <c r="C59" i="4" s="1"/>
  <c r="D8" i="4"/>
  <c r="C11" i="4" l="1"/>
  <c r="F39" i="3"/>
  <c r="D6" i="4" s="1"/>
  <c r="D11" i="4"/>
  <c r="C8" i="4"/>
  <c r="C15" i="4"/>
  <c r="D15" i="4"/>
  <c r="D39" i="3"/>
  <c r="C6" i="4" s="1"/>
  <c r="G69" i="1" l="1"/>
  <c r="D49" i="4" s="1"/>
  <c r="F69" i="1"/>
  <c r="C49" i="4" s="1"/>
  <c r="I69" i="1"/>
  <c r="D48" i="4" s="1"/>
  <c r="E69" i="1"/>
  <c r="D44" i="4" s="1"/>
  <c r="F73" i="1" l="1"/>
  <c r="D5" i="4" s="1"/>
  <c r="D73" i="1"/>
  <c r="C5" i="4" s="1"/>
  <c r="C82" i="4" l="1"/>
  <c r="D82" i="4"/>
  <c r="C37" i="4"/>
  <c r="D37" i="4"/>
  <c r="H44" i="4" l="1"/>
  <c r="H58" i="4"/>
  <c r="H53" i="4"/>
  <c r="H50" i="4"/>
  <c r="H69" i="4"/>
  <c r="H61" i="4"/>
  <c r="H70" i="4"/>
  <c r="H73" i="4"/>
  <c r="H64" i="4"/>
  <c r="H75" i="4"/>
  <c r="H78" i="4"/>
  <c r="H54" i="4"/>
  <c r="H68" i="4"/>
  <c r="H66" i="4"/>
  <c r="H60" i="4"/>
  <c r="H46" i="4"/>
  <c r="H74" i="4"/>
  <c r="H77" i="4"/>
  <c r="H62" i="4"/>
  <c r="H76" i="4"/>
  <c r="H57" i="4"/>
  <c r="H63" i="4"/>
  <c r="H65" i="4"/>
  <c r="H79" i="4"/>
  <c r="H72" i="4"/>
  <c r="H47" i="4"/>
  <c r="H52" i="4"/>
  <c r="H80" i="4"/>
  <c r="H45" i="4"/>
  <c r="H55" i="4"/>
  <c r="H51" i="4"/>
  <c r="H67" i="4"/>
  <c r="H71" i="4"/>
  <c r="H56" i="4"/>
  <c r="H59" i="4"/>
  <c r="H48" i="4"/>
  <c r="H49" i="4"/>
  <c r="F44" i="4"/>
  <c r="F53" i="4"/>
  <c r="F58" i="4"/>
  <c r="F50" i="4"/>
  <c r="F69" i="4"/>
  <c r="F61" i="4"/>
  <c r="F70" i="4"/>
  <c r="F78" i="4"/>
  <c r="F62" i="4"/>
  <c r="F77" i="4"/>
  <c r="F60" i="4"/>
  <c r="F66" i="4"/>
  <c r="F75" i="4"/>
  <c r="F74" i="4"/>
  <c r="F54" i="4"/>
  <c r="F68" i="4"/>
  <c r="F73" i="4"/>
  <c r="F46" i="4"/>
  <c r="F64" i="4"/>
  <c r="F57" i="4"/>
  <c r="F76" i="4"/>
  <c r="F63" i="4"/>
  <c r="F65" i="4"/>
  <c r="F79" i="4"/>
  <c r="F56" i="4"/>
  <c r="F52" i="4"/>
  <c r="F47" i="4"/>
  <c r="F55" i="4"/>
  <c r="F51" i="4"/>
  <c r="F72" i="4"/>
  <c r="F80" i="4"/>
  <c r="F45" i="4"/>
  <c r="F48" i="4"/>
  <c r="F67" i="4"/>
  <c r="F71" i="4"/>
  <c r="F59" i="4"/>
  <c r="F49" i="4"/>
  <c r="H17" i="4"/>
  <c r="H10" i="4"/>
  <c r="H9" i="4"/>
  <c r="H26" i="4"/>
  <c r="H25" i="4"/>
  <c r="H18" i="4"/>
  <c r="H24" i="4"/>
  <c r="H34" i="4"/>
  <c r="H30" i="4"/>
  <c r="H33" i="4"/>
  <c r="H16" i="4"/>
  <c r="H21" i="4"/>
  <c r="H7" i="4"/>
  <c r="H20" i="4"/>
  <c r="H31" i="4"/>
  <c r="H32" i="4"/>
  <c r="H22" i="4"/>
  <c r="H29" i="4"/>
  <c r="H12" i="4"/>
  <c r="H35" i="4"/>
  <c r="H19" i="4"/>
  <c r="H14" i="4"/>
  <c r="H28" i="4"/>
  <c r="H27" i="4"/>
  <c r="H23" i="4"/>
  <c r="H8" i="4"/>
  <c r="H13" i="4"/>
  <c r="H6" i="4"/>
  <c r="H11" i="4"/>
  <c r="H15" i="4"/>
  <c r="F17" i="4"/>
  <c r="F10" i="4"/>
  <c r="F9" i="4"/>
  <c r="F25" i="4"/>
  <c r="F26" i="4"/>
  <c r="F7" i="4"/>
  <c r="F24" i="4"/>
  <c r="F20" i="4"/>
  <c r="F12" i="4"/>
  <c r="F30" i="4"/>
  <c r="F34" i="4"/>
  <c r="F21" i="4"/>
  <c r="F33" i="4"/>
  <c r="F32" i="4"/>
  <c r="F22" i="4"/>
  <c r="F18" i="4"/>
  <c r="F31" i="4"/>
  <c r="F29" i="4"/>
  <c r="F16" i="4"/>
  <c r="F14" i="4"/>
  <c r="F19" i="4"/>
  <c r="F23" i="4"/>
  <c r="F35" i="4"/>
  <c r="F28" i="4"/>
  <c r="F27" i="4"/>
  <c r="F13" i="4"/>
  <c r="F8" i="4"/>
  <c r="F15" i="4"/>
  <c r="F11" i="4"/>
  <c r="F6" i="4"/>
  <c r="H5" i="4"/>
  <c r="F5" i="4"/>
  <c r="F82" i="4" l="1"/>
  <c r="H82" i="4"/>
  <c r="H37" i="4"/>
  <c r="F37" i="4"/>
</calcChain>
</file>

<file path=xl/sharedStrings.xml><?xml version="1.0" encoding="utf-8"?>
<sst xmlns="http://schemas.openxmlformats.org/spreadsheetml/2006/main" count="1189" uniqueCount="713">
  <si>
    <t>ACME FILMAI</t>
  </si>
  <si>
    <t>INDEPENDENT</t>
  </si>
  <si>
    <t>WARNER BROS.</t>
    <phoneticPr fontId="0" type="noConversion"/>
  </si>
  <si>
    <t>SONY</t>
  </si>
  <si>
    <t>Žiūrovai</t>
  </si>
  <si>
    <t>Pajamos (Eur)</t>
  </si>
  <si>
    <t>Pajamos</t>
  </si>
  <si>
    <t xml:space="preserve">Viso: </t>
  </si>
  <si>
    <t xml:space="preserve">Kino platinimo kompanijų pasiskirstymas Lietuvos rinkoje </t>
  </si>
  <si>
    <t>Kino platinimo kompanija</t>
  </si>
  <si>
    <t>Bendros pajamos</t>
  </si>
  <si>
    <t xml:space="preserve">Žiūrovų </t>
  </si>
  <si>
    <t xml:space="preserve">Filmų </t>
  </si>
  <si>
    <t>Procentinė išraiška</t>
  </si>
  <si>
    <t>skaičius</t>
  </si>
  <si>
    <t>kiekis</t>
  </si>
  <si>
    <t>ACME filmai</t>
  </si>
  <si>
    <t>%</t>
  </si>
  <si>
    <t>Theatrical Film Distribution</t>
    <phoneticPr fontId="0" type="noConversion"/>
  </si>
  <si>
    <t>Garsų pasaulio įrašai</t>
  </si>
  <si>
    <t>A-One Films</t>
    <phoneticPr fontId="0" type="noConversion"/>
  </si>
  <si>
    <t>Best Film</t>
    <phoneticPr fontId="0" type="noConversion"/>
  </si>
  <si>
    <t>VISO:</t>
  </si>
  <si>
    <t>Kino platinimo kompanijų pasiskirstymas Lietuvos rinkoje</t>
  </si>
  <si>
    <t xml:space="preserve">(pagal atstovaujamus užsienio šalių partnerius) </t>
  </si>
  <si>
    <t>ACME filmai (Independent)</t>
  </si>
  <si>
    <t>Theatrical Film Distribution (20th Century Fox)</t>
  </si>
  <si>
    <t>ACME filmai (Warner Bros.)</t>
    <phoneticPr fontId="0" type="noConversion"/>
  </si>
  <si>
    <t>Garsų pasaulio įrašai (Independent)</t>
    <phoneticPr fontId="0" type="noConversion"/>
  </si>
  <si>
    <t>ACME filmai (Sony)</t>
  </si>
  <si>
    <t>Theatrical Film Distribution (Independent)</t>
  </si>
  <si>
    <t>Best Film (Independent)</t>
    <phoneticPr fontId="0" type="noConversion"/>
  </si>
  <si>
    <t>(Eur)</t>
  </si>
  <si>
    <t>Žiūrovų skaičius</t>
  </si>
  <si>
    <t>THEATRICAL FILM DISTRIBUTION</t>
  </si>
  <si>
    <t>WDSMPI</t>
  </si>
  <si>
    <t>20TH CENTURY FOX</t>
  </si>
  <si>
    <t>UNIVERSAL PICTURES INTERNATIONAL</t>
  </si>
  <si>
    <t>PARAMOUNT PICTURES INTERNATIONAL</t>
  </si>
  <si>
    <t>GARSŲ PASAULIO ĮRAŠAI</t>
  </si>
  <si>
    <t>A-ONE FILMS</t>
    <phoneticPr fontId="0" type="noConversion"/>
  </si>
  <si>
    <t>BEST FILM</t>
  </si>
  <si>
    <t>Pakeliui į mokyklą</t>
  </si>
  <si>
    <t>Sur le Chemin de lʾécole</t>
  </si>
  <si>
    <t xml:space="preserve">  INDEPENDENT</t>
  </si>
  <si>
    <t>Theatrical Film Distribution (WDSMPI)</t>
  </si>
  <si>
    <t>Skalvijos kino centras</t>
  </si>
  <si>
    <t>Skalvijos kino centras (Independent)</t>
  </si>
  <si>
    <t>Tamsta Varlius</t>
  </si>
  <si>
    <t>Meester Kikker</t>
  </si>
  <si>
    <t>Keliaujantys paukščiai</t>
  </si>
  <si>
    <t>Les oiseaux de passage</t>
  </si>
  <si>
    <t>Panelė Rūgštynė</t>
  </si>
  <si>
    <t>Jamais Contente</t>
  </si>
  <si>
    <t>2016.12.17</t>
  </si>
  <si>
    <t>NCG Distribution</t>
  </si>
  <si>
    <t>NCG Distribution (Universal)</t>
  </si>
  <si>
    <t>NCG Distribution (Paramount)</t>
  </si>
  <si>
    <t xml:space="preserve">NCG Distribution </t>
  </si>
  <si>
    <t>Despicable Me 3</t>
  </si>
  <si>
    <t>Arčiau debesų</t>
  </si>
  <si>
    <t>Cloudboy</t>
  </si>
  <si>
    <t>2017.09.10</t>
  </si>
  <si>
    <t>Lady Bird</t>
  </si>
  <si>
    <t xml:space="preserve">Bjaurusis aš 3 </t>
  </si>
  <si>
    <t>Tylos zona</t>
  </si>
  <si>
    <t>A Quiet Place</t>
  </si>
  <si>
    <t>EUROPOS KINAS</t>
  </si>
  <si>
    <t>Loving Vincent</t>
  </si>
  <si>
    <t>Europos kinas</t>
  </si>
  <si>
    <t>Didžioji skruzdėlyčių karalystė</t>
  </si>
  <si>
    <t>Minuscule, Valley of the Lost Ants</t>
  </si>
  <si>
    <t>Estinfilm</t>
  </si>
  <si>
    <t>Sengirė</t>
  </si>
  <si>
    <t>VšĮ Sengirė</t>
  </si>
  <si>
    <t>UAB Travolta</t>
  </si>
  <si>
    <t>Estinfilm (Independent)</t>
  </si>
  <si>
    <t>A-One Films (Independent)</t>
  </si>
  <si>
    <t>VšĮ Sengirė (Independent)</t>
  </si>
  <si>
    <t>Europos kinas (Independent)</t>
  </si>
  <si>
    <t>Travolta (Independent)</t>
  </si>
  <si>
    <t xml:space="preserve">Bohemijos rapsodija </t>
  </si>
  <si>
    <t>Bohemian Rhapsody</t>
  </si>
  <si>
    <t>2018.12.21</t>
  </si>
  <si>
    <t>Krautuvų valsas</t>
  </si>
  <si>
    <t>In the Aisles</t>
  </si>
  <si>
    <t>Žmogus voras: Į naują visatą</t>
  </si>
  <si>
    <t>Spiderman into the Spiderverse</t>
  </si>
  <si>
    <t>Tarp pilkų debesų</t>
  </si>
  <si>
    <t xml:space="preserve">Ashes in the Snow </t>
  </si>
  <si>
    <t>Didelis blogas lapinas ir kitos istorijos</t>
  </si>
  <si>
    <t>Le grand méchant renard et autres contes...</t>
  </si>
  <si>
    <t>Atsargiai, ragana</t>
  </si>
  <si>
    <t>Zlogonje</t>
  </si>
  <si>
    <t>2018.10.06</t>
  </si>
  <si>
    <t>2018.12.01</t>
  </si>
  <si>
    <t>VLG Film</t>
  </si>
  <si>
    <t>Singing Fish</t>
  </si>
  <si>
    <t>Greta Garbo Films</t>
  </si>
  <si>
    <t>Film Jam</t>
  </si>
  <si>
    <t>Cinemark</t>
  </si>
  <si>
    <t>Ekskursantė</t>
  </si>
  <si>
    <t>2018.03.30</t>
  </si>
  <si>
    <t xml:space="preserve">Saulės kultas </t>
  </si>
  <si>
    <t>Midsommar</t>
  </si>
  <si>
    <t>Skausmas ir šlovė</t>
  </si>
  <si>
    <t>Dolor y gloria</t>
  </si>
  <si>
    <t>Orų mergaitė</t>
  </si>
  <si>
    <t>Wheathering with you</t>
  </si>
  <si>
    <t>Nuostabi epocha</t>
  </si>
  <si>
    <t>La Belle Epoque</t>
  </si>
  <si>
    <t xml:space="preserve">Pavarotti </t>
  </si>
  <si>
    <t>Pavarotti</t>
  </si>
  <si>
    <t>Vienišos širdys</t>
  </si>
  <si>
    <t>Someone Somewhere</t>
  </si>
  <si>
    <t>2019.09.20</t>
  </si>
  <si>
    <t>2019.07.05</t>
  </si>
  <si>
    <t>2019.02.08</t>
  </si>
  <si>
    <t>2019.11.29</t>
  </si>
  <si>
    <t>2019.06.14</t>
  </si>
  <si>
    <t>2019.12.13</t>
  </si>
  <si>
    <t>2019.12.06</t>
  </si>
  <si>
    <t>2019.09.06</t>
  </si>
  <si>
    <t>2019.07.26</t>
  </si>
  <si>
    <t>2019.08.16</t>
  </si>
  <si>
    <t>2019.10.11</t>
  </si>
  <si>
    <t>2019.06.28</t>
  </si>
  <si>
    <t>2019.12.20</t>
  </si>
  <si>
    <t>2019.08.30</t>
  </si>
  <si>
    <t>2019.10.04</t>
  </si>
  <si>
    <t>2019.10.18</t>
  </si>
  <si>
    <t>2019.05.31</t>
  </si>
  <si>
    <t>2019.08.23</t>
  </si>
  <si>
    <t>Sukeisti Kalėdų seneliai 2. Pamirštos kalėdos</t>
  </si>
  <si>
    <t>Santa Swap 2. Forgotten Christmas</t>
  </si>
  <si>
    <t>2019.05.17</t>
  </si>
  <si>
    <t>2019.11.08</t>
  </si>
  <si>
    <t>Liūtas karalius</t>
  </si>
  <si>
    <t>The Lion King</t>
  </si>
  <si>
    <t xml:space="preserve">Ledo šalis 2 </t>
  </si>
  <si>
    <t>Frozen 2</t>
  </si>
  <si>
    <t xml:space="preserve">Žvaigždžių karai. Skaivokerio iškilimas </t>
  </si>
  <si>
    <t>Star Wars: The Rise of Skywalker</t>
  </si>
  <si>
    <t>2019.07.19</t>
  </si>
  <si>
    <t>2019.12.25</t>
  </si>
  <si>
    <t>2019.12.18</t>
  </si>
  <si>
    <t>2019.03.08</t>
  </si>
  <si>
    <t>2019.10.25</t>
  </si>
  <si>
    <t>2019.05.24</t>
  </si>
  <si>
    <t>Le Manas'66. Plento karaliai</t>
  </si>
  <si>
    <t>Ford v. Ferrari</t>
  </si>
  <si>
    <t>2019.11.25</t>
  </si>
  <si>
    <t>2019.06.07</t>
  </si>
  <si>
    <t xml:space="preserve">Drąsusis Mozlis </t>
  </si>
  <si>
    <t>Mosley</t>
  </si>
  <si>
    <t xml:space="preserve">Laisvo elgesio tėvai </t>
  </si>
  <si>
    <t>Drunk Parents</t>
  </si>
  <si>
    <t>2019.09.13</t>
  </si>
  <si>
    <t>2019.06.21</t>
  </si>
  <si>
    <t>2019.04.19</t>
  </si>
  <si>
    <t>Stambus planas</t>
  </si>
  <si>
    <t>Pats sau milijonierius</t>
  </si>
  <si>
    <t>Romi salonas</t>
  </si>
  <si>
    <t>Kapsalon Romi</t>
  </si>
  <si>
    <t>2019.11.23</t>
  </si>
  <si>
    <t>Pasmerkti. Pajūrio džiazas</t>
  </si>
  <si>
    <t>2019.11.22</t>
  </si>
  <si>
    <t>2019.04.05</t>
  </si>
  <si>
    <t>How to Train Your Dragon: The Hidden World</t>
  </si>
  <si>
    <t>Secret Life of Pets 2</t>
  </si>
  <si>
    <t>Adamsų šeimynėlė</t>
  </si>
  <si>
    <t>The Addams Family</t>
  </si>
  <si>
    <t>Last Christmas</t>
  </si>
  <si>
    <t xml:space="preserve">Cats </t>
  </si>
  <si>
    <t>Rocketman</t>
  </si>
  <si>
    <t>2019.12.27</t>
  </si>
  <si>
    <t>2018.03.02</t>
  </si>
  <si>
    <t>Kino pasaka</t>
  </si>
  <si>
    <t>Kinema</t>
  </si>
  <si>
    <t xml:space="preserve">Sutemose </t>
  </si>
  <si>
    <t>Sutemose</t>
  </si>
  <si>
    <t>Klubas Studio 54</t>
  </si>
  <si>
    <t>Studio 54</t>
  </si>
  <si>
    <t>Damų laimė</t>
  </si>
  <si>
    <t>Les Dames</t>
  </si>
  <si>
    <t>Muzika tavo rankose</t>
  </si>
  <si>
    <t>Au bout des doigts</t>
  </si>
  <si>
    <t>Ramenai</t>
  </si>
  <si>
    <t>Ramen Teh</t>
  </si>
  <si>
    <t>Halstonas: šlovės ir nuopuolio istorija</t>
  </si>
  <si>
    <t>Halston</t>
  </si>
  <si>
    <t>2019.03.07</t>
  </si>
  <si>
    <t>Pūkuota šnipė</t>
  </si>
  <si>
    <t>Marnie’s World</t>
  </si>
  <si>
    <t>Tarnas</t>
  </si>
  <si>
    <t>Холоп</t>
  </si>
  <si>
    <t>Išgyventi vasarą</t>
  </si>
  <si>
    <t>Vasara</t>
  </si>
  <si>
    <t>Лето</t>
  </si>
  <si>
    <t xml:space="preserve">Ilga dienos kelionė į naktį </t>
  </si>
  <si>
    <t>Long day‘s journey into night</t>
  </si>
  <si>
    <t>Gordonas ir Padi</t>
  </si>
  <si>
    <t>Gordon och Paddy</t>
  </si>
  <si>
    <t>Elniuko Ailo kelionė per Laplandiją</t>
  </si>
  <si>
    <t>Aïlo: Une odyssée en Laponie</t>
  </si>
  <si>
    <t>Nepaprasta Remio kelionė</t>
  </si>
  <si>
    <t>Rémi sans famille</t>
  </si>
  <si>
    <t>Artbox</t>
  </si>
  <si>
    <t>Tulpės, meilė, garbė ir dviratis</t>
  </si>
  <si>
    <t>Tulipani: Liefde, eer en een fiets</t>
  </si>
  <si>
    <t>Silvio</t>
  </si>
  <si>
    <t>Loro</t>
  </si>
  <si>
    <t>O tada mes šokome</t>
  </si>
  <si>
    <t>And Then We Danced</t>
  </si>
  <si>
    <t>Saldi dienos pabaiga</t>
  </si>
  <si>
    <t>Dolce Fine Giornata</t>
  </si>
  <si>
    <t>Devym kažkelinti</t>
  </si>
  <si>
    <t>Mid90s</t>
  </si>
  <si>
    <t>Sibilės vilionės</t>
  </si>
  <si>
    <t>Sibyl</t>
  </si>
  <si>
    <t>Agnes apie Varda</t>
  </si>
  <si>
    <t>Agnes par Varda</t>
  </si>
  <si>
    <t>2019.01.04</t>
  </si>
  <si>
    <t>Džokeris</t>
  </si>
  <si>
    <t>Joker</t>
  </si>
  <si>
    <t>TAS: Antroji dalis</t>
  </si>
  <si>
    <t>IT 2</t>
  </si>
  <si>
    <t>Lego filmas 2</t>
  </si>
  <si>
    <t>Lego Movie 2</t>
  </si>
  <si>
    <t>Daktaras miegas</t>
  </si>
  <si>
    <t>Doctor Sleep</t>
  </si>
  <si>
    <t>IT</t>
  </si>
  <si>
    <t>Vieną kartą Holivude</t>
  </si>
  <si>
    <t>Džiumandži: Kitas lygis</t>
  </si>
  <si>
    <t>Jumanji: The Next level (Jumanji 2)</t>
  </si>
  <si>
    <t>Piktieji paukščiai. Filmas 2</t>
  </si>
  <si>
    <t>The Angry Birds Movie 2</t>
  </si>
  <si>
    <t>Šuns tikslas 2</t>
  </si>
  <si>
    <t>Molly and Max (A Dog's Journey)</t>
  </si>
  <si>
    <t>Ištraukti peiliai</t>
  </si>
  <si>
    <t>Knives Out</t>
  </si>
  <si>
    <t>Aviuko Šono filmas. Fermagedonas</t>
  </si>
  <si>
    <t>Shaun the Sheep 2 (Shaun the Sheep Movie: Farmageddon)</t>
  </si>
  <si>
    <t>Pašėlęs policininkas: Naujametinis nesusipratimas 2</t>
  </si>
  <si>
    <t>Полицейский с Рублевки. Новогодний беспредел 2</t>
  </si>
  <si>
    <t>Šuniškas pokštas</t>
  </si>
  <si>
    <t>Trouble</t>
  </si>
  <si>
    <t>Playmobil: The Movie</t>
  </si>
  <si>
    <t>Gimtinė</t>
  </si>
  <si>
    <t>Forpostas</t>
  </si>
  <si>
    <t>Aeronautai</t>
  </si>
  <si>
    <t>Aeronauts</t>
  </si>
  <si>
    <t>Aukso žirgas</t>
  </si>
  <si>
    <t>Golden Horse</t>
  </si>
  <si>
    <t>Stambus planas (Independent)</t>
  </si>
  <si>
    <t>Greta Garbo Films (Independent)</t>
  </si>
  <si>
    <t>VLG Film (Independent)</t>
  </si>
  <si>
    <t>Cinemark (Independent)</t>
  </si>
  <si>
    <t>Kinema (Independent)</t>
  </si>
  <si>
    <t>Artbox (Independent)</t>
  </si>
  <si>
    <t>Kino pasaka (Independent)</t>
  </si>
  <si>
    <t>Singing Fish (Independent)</t>
  </si>
  <si>
    <t>Film Jam (Independent)</t>
  </si>
  <si>
    <t>Tenet</t>
  </si>
  <si>
    <t>Plėšriosios paukštės ir fantastiškoji Harlė Kvin</t>
  </si>
  <si>
    <t>Birds of Prey</t>
  </si>
  <si>
    <t>SKŪBIS DŪ!</t>
  </si>
  <si>
    <t>Scoob!</t>
  </si>
  <si>
    <t>Siekiant gailestingumo</t>
  </si>
  <si>
    <t>Just Mercy</t>
  </si>
  <si>
    <t>Pradžia</t>
  </si>
  <si>
    <t>Inception</t>
  </si>
  <si>
    <t>Raganos</t>
  </si>
  <si>
    <t>Witches</t>
  </si>
  <si>
    <t>Tarp žvaigždžių</t>
  </si>
  <si>
    <t>Interstellar</t>
  </si>
  <si>
    <t>Oazė: žaidimas prasideda</t>
  </si>
  <si>
    <t>Ready Player One</t>
  </si>
  <si>
    <t>Gravitacija</t>
  </si>
  <si>
    <t>Gravity 3D</t>
  </si>
  <si>
    <t>Diunkerkas</t>
  </si>
  <si>
    <t>Dunkirk</t>
  </si>
  <si>
    <t>Tas</t>
  </si>
  <si>
    <t>Tamso riteris</t>
  </si>
  <si>
    <t>Dark Knight</t>
  </si>
  <si>
    <t>Tamsos riterio sugrįžimas</t>
  </si>
  <si>
    <t>Dark Knight Rise</t>
  </si>
  <si>
    <t>Betmenas: Pradžia</t>
  </si>
  <si>
    <t>Batman Begins</t>
  </si>
  <si>
    <t>Pašėlę vyrukai amžiams</t>
  </si>
  <si>
    <t>Bad Boys for Life</t>
  </si>
  <si>
    <t>Košmarų sala</t>
  </si>
  <si>
    <t>Fantasy Island</t>
  </si>
  <si>
    <t>Pagieža</t>
  </si>
  <si>
    <t>Grudge 2020</t>
  </si>
  <si>
    <t>Mažosios moterys</t>
  </si>
  <si>
    <t>Little Women</t>
  </si>
  <si>
    <t>Raganų klubas: Palikimas</t>
  </si>
  <si>
    <t>Craft Legacy</t>
  </si>
  <si>
    <t>Bėgantis skustuvo ašmenimis 2049</t>
  </si>
  <si>
    <t>Blade Runner 2049</t>
  </si>
  <si>
    <t>Once Upon a Time in Hollywood</t>
  </si>
  <si>
    <t>Importinis jaunikis</t>
  </si>
  <si>
    <t>Grenlandija: Išlikimas</t>
  </si>
  <si>
    <t>Greenland</t>
  </si>
  <si>
    <t>Džentelmenai</t>
  </si>
  <si>
    <t xml:space="preserve"> (Toff Guys) Gentlemen (Gun head)</t>
  </si>
  <si>
    <t>Sapnų kūrėjai</t>
  </si>
  <si>
    <t>Dreambuilders</t>
  </si>
  <si>
    <t>Šėtono vaikas II</t>
  </si>
  <si>
    <t>Brahms: The Boy 2</t>
  </si>
  <si>
    <t>Antebellum: Išrinktoji</t>
  </si>
  <si>
    <t>Antebellum</t>
  </si>
  <si>
    <t>Gauruoti šnipai</t>
  </si>
  <si>
    <t>Spycies</t>
  </si>
  <si>
    <t>Idealus vyras</t>
  </si>
  <si>
    <t>(НЕ)идеальный мужчина</t>
  </si>
  <si>
    <t>Invazija</t>
  </si>
  <si>
    <t>Attraction 2 (Invasion)</t>
  </si>
  <si>
    <t>Skandalas</t>
  </si>
  <si>
    <t>Untitled Charles Randolph Project (Bombshell)</t>
  </si>
  <si>
    <t>Ateik pažaisti</t>
  </si>
  <si>
    <t>Come Play (Larry)</t>
  </si>
  <si>
    <t>Virsmas</t>
  </si>
  <si>
    <t>Turning</t>
  </si>
  <si>
    <t>Paslaptingas sodas</t>
  </si>
  <si>
    <t xml:space="preserve">Secret Garden </t>
  </si>
  <si>
    <t>Dingęs princas</t>
  </si>
  <si>
    <t>Le prince oublié</t>
  </si>
  <si>
    <t>Mirtina nuoma</t>
  </si>
  <si>
    <t>Rental</t>
  </si>
  <si>
    <t>Paslaptis: Išdrįsk svajoti</t>
  </si>
  <si>
    <t>Secret: Dare to Dream</t>
  </si>
  <si>
    <t>Kubos voratinklis</t>
  </si>
  <si>
    <t>Wasp Network</t>
  </si>
  <si>
    <t>Atsiminimai iš Italijos</t>
  </si>
  <si>
    <t>Made in Italy</t>
  </si>
  <si>
    <t>Meile tikiu</t>
  </si>
  <si>
    <t>I still believe</t>
  </si>
  <si>
    <t>Nuosavas šnipas</t>
  </si>
  <si>
    <t>My Spy</t>
  </si>
  <si>
    <t>Užgaidų maratonas</t>
  </si>
  <si>
    <t>Марафон желаний</t>
  </si>
  <si>
    <t>Mis nepriklausoma</t>
  </si>
  <si>
    <t>Misbehaviour</t>
  </si>
  <si>
    <t>Bloodshot</t>
  </si>
  <si>
    <t>Sputnikas</t>
  </si>
  <si>
    <t>Спутник</t>
  </si>
  <si>
    <t>Bilas ir Tedas gelbėja visatą</t>
  </si>
  <si>
    <t>Bill and Ted Face the Music</t>
  </si>
  <si>
    <t>Playmobil Filmas</t>
  </si>
  <si>
    <t>Emilija iš laisvės alėjos</t>
  </si>
  <si>
    <t>Emilia</t>
  </si>
  <si>
    <t>2020.01.31</t>
  </si>
  <si>
    <t>2020.01.10</t>
  </si>
  <si>
    <t>2020.08.14</t>
  </si>
  <si>
    <t>2020.01.24</t>
  </si>
  <si>
    <t>2020.10.09</t>
  </si>
  <si>
    <t>2020.02.28</t>
  </si>
  <si>
    <t>2020.09.18</t>
  </si>
  <si>
    <t>2020.01.03</t>
  </si>
  <si>
    <t>2020.01.17</t>
  </si>
  <si>
    <t>2020.10.30</t>
  </si>
  <si>
    <t>2020.08.21</t>
  </si>
  <si>
    <t>2020.07.10</t>
  </si>
  <si>
    <t>2020.07.31</t>
  </si>
  <si>
    <t>2020.09.04</t>
  </si>
  <si>
    <t>2020.03.06</t>
  </si>
  <si>
    <t>2020.09.25</t>
  </si>
  <si>
    <t>2020.06.26</t>
  </si>
  <si>
    <t>2020.08.07</t>
  </si>
  <si>
    <t>2020.02.07</t>
  </si>
  <si>
    <t>2020.07.17</t>
  </si>
  <si>
    <t>2020.03.13</t>
  </si>
  <si>
    <t>2020.09.11</t>
  </si>
  <si>
    <t>2014.02.21</t>
  </si>
  <si>
    <t>2019.11.15</t>
  </si>
  <si>
    <t>2014.12.12</t>
  </si>
  <si>
    <t>2020.10.25</t>
  </si>
  <si>
    <t>2020.02.14</t>
  </si>
  <si>
    <t>2020.11.06</t>
  </si>
  <si>
    <t>2017.10.06</t>
  </si>
  <si>
    <t>2020.08.28</t>
  </si>
  <si>
    <t>2014.11.27</t>
  </si>
  <si>
    <t>2020.06.20</t>
  </si>
  <si>
    <t>2017.07.21</t>
  </si>
  <si>
    <t>2017.09.08</t>
  </si>
  <si>
    <t>2008.07.25</t>
  </si>
  <si>
    <t>2012.07.27</t>
  </si>
  <si>
    <t>2006.06.17</t>
  </si>
  <si>
    <t>Dylere</t>
  </si>
  <si>
    <t>La Dorrone</t>
  </si>
  <si>
    <t>Mafijos išdavikas</t>
  </si>
  <si>
    <t>Il Traditore</t>
  </si>
  <si>
    <t>Laimės gėlelė</t>
  </si>
  <si>
    <t>Little Joe</t>
  </si>
  <si>
    <t>Pieniniai dantys</t>
  </si>
  <si>
    <t>Babyteeth</t>
  </si>
  <si>
    <t>Nežinomas šventasis</t>
  </si>
  <si>
    <t>The Unknown Saint</t>
  </si>
  <si>
    <t xml:space="preserve">Šarlis Aznavūras </t>
  </si>
  <si>
    <t>Le regard de Charles</t>
  </si>
  <si>
    <t>Ema.Piromanė</t>
  </si>
  <si>
    <t>Ema</t>
  </si>
  <si>
    <t>Ikaras. Mieteko Košo legenda</t>
  </si>
  <si>
    <t>Ikar. Legenda Mietka Kosza</t>
  </si>
  <si>
    <t xml:space="preserve">Helmut Newton: begėdiškas grožis </t>
  </si>
  <si>
    <t>Helmut Newton: The Bad and the Beautiful</t>
  </si>
  <si>
    <t xml:space="preserve">Imperatorius basas </t>
  </si>
  <si>
    <t>The Barefoot Emperor</t>
  </si>
  <si>
    <t>Mažylio Nikolia atostogos</t>
  </si>
  <si>
    <t>Les Vacances du petit Nicolas</t>
  </si>
  <si>
    <t>Povaizdis</t>
  </si>
  <si>
    <t>Povidoki</t>
  </si>
  <si>
    <t>2020.10.02</t>
  </si>
  <si>
    <t>2020.10.28</t>
  </si>
  <si>
    <t>2014.10.24</t>
  </si>
  <si>
    <t>2017.03.10</t>
  </si>
  <si>
    <t>Pilis</t>
  </si>
  <si>
    <t>Audros vaikas</t>
  </si>
  <si>
    <t>Storm boy</t>
  </si>
  <si>
    <t>Traukinys į Busaną 2: Pusiasalis</t>
  </si>
  <si>
    <t>Train to Busan 2: Peninsula</t>
  </si>
  <si>
    <t>Amžinybė tarp mūsų</t>
  </si>
  <si>
    <t>Endless </t>
  </si>
  <si>
    <t xml:space="preserve">Reivas </t>
  </si>
  <si>
    <t>Beats</t>
  </si>
  <si>
    <t>Vienas įkvėpimas</t>
  </si>
  <si>
    <t>Один вдох</t>
  </si>
  <si>
    <t>Persų kalbos pamokos</t>
  </si>
  <si>
    <t>Persian Lessons</t>
  </si>
  <si>
    <t>Matyk kaip aš</t>
  </si>
  <si>
    <t>Смотри как я</t>
  </si>
  <si>
    <t>Mano geriausias draugas</t>
  </si>
  <si>
    <t>A Very Bad Friend</t>
  </si>
  <si>
    <t>Alisa</t>
  </si>
  <si>
    <t>Alice</t>
  </si>
  <si>
    <t>BENKSIS. Nelegalaus meno iškilimas</t>
  </si>
  <si>
    <t>Banksy and the Rise of Outlaw Art</t>
  </si>
  <si>
    <t>Žanas Polis Gotjė. Sapnas, vizija, šou</t>
  </si>
  <si>
    <t>Jean Paul Gaultier: Freak and Chic</t>
  </si>
  <si>
    <t>Neliečiamasis</t>
  </si>
  <si>
    <t>Untouchable</t>
  </si>
  <si>
    <t>Auksiniai balsai</t>
  </si>
  <si>
    <t>Golden voices</t>
  </si>
  <si>
    <t>2020.07.24</t>
  </si>
  <si>
    <t>2020.10.16</t>
  </si>
  <si>
    <t>2020.07.03</t>
  </si>
  <si>
    <t>Cinema Ads</t>
  </si>
  <si>
    <t>Partizanas</t>
  </si>
  <si>
    <t>Čiobreliai (M-films)</t>
  </si>
  <si>
    <t>Nova Lituania</t>
  </si>
  <si>
    <t>Čiobreliai (M-films) (Independent)</t>
  </si>
  <si>
    <t>Cinema Ads (Independent)</t>
  </si>
  <si>
    <t>Dukine Film Distribution</t>
  </si>
  <si>
    <t>Troliai 2</t>
  </si>
  <si>
    <t>Trolls World Tour</t>
  </si>
  <si>
    <t xml:space="preserve">Slaptas augintinių gyvenimas 2 </t>
  </si>
  <si>
    <t xml:space="preserve">Kaip prisijaukinti slibiną 3 </t>
  </si>
  <si>
    <t>Ežiukas Sonic</t>
  </si>
  <si>
    <t>Sonic The Hedgehog</t>
  </si>
  <si>
    <t xml:space="preserve">Languotas Nindzė </t>
  </si>
  <si>
    <t>Ternet Ninja</t>
  </si>
  <si>
    <t>Dilili Paryžiuje</t>
  </si>
  <si>
    <t>Dilili à Paris</t>
  </si>
  <si>
    <t>Gogo</t>
  </si>
  <si>
    <t>Antroji aš</t>
  </si>
  <si>
    <t>Celle que vous croyez</t>
  </si>
  <si>
    <t>Parazitas</t>
  </si>
  <si>
    <t>Gisaengchung</t>
  </si>
  <si>
    <t>Kristaus kūnas</t>
  </si>
  <si>
    <t>Boże Ciało</t>
  </si>
  <si>
    <t xml:space="preserve">Gražiausi gyvenimo metai </t>
  </si>
  <si>
    <t>Les plus belles années d'une vie</t>
  </si>
  <si>
    <t>Garsioji meškinų invazija į Siciliją</t>
  </si>
  <si>
    <t>La Fameuse Invasion des ours en Sicile</t>
  </si>
  <si>
    <t>Liepsnojančios moters portretas</t>
  </si>
  <si>
    <t>Portrait De La Jeune Fille En Feu</t>
  </si>
  <si>
    <t>Suteik man sparnus</t>
  </si>
  <si>
    <t>Donne moi des Ailes</t>
  </si>
  <si>
    <t>Visa tiesa apie divą</t>
  </si>
  <si>
    <t>The Truth</t>
  </si>
  <si>
    <t>Proksima</t>
  </si>
  <si>
    <t>Proxima</t>
  </si>
  <si>
    <t>Martinas Idenas</t>
  </si>
  <si>
    <t>Martin Eden</t>
  </si>
  <si>
    <t xml:space="preserve">Sinonimai </t>
  </si>
  <si>
    <t>Synonymes</t>
  </si>
  <si>
    <t xml:space="preserve">Zomša </t>
  </si>
  <si>
    <t>Le Daim</t>
  </si>
  <si>
    <t xml:space="preserve">Jūsų Vincentas </t>
  </si>
  <si>
    <t>Palaukit mūsų</t>
  </si>
  <si>
    <t>Not without us?</t>
  </si>
  <si>
    <t>Balta balta diena</t>
  </si>
  <si>
    <t>Hvítur, Hvítur Dagur</t>
  </si>
  <si>
    <t>Moliūgėlio gyvenimas</t>
  </si>
  <si>
    <t>Ma vie de courgette</t>
  </si>
  <si>
    <t>Atsiprašome, neradome jūsų</t>
  </si>
  <si>
    <t>Sorry We Missed You</t>
  </si>
  <si>
    <t>Tiesiog nuostabu</t>
  </si>
  <si>
    <t>Thalasso</t>
  </si>
  <si>
    <t>Raudonas vėžlys</t>
  </si>
  <si>
    <t>The Red Turtle</t>
  </si>
  <si>
    <t>Švilpautojai (The Whistlers)</t>
  </si>
  <si>
    <t>The Whistlers</t>
  </si>
  <si>
    <t>Norėtum!</t>
  </si>
  <si>
    <t>Magari</t>
  </si>
  <si>
    <t>2020.06.05</t>
  </si>
  <si>
    <t>2020.06.29</t>
  </si>
  <si>
    <t>2020.06.15</t>
  </si>
  <si>
    <t>2017.04.07</t>
  </si>
  <si>
    <t>Baltų gentys. Paskutinieji Europos pagonys</t>
  </si>
  <si>
    <t>Baltic Tribes. The Last Pagans of Europe</t>
  </si>
  <si>
    <t>2020.02.21</t>
  </si>
  <si>
    <t>Filmuva</t>
  </si>
  <si>
    <t>El Padre Medico / Lietuvis Amazonės džiunglėse</t>
  </si>
  <si>
    <t>2020.02.27</t>
  </si>
  <si>
    <t>Filmuva (Independent)</t>
  </si>
  <si>
    <t>After. Kai mes abejojom</t>
  </si>
  <si>
    <t>After We Collided</t>
  </si>
  <si>
    <t>Augintiniai susivienija</t>
  </si>
  <si>
    <t>Pets United</t>
  </si>
  <si>
    <t>Ledas 2</t>
  </si>
  <si>
    <t>Лёд 2</t>
  </si>
  <si>
    <t>Fiksiai prieš Krabius</t>
  </si>
  <si>
    <t>Фиксики против кработов</t>
  </si>
  <si>
    <t xml:space="preserve">Kaponė </t>
  </si>
  <si>
    <t>Capone</t>
  </si>
  <si>
    <t>Sek paskui mane</t>
  </si>
  <si>
    <t>Follow me</t>
  </si>
  <si>
    <t>Gnomai sugrįžta</t>
  </si>
  <si>
    <t>The Elfkin</t>
  </si>
  <si>
    <t>Kapitonas Kardadantis ir stebuklingas deimantas</t>
  </si>
  <si>
    <t>Captain Sabertooth and the Magic Diamond</t>
  </si>
  <si>
    <t>The Outpost</t>
  </si>
  <si>
    <t>Viešbutis BELGRADAS</t>
  </si>
  <si>
    <t>Отель «Белград»</t>
  </si>
  <si>
    <t>Jaga. Tamsiojo miško košmaras</t>
  </si>
  <si>
    <t>Яга. Кошмар тёмного леса</t>
  </si>
  <si>
    <t>Strelcovas</t>
  </si>
  <si>
    <t>Стрельцов</t>
  </si>
  <si>
    <t>Koma</t>
  </si>
  <si>
    <t>Кома</t>
  </si>
  <si>
    <t>Aš gražuolė</t>
  </si>
  <si>
    <t>Красотка в ударе</t>
  </si>
  <si>
    <t>Drakono raitelis</t>
  </si>
  <si>
    <t>Dragon Rider</t>
  </si>
  <si>
    <t>Meilei dydis nesvarbu</t>
  </si>
  <si>
    <t>Любовь без размера</t>
  </si>
  <si>
    <t>Pareigūnas ir šnipas</t>
  </si>
  <si>
    <t>An Officer and a Spy</t>
  </si>
  <si>
    <t>Tesla</t>
  </si>
  <si>
    <t>Kosmobolas</t>
  </si>
  <si>
    <t>Вратарь Галактики</t>
  </si>
  <si>
    <t>2020.10.23</t>
  </si>
  <si>
    <t>Mano dukrai Samai</t>
  </si>
  <si>
    <t>For Sama</t>
  </si>
  <si>
    <t>Moteris</t>
  </si>
  <si>
    <t>Woman</t>
  </si>
  <si>
    <t>Les Misérables. Vargdieniai</t>
  </si>
  <si>
    <t>Les Misérables</t>
  </si>
  <si>
    <t xml:space="preserve">Westwood: pankė, ikona, aktyvistė </t>
  </si>
  <si>
    <t>Westwood: Punk. Icon. Activist</t>
  </si>
  <si>
    <t>In Script</t>
  </si>
  <si>
    <t>Olegas</t>
  </si>
  <si>
    <t>Oleg</t>
  </si>
  <si>
    <t>In Script (Independent)</t>
  </si>
  <si>
    <t>Kino Aljansas</t>
  </si>
  <si>
    <t>Nešventas avinėlis</t>
  </si>
  <si>
    <t>The other lamb</t>
  </si>
  <si>
    <t>Apie begalybę</t>
  </si>
  <si>
    <t>Om det oändliga</t>
  </si>
  <si>
    <t>Kino Aljansas (Independent)</t>
  </si>
  <si>
    <t>Skyrybų klubas</t>
  </si>
  <si>
    <t>Divorce club</t>
  </si>
  <si>
    <t>Gyvenimas kaime ir kiti maži stebuklai</t>
  </si>
  <si>
    <t>The Biggest Little Farm</t>
  </si>
  <si>
    <t>Kinostar Filmverleih</t>
  </si>
  <si>
    <t>Kilpa</t>
  </si>
  <si>
    <t>Petla</t>
  </si>
  <si>
    <t>Kinostar Filmverleih (Independent)</t>
  </si>
  <si>
    <t>LITHUANIAN SHORTS</t>
  </si>
  <si>
    <t>Trumpas kinas. Lietuviški filmukai vaikams</t>
  </si>
  <si>
    <t>Trumpas kinas. Mūsų pasaulis</t>
  </si>
  <si>
    <t>LITHUANIAN SHORTS (Independent)</t>
  </si>
  <si>
    <t>Naratyvas</t>
  </si>
  <si>
    <t>Advokatas</t>
  </si>
  <si>
    <t>Naratyvas (Independent)</t>
  </si>
  <si>
    <t>Nematomas žmogus</t>
  </si>
  <si>
    <t>The Invisible Man</t>
  </si>
  <si>
    <t>Daktaras Dolitlis</t>
  </si>
  <si>
    <t>Dolittle</t>
  </si>
  <si>
    <t xml:space="preserve">Emma </t>
  </si>
  <si>
    <t>Nematomas siūlas</t>
  </si>
  <si>
    <t>Phantom Thread</t>
  </si>
  <si>
    <t>Nord Play</t>
  </si>
  <si>
    <t>Tobulas pasimatymas</t>
  </si>
  <si>
    <t>Nord Play (Independent)</t>
  </si>
  <si>
    <t>Vedybos, skyrybos ir barsukas</t>
  </si>
  <si>
    <t>Moterys meluoja geriau. Robertėlis: antroji banga</t>
  </si>
  <si>
    <t>Bintė</t>
  </si>
  <si>
    <t>Binti</t>
  </si>
  <si>
    <t>Jokūbas, Mimi ir kalbantys šunys</t>
  </si>
  <si>
    <t>Jekabs, Mimmi un runajosie suni</t>
  </si>
  <si>
    <t>2020.09.06</t>
  </si>
  <si>
    <t>2020.10.10</t>
  </si>
  <si>
    <t>Teorema teatras</t>
  </si>
  <si>
    <t>Sistema</t>
  </si>
  <si>
    <t>Teorema teatras (Independent)</t>
  </si>
  <si>
    <t xml:space="preserve">Užsimaskavę šnipai </t>
  </si>
  <si>
    <t>Spies In Disguise</t>
  </si>
  <si>
    <t>Pirmyn</t>
  </si>
  <si>
    <t>Onward</t>
  </si>
  <si>
    <t>Mulan</t>
  </si>
  <si>
    <t xml:space="preserve">Protėvių šauksmas </t>
  </si>
  <si>
    <t>The Call of The Wild</t>
  </si>
  <si>
    <t xml:space="preserve">Zuikis Džodžo </t>
  </si>
  <si>
    <t>Jojo Rabbit</t>
  </si>
  <si>
    <t>Naujieji mutantai</t>
  </si>
  <si>
    <t>New Mutants</t>
  </si>
  <si>
    <t xml:space="preserve">Po vandeniu </t>
  </si>
  <si>
    <t>Underwater</t>
  </si>
  <si>
    <t>Lavina</t>
  </si>
  <si>
    <t>Downhill</t>
  </si>
  <si>
    <t xml:space="preserve">Sąžiningas vagišius </t>
  </si>
  <si>
    <t>Honest Thief</t>
  </si>
  <si>
    <t xml:space="preserve">Karas su seneliu </t>
  </si>
  <si>
    <t>War With Grandpa</t>
  </si>
  <si>
    <t>Lizdas</t>
  </si>
  <si>
    <t>The Nest</t>
  </si>
  <si>
    <t xml:space="preserve">Geriausi draugai </t>
  </si>
  <si>
    <t>Ella Bella Bingo</t>
  </si>
  <si>
    <t xml:space="preserve">Švytinti tamsoje </t>
  </si>
  <si>
    <t>Radioactive</t>
  </si>
  <si>
    <t>Pabaigos ir pradžios</t>
  </si>
  <si>
    <t>Endings, Beginnings</t>
  </si>
  <si>
    <t xml:space="preserve">Uždraustoji zona </t>
  </si>
  <si>
    <t>Запретная зона</t>
  </si>
  <si>
    <t>Kelionė į Graikiją</t>
  </si>
  <si>
    <t>Trip To Greece</t>
  </si>
  <si>
    <t>Karo šmėklos</t>
  </si>
  <si>
    <t>Ghosts of War</t>
  </si>
  <si>
    <t>Juodasis strazdas</t>
  </si>
  <si>
    <t>Blackbird</t>
  </si>
  <si>
    <t>Aš vis dar čia</t>
  </si>
  <si>
    <t>#IAmHere</t>
  </si>
  <si>
    <t>Labai moteriškos istorijos</t>
  </si>
  <si>
    <t>Очень женские истории</t>
  </si>
  <si>
    <t xml:space="preserve">Kaip pavogti paveikslą </t>
  </si>
  <si>
    <t>номер один</t>
  </si>
  <si>
    <t>Maištininkė</t>
  </si>
  <si>
    <t>Rogue</t>
  </si>
  <si>
    <t xml:space="preserve">Kalakutas, vynas ir merginos </t>
  </si>
  <si>
    <t>Dinner With Friends</t>
  </si>
  <si>
    <t xml:space="preserve">Ypatingieji </t>
  </si>
  <si>
    <t>The Specials</t>
  </si>
  <si>
    <t>Klara ir stebuklingasis drakonas</t>
  </si>
  <si>
    <t>Clara</t>
  </si>
  <si>
    <t>Jonukas ir Grytutė. Siaubo pasaka</t>
  </si>
  <si>
    <t>Gretel &amp; Hansel</t>
  </si>
  <si>
    <t>Ginklai Akimbo</t>
  </si>
  <si>
    <t>Guns Akimbo</t>
  </si>
  <si>
    <t>LX 2048</t>
  </si>
  <si>
    <t xml:space="preserve">Didžiapėdžio vaikis 2 </t>
  </si>
  <si>
    <t>Bigfoot family</t>
  </si>
  <si>
    <t xml:space="preserve">Arkties Komanda </t>
  </si>
  <si>
    <t>Arctic Justice</t>
  </si>
  <si>
    <t xml:space="preserve">Palm Springs </t>
  </si>
  <si>
    <t>Palm Springs</t>
  </si>
  <si>
    <t>Įtūžęs</t>
  </si>
  <si>
    <t>Unhinged</t>
  </si>
  <si>
    <t>Lesė grįžta</t>
  </si>
  <si>
    <t>Lassie Come Home</t>
  </si>
  <si>
    <t xml:space="preserve">Vikingas Vikas </t>
  </si>
  <si>
    <t>Vic the Viking and the Magic Sword</t>
  </si>
  <si>
    <t>Kosminis Samsamas</t>
  </si>
  <si>
    <t>Samsam</t>
  </si>
  <si>
    <t>Selma ir užburtas miestas</t>
  </si>
  <si>
    <t>Dia de Muertos</t>
  </si>
  <si>
    <t xml:space="preserve">Tobula žmona </t>
  </si>
  <si>
    <t>How to be a good wife</t>
  </si>
  <si>
    <t xml:space="preserve">Deivido Koperfildo istorija </t>
  </si>
  <si>
    <t>Personal History of David Copperfield</t>
  </si>
  <si>
    <t xml:space="preserve">Agentė Ava </t>
  </si>
  <si>
    <t>Ava</t>
  </si>
  <si>
    <t xml:space="preserve">QT8: Quentin Tarantino </t>
  </si>
  <si>
    <t>QT8: Quentin Tarantino</t>
  </si>
  <si>
    <t>Su gimtadieniu!</t>
  </si>
  <si>
    <t xml:space="preserve">Fête de famille </t>
  </si>
  <si>
    <t>Paryžiaus undinėlė</t>
  </si>
  <si>
    <t>Mermaid in Paris</t>
  </si>
  <si>
    <t xml:space="preserve">Nenugalėti </t>
  </si>
  <si>
    <t>Rising Hawk</t>
  </si>
  <si>
    <t>Tarp žemės ir dangaus</t>
  </si>
  <si>
    <t>Close to the horizon</t>
  </si>
  <si>
    <t>Mano šuo kvanka</t>
  </si>
  <si>
    <t>My dog stupid</t>
  </si>
  <si>
    <t>Tikra Keli gaujos istorija</t>
  </si>
  <si>
    <t>The true history of Kelly gang</t>
  </si>
  <si>
    <t>Lopšinė</t>
  </si>
  <si>
    <t xml:space="preserve">Chanson douce </t>
  </si>
  <si>
    <t>Kolos praraja. Požemių balsai</t>
  </si>
  <si>
    <t>Кольская сверхглубокая</t>
  </si>
  <si>
    <t>Matijas ir Maksimas</t>
  </si>
  <si>
    <t>Matthias et Maxime</t>
  </si>
  <si>
    <t>2020.05.22</t>
  </si>
  <si>
    <t xml:space="preserve">2020 m.  </t>
  </si>
  <si>
    <t>Dukine Film Distribution (Universal)</t>
  </si>
  <si>
    <t>Dukine Film Distribution (Paramount)</t>
  </si>
  <si>
    <t>2020 m</t>
  </si>
  <si>
    <t>Adomas</t>
  </si>
  <si>
    <t>Adam</t>
  </si>
  <si>
    <t>2020.03.04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</si>
</sst>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yyyy\.mm\.dd;@"/>
  </numFmts>
  <fonts count="22" x14ac:knownFonts="1">
    <font>
      <sz val="11"/>
      <color theme="1"/>
      <name val="Calibri"/>
      <family val="2"/>
      <charset val="186"/>
      <scheme val="minor"/>
    </font>
    <font>
      <b/>
      <sz val="14"/>
      <name val="Verdana"/>
      <family val="2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i/>
      <sz val="10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indexed="8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2"/>
      <name val="Verdana"/>
      <family val="2"/>
      <charset val="186"/>
    </font>
    <font>
      <b/>
      <sz val="18"/>
      <name val="Verdana"/>
      <family val="2"/>
    </font>
    <font>
      <sz val="12"/>
      <name val="Verdana"/>
      <family val="2"/>
    </font>
    <font>
      <b/>
      <i/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rgb="FF006100"/>
      <name val="Calibri"/>
      <family val="2"/>
      <charset val="186"/>
      <scheme val="minor"/>
    </font>
    <font>
      <sz val="10"/>
      <color theme="1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5" borderId="0" applyNumberFormat="0" applyBorder="0" applyAlignment="0" applyProtection="0"/>
  </cellStyleXfs>
  <cellXfs count="16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4" xfId="0" applyFont="1" applyBorder="1"/>
    <xf numFmtId="49" fontId="3" fillId="0" borderId="4" xfId="0" applyNumberFormat="1" applyFont="1" applyBorder="1" applyAlignment="1">
      <alignment vertical="justify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/>
    <xf numFmtId="49" fontId="9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3" fillId="0" borderId="0" xfId="0" applyFont="1"/>
    <xf numFmtId="0" fontId="12" fillId="0" borderId="0" xfId="0" applyFont="1"/>
    <xf numFmtId="0" fontId="3" fillId="0" borderId="4" xfId="0" applyFont="1" applyBorder="1" applyAlignment="1">
      <alignment horizontal="left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/>
    <xf numFmtId="0" fontId="13" fillId="0" borderId="0" xfId="0" applyFont="1" applyBorder="1" applyAlignment="1">
      <alignment horizontal="left"/>
    </xf>
    <xf numFmtId="0" fontId="3" fillId="0" borderId="9" xfId="0" applyFont="1" applyBorder="1"/>
    <xf numFmtId="0" fontId="3" fillId="0" borderId="1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10" fillId="0" borderId="0" xfId="0" applyFont="1" applyBorder="1" applyAlignment="1">
      <alignment horizontal="right"/>
    </xf>
    <xf numFmtId="3" fontId="10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/>
    <xf numFmtId="3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13" fillId="0" borderId="5" xfId="0" applyFont="1" applyBorder="1"/>
    <xf numFmtId="0" fontId="13" fillId="0" borderId="10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left" vertical="center"/>
    </xf>
    <xf numFmtId="3" fontId="3" fillId="0" borderId="0" xfId="0" applyNumberFormat="1" applyFont="1"/>
    <xf numFmtId="3" fontId="7" fillId="2" borderId="6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0" fontId="10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 applyProtection="1">
      <alignment horizontal="center" wrapText="1"/>
    </xf>
    <xf numFmtId="0" fontId="1" fillId="0" borderId="5" xfId="0" applyFont="1" applyBorder="1"/>
    <xf numFmtId="0" fontId="2" fillId="0" borderId="4" xfId="0" applyFont="1" applyBorder="1" applyAlignment="1"/>
    <xf numFmtId="0" fontId="2" fillId="0" borderId="4" xfId="0" applyFont="1" applyBorder="1"/>
    <xf numFmtId="49" fontId="3" fillId="0" borderId="2" xfId="0" applyNumberFormat="1" applyFont="1" applyBorder="1" applyAlignment="1">
      <alignment vertical="justify" wrapText="1"/>
    </xf>
    <xf numFmtId="0" fontId="2" fillId="0" borderId="4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/>
    <xf numFmtId="0" fontId="4" fillId="0" borderId="4" xfId="0" applyFont="1" applyBorder="1" applyAlignment="1">
      <alignment horizontal="center" vertical="center"/>
    </xf>
    <xf numFmtId="3" fontId="5" fillId="0" borderId="6" xfId="0" applyNumberFormat="1" applyFont="1" applyBorder="1"/>
    <xf numFmtId="49" fontId="3" fillId="0" borderId="1" xfId="0" applyNumberFormat="1" applyFont="1" applyBorder="1" applyAlignment="1">
      <alignment vertical="justify" wrapText="1"/>
    </xf>
    <xf numFmtId="0" fontId="3" fillId="0" borderId="1" xfId="0" applyFont="1" applyBorder="1"/>
    <xf numFmtId="3" fontId="2" fillId="0" borderId="6" xfId="0" applyNumberFormat="1" applyFont="1" applyBorder="1" applyAlignment="1">
      <alignment horizontal="center" vertical="center"/>
    </xf>
    <xf numFmtId="0" fontId="2" fillId="0" borderId="8" xfId="0" applyFont="1" applyBorder="1"/>
    <xf numFmtId="49" fontId="3" fillId="0" borderId="6" xfId="0" applyNumberFormat="1" applyFont="1" applyBorder="1" applyAlignment="1">
      <alignment vertical="justify" wrapText="1"/>
    </xf>
    <xf numFmtId="0" fontId="6" fillId="4" borderId="1" xfId="0" applyFont="1" applyFill="1" applyBorder="1" applyAlignment="1">
      <alignment vertical="center" wrapText="1"/>
    </xf>
    <xf numFmtId="3" fontId="3" fillId="3" borderId="6" xfId="0" applyNumberFormat="1" applyFont="1" applyFill="1" applyBorder="1" applyAlignment="1" applyProtection="1">
      <alignment horizont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/>
    </xf>
    <xf numFmtId="8" fontId="3" fillId="0" borderId="0" xfId="0" applyNumberFormat="1" applyFont="1"/>
    <xf numFmtId="6" fontId="3" fillId="0" borderId="0" xfId="0" applyNumberFormat="1" applyFont="1"/>
    <xf numFmtId="49" fontId="3" fillId="0" borderId="15" xfId="0" applyNumberFormat="1" applyFont="1" applyBorder="1" applyAlignment="1">
      <alignment vertical="justify" wrapText="1"/>
    </xf>
    <xf numFmtId="14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49" fontId="15" fillId="2" borderId="1" xfId="0" applyNumberFormat="1" applyFont="1" applyFill="1" applyBorder="1" applyAlignment="1">
      <alignment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6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3" fillId="2" borderId="0" xfId="0" applyNumberFormat="1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left" vertical="center"/>
    </xf>
    <xf numFmtId="4" fontId="3" fillId="0" borderId="8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0" fontId="18" fillId="3" borderId="5" xfId="1" applyFill="1" applyBorder="1"/>
    <xf numFmtId="164" fontId="3" fillId="0" borderId="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 vertical="center"/>
    </xf>
    <xf numFmtId="0" fontId="18" fillId="3" borderId="4" xfId="1" applyFill="1" applyBorder="1"/>
    <xf numFmtId="0" fontId="18" fillId="3" borderId="0" xfId="1" applyFill="1"/>
    <xf numFmtId="0" fontId="1" fillId="6" borderId="1" xfId="0" applyFont="1" applyFill="1" applyBorder="1"/>
    <xf numFmtId="0" fontId="1" fillId="6" borderId="5" xfId="0" applyFont="1" applyFill="1" applyBorder="1"/>
    <xf numFmtId="0" fontId="3" fillId="3" borderId="4" xfId="0" applyFont="1" applyFill="1" applyBorder="1"/>
    <xf numFmtId="0" fontId="1" fillId="3" borderId="5" xfId="0" applyFont="1" applyFill="1" applyBorder="1"/>
    <xf numFmtId="0" fontId="6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justify" wrapText="1"/>
    </xf>
    <xf numFmtId="49" fontId="3" fillId="0" borderId="8" xfId="0" applyNumberFormat="1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Geras" xfId="1" builtinId="26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"/>
  <sheetViews>
    <sheetView tabSelected="1" topLeftCell="A17" workbookViewId="0">
      <selection activeCell="A22" sqref="A22:A35"/>
    </sheetView>
  </sheetViews>
  <sheetFormatPr defaultColWidth="11.3984375" defaultRowHeight="12.4" x14ac:dyDescent="0.3"/>
  <cols>
    <col min="1" max="1" width="5.1328125" style="25" customWidth="1"/>
    <col min="2" max="2" width="56.3984375" style="25" customWidth="1"/>
    <col min="3" max="3" width="19.3984375" style="25" customWidth="1"/>
    <col min="4" max="4" width="16.3984375" style="25" bestFit="1" customWidth="1"/>
    <col min="5" max="5" width="8.265625" style="25" customWidth="1"/>
    <col min="6" max="6" width="8.86328125" style="25" customWidth="1"/>
    <col min="7" max="7" width="3.73046875" style="25" customWidth="1"/>
    <col min="8" max="8" width="8.3984375" style="25" customWidth="1"/>
    <col min="9" max="9" width="4.265625" style="25" customWidth="1"/>
    <col min="10" max="10" width="11.3984375" style="25" customWidth="1"/>
    <col min="11" max="11" width="6.1328125" style="25" customWidth="1"/>
    <col min="12" max="12" width="17.73046875" style="25" customWidth="1"/>
    <col min="13" max="13" width="13.86328125" style="25" customWidth="1"/>
    <col min="14" max="256" width="11.3984375" style="25"/>
    <col min="257" max="257" width="5.1328125" style="25" customWidth="1"/>
    <col min="258" max="258" width="56.3984375" style="25" customWidth="1"/>
    <col min="259" max="259" width="19.3984375" style="25" customWidth="1"/>
    <col min="260" max="260" width="16.3984375" style="25" bestFit="1" customWidth="1"/>
    <col min="261" max="261" width="8.265625" style="25" customWidth="1"/>
    <col min="262" max="262" width="6.73046875" style="25" customWidth="1"/>
    <col min="263" max="263" width="3.73046875" style="25" customWidth="1"/>
    <col min="264" max="264" width="6.3984375" style="25" customWidth="1"/>
    <col min="265" max="265" width="3.3984375" style="25" customWidth="1"/>
    <col min="266" max="266" width="11.3984375" style="25" customWidth="1"/>
    <col min="267" max="267" width="10.1328125" style="25" bestFit="1" customWidth="1"/>
    <col min="268" max="512" width="11.3984375" style="25"/>
    <col min="513" max="513" width="5.1328125" style="25" customWidth="1"/>
    <col min="514" max="514" width="56.3984375" style="25" customWidth="1"/>
    <col min="515" max="515" width="19.3984375" style="25" customWidth="1"/>
    <col min="516" max="516" width="16.3984375" style="25" bestFit="1" customWidth="1"/>
    <col min="517" max="517" width="8.265625" style="25" customWidth="1"/>
    <col min="518" max="518" width="6.73046875" style="25" customWidth="1"/>
    <col min="519" max="519" width="3.73046875" style="25" customWidth="1"/>
    <col min="520" max="520" width="6.3984375" style="25" customWidth="1"/>
    <col min="521" max="521" width="3.3984375" style="25" customWidth="1"/>
    <col min="522" max="522" width="11.3984375" style="25" customWidth="1"/>
    <col min="523" max="523" width="10.1328125" style="25" bestFit="1" customWidth="1"/>
    <col min="524" max="768" width="11.3984375" style="25"/>
    <col min="769" max="769" width="5.1328125" style="25" customWidth="1"/>
    <col min="770" max="770" width="56.3984375" style="25" customWidth="1"/>
    <col min="771" max="771" width="19.3984375" style="25" customWidth="1"/>
    <col min="772" max="772" width="16.3984375" style="25" bestFit="1" customWidth="1"/>
    <col min="773" max="773" width="8.265625" style="25" customWidth="1"/>
    <col min="774" max="774" width="6.73046875" style="25" customWidth="1"/>
    <col min="775" max="775" width="3.73046875" style="25" customWidth="1"/>
    <col min="776" max="776" width="6.3984375" style="25" customWidth="1"/>
    <col min="777" max="777" width="3.3984375" style="25" customWidth="1"/>
    <col min="778" max="778" width="11.3984375" style="25" customWidth="1"/>
    <col min="779" max="779" width="10.1328125" style="25" bestFit="1" customWidth="1"/>
    <col min="780" max="1024" width="11.3984375" style="25"/>
    <col min="1025" max="1025" width="5.1328125" style="25" customWidth="1"/>
    <col min="1026" max="1026" width="56.3984375" style="25" customWidth="1"/>
    <col min="1027" max="1027" width="19.3984375" style="25" customWidth="1"/>
    <col min="1028" max="1028" width="16.3984375" style="25" bestFit="1" customWidth="1"/>
    <col min="1029" max="1029" width="8.265625" style="25" customWidth="1"/>
    <col min="1030" max="1030" width="6.73046875" style="25" customWidth="1"/>
    <col min="1031" max="1031" width="3.73046875" style="25" customWidth="1"/>
    <col min="1032" max="1032" width="6.3984375" style="25" customWidth="1"/>
    <col min="1033" max="1033" width="3.3984375" style="25" customWidth="1"/>
    <col min="1034" max="1034" width="11.3984375" style="25" customWidth="1"/>
    <col min="1035" max="1035" width="10.1328125" style="25" bestFit="1" customWidth="1"/>
    <col min="1036" max="1280" width="11.3984375" style="25"/>
    <col min="1281" max="1281" width="5.1328125" style="25" customWidth="1"/>
    <col min="1282" max="1282" width="56.3984375" style="25" customWidth="1"/>
    <col min="1283" max="1283" width="19.3984375" style="25" customWidth="1"/>
    <col min="1284" max="1284" width="16.3984375" style="25" bestFit="1" customWidth="1"/>
    <col min="1285" max="1285" width="8.265625" style="25" customWidth="1"/>
    <col min="1286" max="1286" width="6.73046875" style="25" customWidth="1"/>
    <col min="1287" max="1287" width="3.73046875" style="25" customWidth="1"/>
    <col min="1288" max="1288" width="6.3984375" style="25" customWidth="1"/>
    <col min="1289" max="1289" width="3.3984375" style="25" customWidth="1"/>
    <col min="1290" max="1290" width="11.3984375" style="25" customWidth="1"/>
    <col min="1291" max="1291" width="10.1328125" style="25" bestFit="1" customWidth="1"/>
    <col min="1292" max="1536" width="11.3984375" style="25"/>
    <col min="1537" max="1537" width="5.1328125" style="25" customWidth="1"/>
    <col min="1538" max="1538" width="56.3984375" style="25" customWidth="1"/>
    <col min="1539" max="1539" width="19.3984375" style="25" customWidth="1"/>
    <col min="1540" max="1540" width="16.3984375" style="25" bestFit="1" customWidth="1"/>
    <col min="1541" max="1541" width="8.265625" style="25" customWidth="1"/>
    <col min="1542" max="1542" width="6.73046875" style="25" customWidth="1"/>
    <col min="1543" max="1543" width="3.73046875" style="25" customWidth="1"/>
    <col min="1544" max="1544" width="6.3984375" style="25" customWidth="1"/>
    <col min="1545" max="1545" width="3.3984375" style="25" customWidth="1"/>
    <col min="1546" max="1546" width="11.3984375" style="25" customWidth="1"/>
    <col min="1547" max="1547" width="10.1328125" style="25" bestFit="1" customWidth="1"/>
    <col min="1548" max="1792" width="11.3984375" style="25"/>
    <col min="1793" max="1793" width="5.1328125" style="25" customWidth="1"/>
    <col min="1794" max="1794" width="56.3984375" style="25" customWidth="1"/>
    <col min="1795" max="1795" width="19.3984375" style="25" customWidth="1"/>
    <col min="1796" max="1796" width="16.3984375" style="25" bestFit="1" customWidth="1"/>
    <col min="1797" max="1797" width="8.265625" style="25" customWidth="1"/>
    <col min="1798" max="1798" width="6.73046875" style="25" customWidth="1"/>
    <col min="1799" max="1799" width="3.73046875" style="25" customWidth="1"/>
    <col min="1800" max="1800" width="6.3984375" style="25" customWidth="1"/>
    <col min="1801" max="1801" width="3.3984375" style="25" customWidth="1"/>
    <col min="1802" max="1802" width="11.3984375" style="25" customWidth="1"/>
    <col min="1803" max="1803" width="10.1328125" style="25" bestFit="1" customWidth="1"/>
    <col min="1804" max="2048" width="11.3984375" style="25"/>
    <col min="2049" max="2049" width="5.1328125" style="25" customWidth="1"/>
    <col min="2050" max="2050" width="56.3984375" style="25" customWidth="1"/>
    <col min="2051" max="2051" width="19.3984375" style="25" customWidth="1"/>
    <col min="2052" max="2052" width="16.3984375" style="25" bestFit="1" customWidth="1"/>
    <col min="2053" max="2053" width="8.265625" style="25" customWidth="1"/>
    <col min="2054" max="2054" width="6.73046875" style="25" customWidth="1"/>
    <col min="2055" max="2055" width="3.73046875" style="25" customWidth="1"/>
    <col min="2056" max="2056" width="6.3984375" style="25" customWidth="1"/>
    <col min="2057" max="2057" width="3.3984375" style="25" customWidth="1"/>
    <col min="2058" max="2058" width="11.3984375" style="25" customWidth="1"/>
    <col min="2059" max="2059" width="10.1328125" style="25" bestFit="1" customWidth="1"/>
    <col min="2060" max="2304" width="11.3984375" style="25"/>
    <col min="2305" max="2305" width="5.1328125" style="25" customWidth="1"/>
    <col min="2306" max="2306" width="56.3984375" style="25" customWidth="1"/>
    <col min="2307" max="2307" width="19.3984375" style="25" customWidth="1"/>
    <col min="2308" max="2308" width="16.3984375" style="25" bestFit="1" customWidth="1"/>
    <col min="2309" max="2309" width="8.265625" style="25" customWidth="1"/>
    <col min="2310" max="2310" width="6.73046875" style="25" customWidth="1"/>
    <col min="2311" max="2311" width="3.73046875" style="25" customWidth="1"/>
    <col min="2312" max="2312" width="6.3984375" style="25" customWidth="1"/>
    <col min="2313" max="2313" width="3.3984375" style="25" customWidth="1"/>
    <col min="2314" max="2314" width="11.3984375" style="25" customWidth="1"/>
    <col min="2315" max="2315" width="10.1328125" style="25" bestFit="1" customWidth="1"/>
    <col min="2316" max="2560" width="11.3984375" style="25"/>
    <col min="2561" max="2561" width="5.1328125" style="25" customWidth="1"/>
    <col min="2562" max="2562" width="56.3984375" style="25" customWidth="1"/>
    <col min="2563" max="2563" width="19.3984375" style="25" customWidth="1"/>
    <col min="2564" max="2564" width="16.3984375" style="25" bestFit="1" customWidth="1"/>
    <col min="2565" max="2565" width="8.265625" style="25" customWidth="1"/>
    <col min="2566" max="2566" width="6.73046875" style="25" customWidth="1"/>
    <col min="2567" max="2567" width="3.73046875" style="25" customWidth="1"/>
    <col min="2568" max="2568" width="6.3984375" style="25" customWidth="1"/>
    <col min="2569" max="2569" width="3.3984375" style="25" customWidth="1"/>
    <col min="2570" max="2570" width="11.3984375" style="25" customWidth="1"/>
    <col min="2571" max="2571" width="10.1328125" style="25" bestFit="1" customWidth="1"/>
    <col min="2572" max="2816" width="11.3984375" style="25"/>
    <col min="2817" max="2817" width="5.1328125" style="25" customWidth="1"/>
    <col min="2818" max="2818" width="56.3984375" style="25" customWidth="1"/>
    <col min="2819" max="2819" width="19.3984375" style="25" customWidth="1"/>
    <col min="2820" max="2820" width="16.3984375" style="25" bestFit="1" customWidth="1"/>
    <col min="2821" max="2821" width="8.265625" style="25" customWidth="1"/>
    <col min="2822" max="2822" width="6.73046875" style="25" customWidth="1"/>
    <col min="2823" max="2823" width="3.73046875" style="25" customWidth="1"/>
    <col min="2824" max="2824" width="6.3984375" style="25" customWidth="1"/>
    <col min="2825" max="2825" width="3.3984375" style="25" customWidth="1"/>
    <col min="2826" max="2826" width="11.3984375" style="25" customWidth="1"/>
    <col min="2827" max="2827" width="10.1328125" style="25" bestFit="1" customWidth="1"/>
    <col min="2828" max="3072" width="11.3984375" style="25"/>
    <col min="3073" max="3073" width="5.1328125" style="25" customWidth="1"/>
    <col min="3074" max="3074" width="56.3984375" style="25" customWidth="1"/>
    <col min="3075" max="3075" width="19.3984375" style="25" customWidth="1"/>
    <col min="3076" max="3076" width="16.3984375" style="25" bestFit="1" customWidth="1"/>
    <col min="3077" max="3077" width="8.265625" style="25" customWidth="1"/>
    <col min="3078" max="3078" width="6.73046875" style="25" customWidth="1"/>
    <col min="3079" max="3079" width="3.73046875" style="25" customWidth="1"/>
    <col min="3080" max="3080" width="6.3984375" style="25" customWidth="1"/>
    <col min="3081" max="3081" width="3.3984375" style="25" customWidth="1"/>
    <col min="3082" max="3082" width="11.3984375" style="25" customWidth="1"/>
    <col min="3083" max="3083" width="10.1328125" style="25" bestFit="1" customWidth="1"/>
    <col min="3084" max="3328" width="11.3984375" style="25"/>
    <col min="3329" max="3329" width="5.1328125" style="25" customWidth="1"/>
    <col min="3330" max="3330" width="56.3984375" style="25" customWidth="1"/>
    <col min="3331" max="3331" width="19.3984375" style="25" customWidth="1"/>
    <col min="3332" max="3332" width="16.3984375" style="25" bestFit="1" customWidth="1"/>
    <col min="3333" max="3333" width="8.265625" style="25" customWidth="1"/>
    <col min="3334" max="3334" width="6.73046875" style="25" customWidth="1"/>
    <col min="3335" max="3335" width="3.73046875" style="25" customWidth="1"/>
    <col min="3336" max="3336" width="6.3984375" style="25" customWidth="1"/>
    <col min="3337" max="3337" width="3.3984375" style="25" customWidth="1"/>
    <col min="3338" max="3338" width="11.3984375" style="25" customWidth="1"/>
    <col min="3339" max="3339" width="10.1328125" style="25" bestFit="1" customWidth="1"/>
    <col min="3340" max="3584" width="11.3984375" style="25"/>
    <col min="3585" max="3585" width="5.1328125" style="25" customWidth="1"/>
    <col min="3586" max="3586" width="56.3984375" style="25" customWidth="1"/>
    <col min="3587" max="3587" width="19.3984375" style="25" customWidth="1"/>
    <col min="3588" max="3588" width="16.3984375" style="25" bestFit="1" customWidth="1"/>
    <col min="3589" max="3589" width="8.265625" style="25" customWidth="1"/>
    <col min="3590" max="3590" width="6.73046875" style="25" customWidth="1"/>
    <col min="3591" max="3591" width="3.73046875" style="25" customWidth="1"/>
    <col min="3592" max="3592" width="6.3984375" style="25" customWidth="1"/>
    <col min="3593" max="3593" width="3.3984375" style="25" customWidth="1"/>
    <col min="3594" max="3594" width="11.3984375" style="25" customWidth="1"/>
    <col min="3595" max="3595" width="10.1328125" style="25" bestFit="1" customWidth="1"/>
    <col min="3596" max="3840" width="11.3984375" style="25"/>
    <col min="3841" max="3841" width="5.1328125" style="25" customWidth="1"/>
    <col min="3842" max="3842" width="56.3984375" style="25" customWidth="1"/>
    <col min="3843" max="3843" width="19.3984375" style="25" customWidth="1"/>
    <col min="3844" max="3844" width="16.3984375" style="25" bestFit="1" customWidth="1"/>
    <col min="3845" max="3845" width="8.265625" style="25" customWidth="1"/>
    <col min="3846" max="3846" width="6.73046875" style="25" customWidth="1"/>
    <col min="3847" max="3847" width="3.73046875" style="25" customWidth="1"/>
    <col min="3848" max="3848" width="6.3984375" style="25" customWidth="1"/>
    <col min="3849" max="3849" width="3.3984375" style="25" customWidth="1"/>
    <col min="3850" max="3850" width="11.3984375" style="25" customWidth="1"/>
    <col min="3851" max="3851" width="10.1328125" style="25" bestFit="1" customWidth="1"/>
    <col min="3852" max="4096" width="11.3984375" style="25"/>
    <col min="4097" max="4097" width="5.1328125" style="25" customWidth="1"/>
    <col min="4098" max="4098" width="56.3984375" style="25" customWidth="1"/>
    <col min="4099" max="4099" width="19.3984375" style="25" customWidth="1"/>
    <col min="4100" max="4100" width="16.3984375" style="25" bestFit="1" customWidth="1"/>
    <col min="4101" max="4101" width="8.265625" style="25" customWidth="1"/>
    <col min="4102" max="4102" width="6.73046875" style="25" customWidth="1"/>
    <col min="4103" max="4103" width="3.73046875" style="25" customWidth="1"/>
    <col min="4104" max="4104" width="6.3984375" style="25" customWidth="1"/>
    <col min="4105" max="4105" width="3.3984375" style="25" customWidth="1"/>
    <col min="4106" max="4106" width="11.3984375" style="25" customWidth="1"/>
    <col min="4107" max="4107" width="10.1328125" style="25" bestFit="1" customWidth="1"/>
    <col min="4108" max="4352" width="11.3984375" style="25"/>
    <col min="4353" max="4353" width="5.1328125" style="25" customWidth="1"/>
    <col min="4354" max="4354" width="56.3984375" style="25" customWidth="1"/>
    <col min="4355" max="4355" width="19.3984375" style="25" customWidth="1"/>
    <col min="4356" max="4356" width="16.3984375" style="25" bestFit="1" customWidth="1"/>
    <col min="4357" max="4357" width="8.265625" style="25" customWidth="1"/>
    <col min="4358" max="4358" width="6.73046875" style="25" customWidth="1"/>
    <col min="4359" max="4359" width="3.73046875" style="25" customWidth="1"/>
    <col min="4360" max="4360" width="6.3984375" style="25" customWidth="1"/>
    <col min="4361" max="4361" width="3.3984375" style="25" customWidth="1"/>
    <col min="4362" max="4362" width="11.3984375" style="25" customWidth="1"/>
    <col min="4363" max="4363" width="10.1328125" style="25" bestFit="1" customWidth="1"/>
    <col min="4364" max="4608" width="11.3984375" style="25"/>
    <col min="4609" max="4609" width="5.1328125" style="25" customWidth="1"/>
    <col min="4610" max="4610" width="56.3984375" style="25" customWidth="1"/>
    <col min="4611" max="4611" width="19.3984375" style="25" customWidth="1"/>
    <col min="4612" max="4612" width="16.3984375" style="25" bestFit="1" customWidth="1"/>
    <col min="4613" max="4613" width="8.265625" style="25" customWidth="1"/>
    <col min="4614" max="4614" width="6.73046875" style="25" customWidth="1"/>
    <col min="4615" max="4615" width="3.73046875" style="25" customWidth="1"/>
    <col min="4616" max="4616" width="6.3984375" style="25" customWidth="1"/>
    <col min="4617" max="4617" width="3.3984375" style="25" customWidth="1"/>
    <col min="4618" max="4618" width="11.3984375" style="25" customWidth="1"/>
    <col min="4619" max="4619" width="10.1328125" style="25" bestFit="1" customWidth="1"/>
    <col min="4620" max="4864" width="11.3984375" style="25"/>
    <col min="4865" max="4865" width="5.1328125" style="25" customWidth="1"/>
    <col min="4866" max="4866" width="56.3984375" style="25" customWidth="1"/>
    <col min="4867" max="4867" width="19.3984375" style="25" customWidth="1"/>
    <col min="4868" max="4868" width="16.3984375" style="25" bestFit="1" customWidth="1"/>
    <col min="4869" max="4869" width="8.265625" style="25" customWidth="1"/>
    <col min="4870" max="4870" width="6.73046875" style="25" customWidth="1"/>
    <col min="4871" max="4871" width="3.73046875" style="25" customWidth="1"/>
    <col min="4872" max="4872" width="6.3984375" style="25" customWidth="1"/>
    <col min="4873" max="4873" width="3.3984375" style="25" customWidth="1"/>
    <col min="4874" max="4874" width="11.3984375" style="25" customWidth="1"/>
    <col min="4875" max="4875" width="10.1328125" style="25" bestFit="1" customWidth="1"/>
    <col min="4876" max="5120" width="11.3984375" style="25"/>
    <col min="5121" max="5121" width="5.1328125" style="25" customWidth="1"/>
    <col min="5122" max="5122" width="56.3984375" style="25" customWidth="1"/>
    <col min="5123" max="5123" width="19.3984375" style="25" customWidth="1"/>
    <col min="5124" max="5124" width="16.3984375" style="25" bestFit="1" customWidth="1"/>
    <col min="5125" max="5125" width="8.265625" style="25" customWidth="1"/>
    <col min="5126" max="5126" width="6.73046875" style="25" customWidth="1"/>
    <col min="5127" max="5127" width="3.73046875" style="25" customWidth="1"/>
    <col min="5128" max="5128" width="6.3984375" style="25" customWidth="1"/>
    <col min="5129" max="5129" width="3.3984375" style="25" customWidth="1"/>
    <col min="5130" max="5130" width="11.3984375" style="25" customWidth="1"/>
    <col min="5131" max="5131" width="10.1328125" style="25" bestFit="1" customWidth="1"/>
    <col min="5132" max="5376" width="11.3984375" style="25"/>
    <col min="5377" max="5377" width="5.1328125" style="25" customWidth="1"/>
    <col min="5378" max="5378" width="56.3984375" style="25" customWidth="1"/>
    <col min="5379" max="5379" width="19.3984375" style="25" customWidth="1"/>
    <col min="5380" max="5380" width="16.3984375" style="25" bestFit="1" customWidth="1"/>
    <col min="5381" max="5381" width="8.265625" style="25" customWidth="1"/>
    <col min="5382" max="5382" width="6.73046875" style="25" customWidth="1"/>
    <col min="5383" max="5383" width="3.73046875" style="25" customWidth="1"/>
    <col min="5384" max="5384" width="6.3984375" style="25" customWidth="1"/>
    <col min="5385" max="5385" width="3.3984375" style="25" customWidth="1"/>
    <col min="5386" max="5386" width="11.3984375" style="25" customWidth="1"/>
    <col min="5387" max="5387" width="10.1328125" style="25" bestFit="1" customWidth="1"/>
    <col min="5388" max="5632" width="11.3984375" style="25"/>
    <col min="5633" max="5633" width="5.1328125" style="25" customWidth="1"/>
    <col min="5634" max="5634" width="56.3984375" style="25" customWidth="1"/>
    <col min="5635" max="5635" width="19.3984375" style="25" customWidth="1"/>
    <col min="5636" max="5636" width="16.3984375" style="25" bestFit="1" customWidth="1"/>
    <col min="5637" max="5637" width="8.265625" style="25" customWidth="1"/>
    <col min="5638" max="5638" width="6.73046875" style="25" customWidth="1"/>
    <col min="5639" max="5639" width="3.73046875" style="25" customWidth="1"/>
    <col min="5640" max="5640" width="6.3984375" style="25" customWidth="1"/>
    <col min="5641" max="5641" width="3.3984375" style="25" customWidth="1"/>
    <col min="5642" max="5642" width="11.3984375" style="25" customWidth="1"/>
    <col min="5643" max="5643" width="10.1328125" style="25" bestFit="1" customWidth="1"/>
    <col min="5644" max="5888" width="11.3984375" style="25"/>
    <col min="5889" max="5889" width="5.1328125" style="25" customWidth="1"/>
    <col min="5890" max="5890" width="56.3984375" style="25" customWidth="1"/>
    <col min="5891" max="5891" width="19.3984375" style="25" customWidth="1"/>
    <col min="5892" max="5892" width="16.3984375" style="25" bestFit="1" customWidth="1"/>
    <col min="5893" max="5893" width="8.265625" style="25" customWidth="1"/>
    <col min="5894" max="5894" width="6.73046875" style="25" customWidth="1"/>
    <col min="5895" max="5895" width="3.73046875" style="25" customWidth="1"/>
    <col min="5896" max="5896" width="6.3984375" style="25" customWidth="1"/>
    <col min="5897" max="5897" width="3.3984375" style="25" customWidth="1"/>
    <col min="5898" max="5898" width="11.3984375" style="25" customWidth="1"/>
    <col min="5899" max="5899" width="10.1328125" style="25" bestFit="1" customWidth="1"/>
    <col min="5900" max="6144" width="11.3984375" style="25"/>
    <col min="6145" max="6145" width="5.1328125" style="25" customWidth="1"/>
    <col min="6146" max="6146" width="56.3984375" style="25" customWidth="1"/>
    <col min="6147" max="6147" width="19.3984375" style="25" customWidth="1"/>
    <col min="6148" max="6148" width="16.3984375" style="25" bestFit="1" customWidth="1"/>
    <col min="6149" max="6149" width="8.265625" style="25" customWidth="1"/>
    <col min="6150" max="6150" width="6.73046875" style="25" customWidth="1"/>
    <col min="6151" max="6151" width="3.73046875" style="25" customWidth="1"/>
    <col min="6152" max="6152" width="6.3984375" style="25" customWidth="1"/>
    <col min="6153" max="6153" width="3.3984375" style="25" customWidth="1"/>
    <col min="6154" max="6154" width="11.3984375" style="25" customWidth="1"/>
    <col min="6155" max="6155" width="10.1328125" style="25" bestFit="1" customWidth="1"/>
    <col min="6156" max="6400" width="11.3984375" style="25"/>
    <col min="6401" max="6401" width="5.1328125" style="25" customWidth="1"/>
    <col min="6402" max="6402" width="56.3984375" style="25" customWidth="1"/>
    <col min="6403" max="6403" width="19.3984375" style="25" customWidth="1"/>
    <col min="6404" max="6404" width="16.3984375" style="25" bestFit="1" customWidth="1"/>
    <col min="6405" max="6405" width="8.265625" style="25" customWidth="1"/>
    <col min="6406" max="6406" width="6.73046875" style="25" customWidth="1"/>
    <col min="6407" max="6407" width="3.73046875" style="25" customWidth="1"/>
    <col min="6408" max="6408" width="6.3984375" style="25" customWidth="1"/>
    <col min="6409" max="6409" width="3.3984375" style="25" customWidth="1"/>
    <col min="6410" max="6410" width="11.3984375" style="25" customWidth="1"/>
    <col min="6411" max="6411" width="10.1328125" style="25" bestFit="1" customWidth="1"/>
    <col min="6412" max="6656" width="11.3984375" style="25"/>
    <col min="6657" max="6657" width="5.1328125" style="25" customWidth="1"/>
    <col min="6658" max="6658" width="56.3984375" style="25" customWidth="1"/>
    <col min="6659" max="6659" width="19.3984375" style="25" customWidth="1"/>
    <col min="6660" max="6660" width="16.3984375" style="25" bestFit="1" customWidth="1"/>
    <col min="6661" max="6661" width="8.265625" style="25" customWidth="1"/>
    <col min="6662" max="6662" width="6.73046875" style="25" customWidth="1"/>
    <col min="6663" max="6663" width="3.73046875" style="25" customWidth="1"/>
    <col min="6664" max="6664" width="6.3984375" style="25" customWidth="1"/>
    <col min="6665" max="6665" width="3.3984375" style="25" customWidth="1"/>
    <col min="6666" max="6666" width="11.3984375" style="25" customWidth="1"/>
    <col min="6667" max="6667" width="10.1328125" style="25" bestFit="1" customWidth="1"/>
    <col min="6668" max="6912" width="11.3984375" style="25"/>
    <col min="6913" max="6913" width="5.1328125" style="25" customWidth="1"/>
    <col min="6914" max="6914" width="56.3984375" style="25" customWidth="1"/>
    <col min="6915" max="6915" width="19.3984375" style="25" customWidth="1"/>
    <col min="6916" max="6916" width="16.3984375" style="25" bestFit="1" customWidth="1"/>
    <col min="6917" max="6917" width="8.265625" style="25" customWidth="1"/>
    <col min="6918" max="6918" width="6.73046875" style="25" customWidth="1"/>
    <col min="6919" max="6919" width="3.73046875" style="25" customWidth="1"/>
    <col min="6920" max="6920" width="6.3984375" style="25" customWidth="1"/>
    <col min="6921" max="6921" width="3.3984375" style="25" customWidth="1"/>
    <col min="6922" max="6922" width="11.3984375" style="25" customWidth="1"/>
    <col min="6923" max="6923" width="10.1328125" style="25" bestFit="1" customWidth="1"/>
    <col min="6924" max="7168" width="11.3984375" style="25"/>
    <col min="7169" max="7169" width="5.1328125" style="25" customWidth="1"/>
    <col min="7170" max="7170" width="56.3984375" style="25" customWidth="1"/>
    <col min="7171" max="7171" width="19.3984375" style="25" customWidth="1"/>
    <col min="7172" max="7172" width="16.3984375" style="25" bestFit="1" customWidth="1"/>
    <col min="7173" max="7173" width="8.265625" style="25" customWidth="1"/>
    <col min="7174" max="7174" width="6.73046875" style="25" customWidth="1"/>
    <col min="7175" max="7175" width="3.73046875" style="25" customWidth="1"/>
    <col min="7176" max="7176" width="6.3984375" style="25" customWidth="1"/>
    <col min="7177" max="7177" width="3.3984375" style="25" customWidth="1"/>
    <col min="7178" max="7178" width="11.3984375" style="25" customWidth="1"/>
    <col min="7179" max="7179" width="10.1328125" style="25" bestFit="1" customWidth="1"/>
    <col min="7180" max="7424" width="11.3984375" style="25"/>
    <col min="7425" max="7425" width="5.1328125" style="25" customWidth="1"/>
    <col min="7426" max="7426" width="56.3984375" style="25" customWidth="1"/>
    <col min="7427" max="7427" width="19.3984375" style="25" customWidth="1"/>
    <col min="7428" max="7428" width="16.3984375" style="25" bestFit="1" customWidth="1"/>
    <col min="7429" max="7429" width="8.265625" style="25" customWidth="1"/>
    <col min="7430" max="7430" width="6.73046875" style="25" customWidth="1"/>
    <col min="7431" max="7431" width="3.73046875" style="25" customWidth="1"/>
    <col min="7432" max="7432" width="6.3984375" style="25" customWidth="1"/>
    <col min="7433" max="7433" width="3.3984375" style="25" customWidth="1"/>
    <col min="7434" max="7434" width="11.3984375" style="25" customWidth="1"/>
    <col min="7435" max="7435" width="10.1328125" style="25" bestFit="1" customWidth="1"/>
    <col min="7436" max="7680" width="11.3984375" style="25"/>
    <col min="7681" max="7681" width="5.1328125" style="25" customWidth="1"/>
    <col min="7682" max="7682" width="56.3984375" style="25" customWidth="1"/>
    <col min="7683" max="7683" width="19.3984375" style="25" customWidth="1"/>
    <col min="7684" max="7684" width="16.3984375" style="25" bestFit="1" customWidth="1"/>
    <col min="7685" max="7685" width="8.265625" style="25" customWidth="1"/>
    <col min="7686" max="7686" width="6.73046875" style="25" customWidth="1"/>
    <col min="7687" max="7687" width="3.73046875" style="25" customWidth="1"/>
    <col min="7688" max="7688" width="6.3984375" style="25" customWidth="1"/>
    <col min="7689" max="7689" width="3.3984375" style="25" customWidth="1"/>
    <col min="7690" max="7690" width="11.3984375" style="25" customWidth="1"/>
    <col min="7691" max="7691" width="10.1328125" style="25" bestFit="1" customWidth="1"/>
    <col min="7692" max="7936" width="11.3984375" style="25"/>
    <col min="7937" max="7937" width="5.1328125" style="25" customWidth="1"/>
    <col min="7938" max="7938" width="56.3984375" style="25" customWidth="1"/>
    <col min="7939" max="7939" width="19.3984375" style="25" customWidth="1"/>
    <col min="7940" max="7940" width="16.3984375" style="25" bestFit="1" customWidth="1"/>
    <col min="7941" max="7941" width="8.265625" style="25" customWidth="1"/>
    <col min="7942" max="7942" width="6.73046875" style="25" customWidth="1"/>
    <col min="7943" max="7943" width="3.73046875" style="25" customWidth="1"/>
    <col min="7944" max="7944" width="6.3984375" style="25" customWidth="1"/>
    <col min="7945" max="7945" width="3.3984375" style="25" customWidth="1"/>
    <col min="7946" max="7946" width="11.3984375" style="25" customWidth="1"/>
    <col min="7947" max="7947" width="10.1328125" style="25" bestFit="1" customWidth="1"/>
    <col min="7948" max="8192" width="11.3984375" style="25"/>
    <col min="8193" max="8193" width="5.1328125" style="25" customWidth="1"/>
    <col min="8194" max="8194" width="56.3984375" style="25" customWidth="1"/>
    <col min="8195" max="8195" width="19.3984375" style="25" customWidth="1"/>
    <col min="8196" max="8196" width="16.3984375" style="25" bestFit="1" customWidth="1"/>
    <col min="8197" max="8197" width="8.265625" style="25" customWidth="1"/>
    <col min="8198" max="8198" width="6.73046875" style="25" customWidth="1"/>
    <col min="8199" max="8199" width="3.73046875" style="25" customWidth="1"/>
    <col min="8200" max="8200" width="6.3984375" style="25" customWidth="1"/>
    <col min="8201" max="8201" width="3.3984375" style="25" customWidth="1"/>
    <col min="8202" max="8202" width="11.3984375" style="25" customWidth="1"/>
    <col min="8203" max="8203" width="10.1328125" style="25" bestFit="1" customWidth="1"/>
    <col min="8204" max="8448" width="11.3984375" style="25"/>
    <col min="8449" max="8449" width="5.1328125" style="25" customWidth="1"/>
    <col min="8450" max="8450" width="56.3984375" style="25" customWidth="1"/>
    <col min="8451" max="8451" width="19.3984375" style="25" customWidth="1"/>
    <col min="8452" max="8452" width="16.3984375" style="25" bestFit="1" customWidth="1"/>
    <col min="8453" max="8453" width="8.265625" style="25" customWidth="1"/>
    <col min="8454" max="8454" width="6.73046875" style="25" customWidth="1"/>
    <col min="8455" max="8455" width="3.73046875" style="25" customWidth="1"/>
    <col min="8456" max="8456" width="6.3984375" style="25" customWidth="1"/>
    <col min="8457" max="8457" width="3.3984375" style="25" customWidth="1"/>
    <col min="8458" max="8458" width="11.3984375" style="25" customWidth="1"/>
    <col min="8459" max="8459" width="10.1328125" style="25" bestFit="1" customWidth="1"/>
    <col min="8460" max="8704" width="11.3984375" style="25"/>
    <col min="8705" max="8705" width="5.1328125" style="25" customWidth="1"/>
    <col min="8706" max="8706" width="56.3984375" style="25" customWidth="1"/>
    <col min="8707" max="8707" width="19.3984375" style="25" customWidth="1"/>
    <col min="8708" max="8708" width="16.3984375" style="25" bestFit="1" customWidth="1"/>
    <col min="8709" max="8709" width="8.265625" style="25" customWidth="1"/>
    <col min="8710" max="8710" width="6.73046875" style="25" customWidth="1"/>
    <col min="8711" max="8711" width="3.73046875" style="25" customWidth="1"/>
    <col min="8712" max="8712" width="6.3984375" style="25" customWidth="1"/>
    <col min="8713" max="8713" width="3.3984375" style="25" customWidth="1"/>
    <col min="8714" max="8714" width="11.3984375" style="25" customWidth="1"/>
    <col min="8715" max="8715" width="10.1328125" style="25" bestFit="1" customWidth="1"/>
    <col min="8716" max="8960" width="11.3984375" style="25"/>
    <col min="8961" max="8961" width="5.1328125" style="25" customWidth="1"/>
    <col min="8962" max="8962" width="56.3984375" style="25" customWidth="1"/>
    <col min="8963" max="8963" width="19.3984375" style="25" customWidth="1"/>
    <col min="8964" max="8964" width="16.3984375" style="25" bestFit="1" customWidth="1"/>
    <col min="8965" max="8965" width="8.265625" style="25" customWidth="1"/>
    <col min="8966" max="8966" width="6.73046875" style="25" customWidth="1"/>
    <col min="8967" max="8967" width="3.73046875" style="25" customWidth="1"/>
    <col min="8968" max="8968" width="6.3984375" style="25" customWidth="1"/>
    <col min="8969" max="8969" width="3.3984375" style="25" customWidth="1"/>
    <col min="8970" max="8970" width="11.3984375" style="25" customWidth="1"/>
    <col min="8971" max="8971" width="10.1328125" style="25" bestFit="1" customWidth="1"/>
    <col min="8972" max="9216" width="11.3984375" style="25"/>
    <col min="9217" max="9217" width="5.1328125" style="25" customWidth="1"/>
    <col min="9218" max="9218" width="56.3984375" style="25" customWidth="1"/>
    <col min="9219" max="9219" width="19.3984375" style="25" customWidth="1"/>
    <col min="9220" max="9220" width="16.3984375" style="25" bestFit="1" customWidth="1"/>
    <col min="9221" max="9221" width="8.265625" style="25" customWidth="1"/>
    <col min="9222" max="9222" width="6.73046875" style="25" customWidth="1"/>
    <col min="9223" max="9223" width="3.73046875" style="25" customWidth="1"/>
    <col min="9224" max="9224" width="6.3984375" style="25" customWidth="1"/>
    <col min="9225" max="9225" width="3.3984375" style="25" customWidth="1"/>
    <col min="9226" max="9226" width="11.3984375" style="25" customWidth="1"/>
    <col min="9227" max="9227" width="10.1328125" style="25" bestFit="1" customWidth="1"/>
    <col min="9228" max="9472" width="11.3984375" style="25"/>
    <col min="9473" max="9473" width="5.1328125" style="25" customWidth="1"/>
    <col min="9474" max="9474" width="56.3984375" style="25" customWidth="1"/>
    <col min="9475" max="9475" width="19.3984375" style="25" customWidth="1"/>
    <col min="9476" max="9476" width="16.3984375" style="25" bestFit="1" customWidth="1"/>
    <col min="9477" max="9477" width="8.265625" style="25" customWidth="1"/>
    <col min="9478" max="9478" width="6.73046875" style="25" customWidth="1"/>
    <col min="9479" max="9479" width="3.73046875" style="25" customWidth="1"/>
    <col min="9480" max="9480" width="6.3984375" style="25" customWidth="1"/>
    <col min="9481" max="9481" width="3.3984375" style="25" customWidth="1"/>
    <col min="9482" max="9482" width="11.3984375" style="25" customWidth="1"/>
    <col min="9483" max="9483" width="10.1328125" style="25" bestFit="1" customWidth="1"/>
    <col min="9484" max="9728" width="11.3984375" style="25"/>
    <col min="9729" max="9729" width="5.1328125" style="25" customWidth="1"/>
    <col min="9730" max="9730" width="56.3984375" style="25" customWidth="1"/>
    <col min="9731" max="9731" width="19.3984375" style="25" customWidth="1"/>
    <col min="9732" max="9732" width="16.3984375" style="25" bestFit="1" customWidth="1"/>
    <col min="9733" max="9733" width="8.265625" style="25" customWidth="1"/>
    <col min="9734" max="9734" width="6.73046875" style="25" customWidth="1"/>
    <col min="9735" max="9735" width="3.73046875" style="25" customWidth="1"/>
    <col min="9736" max="9736" width="6.3984375" style="25" customWidth="1"/>
    <col min="9737" max="9737" width="3.3984375" style="25" customWidth="1"/>
    <col min="9738" max="9738" width="11.3984375" style="25" customWidth="1"/>
    <col min="9739" max="9739" width="10.1328125" style="25" bestFit="1" customWidth="1"/>
    <col min="9740" max="9984" width="11.3984375" style="25"/>
    <col min="9985" max="9985" width="5.1328125" style="25" customWidth="1"/>
    <col min="9986" max="9986" width="56.3984375" style="25" customWidth="1"/>
    <col min="9987" max="9987" width="19.3984375" style="25" customWidth="1"/>
    <col min="9988" max="9988" width="16.3984375" style="25" bestFit="1" customWidth="1"/>
    <col min="9989" max="9989" width="8.265625" style="25" customWidth="1"/>
    <col min="9990" max="9990" width="6.73046875" style="25" customWidth="1"/>
    <col min="9991" max="9991" width="3.73046875" style="25" customWidth="1"/>
    <col min="9992" max="9992" width="6.3984375" style="25" customWidth="1"/>
    <col min="9993" max="9993" width="3.3984375" style="25" customWidth="1"/>
    <col min="9994" max="9994" width="11.3984375" style="25" customWidth="1"/>
    <col min="9995" max="9995" width="10.1328125" style="25" bestFit="1" customWidth="1"/>
    <col min="9996" max="10240" width="11.3984375" style="25"/>
    <col min="10241" max="10241" width="5.1328125" style="25" customWidth="1"/>
    <col min="10242" max="10242" width="56.3984375" style="25" customWidth="1"/>
    <col min="10243" max="10243" width="19.3984375" style="25" customWidth="1"/>
    <col min="10244" max="10244" width="16.3984375" style="25" bestFit="1" customWidth="1"/>
    <col min="10245" max="10245" width="8.265625" style="25" customWidth="1"/>
    <col min="10246" max="10246" width="6.73046875" style="25" customWidth="1"/>
    <col min="10247" max="10247" width="3.73046875" style="25" customWidth="1"/>
    <col min="10248" max="10248" width="6.3984375" style="25" customWidth="1"/>
    <col min="10249" max="10249" width="3.3984375" style="25" customWidth="1"/>
    <col min="10250" max="10250" width="11.3984375" style="25" customWidth="1"/>
    <col min="10251" max="10251" width="10.1328125" style="25" bestFit="1" customWidth="1"/>
    <col min="10252" max="10496" width="11.3984375" style="25"/>
    <col min="10497" max="10497" width="5.1328125" style="25" customWidth="1"/>
    <col min="10498" max="10498" width="56.3984375" style="25" customWidth="1"/>
    <col min="10499" max="10499" width="19.3984375" style="25" customWidth="1"/>
    <col min="10500" max="10500" width="16.3984375" style="25" bestFit="1" customWidth="1"/>
    <col min="10501" max="10501" width="8.265625" style="25" customWidth="1"/>
    <col min="10502" max="10502" width="6.73046875" style="25" customWidth="1"/>
    <col min="10503" max="10503" width="3.73046875" style="25" customWidth="1"/>
    <col min="10504" max="10504" width="6.3984375" style="25" customWidth="1"/>
    <col min="10505" max="10505" width="3.3984375" style="25" customWidth="1"/>
    <col min="10506" max="10506" width="11.3984375" style="25" customWidth="1"/>
    <col min="10507" max="10507" width="10.1328125" style="25" bestFit="1" customWidth="1"/>
    <col min="10508" max="10752" width="11.3984375" style="25"/>
    <col min="10753" max="10753" width="5.1328125" style="25" customWidth="1"/>
    <col min="10754" max="10754" width="56.3984375" style="25" customWidth="1"/>
    <col min="10755" max="10755" width="19.3984375" style="25" customWidth="1"/>
    <col min="10756" max="10756" width="16.3984375" style="25" bestFit="1" customWidth="1"/>
    <col min="10757" max="10757" width="8.265625" style="25" customWidth="1"/>
    <col min="10758" max="10758" width="6.73046875" style="25" customWidth="1"/>
    <col min="10759" max="10759" width="3.73046875" style="25" customWidth="1"/>
    <col min="10760" max="10760" width="6.3984375" style="25" customWidth="1"/>
    <col min="10761" max="10761" width="3.3984375" style="25" customWidth="1"/>
    <col min="10762" max="10762" width="11.3984375" style="25" customWidth="1"/>
    <col min="10763" max="10763" width="10.1328125" style="25" bestFit="1" customWidth="1"/>
    <col min="10764" max="11008" width="11.3984375" style="25"/>
    <col min="11009" max="11009" width="5.1328125" style="25" customWidth="1"/>
    <col min="11010" max="11010" width="56.3984375" style="25" customWidth="1"/>
    <col min="11011" max="11011" width="19.3984375" style="25" customWidth="1"/>
    <col min="11012" max="11012" width="16.3984375" style="25" bestFit="1" customWidth="1"/>
    <col min="11013" max="11013" width="8.265625" style="25" customWidth="1"/>
    <col min="11014" max="11014" width="6.73046875" style="25" customWidth="1"/>
    <col min="11015" max="11015" width="3.73046875" style="25" customWidth="1"/>
    <col min="11016" max="11016" width="6.3984375" style="25" customWidth="1"/>
    <col min="11017" max="11017" width="3.3984375" style="25" customWidth="1"/>
    <col min="11018" max="11018" width="11.3984375" style="25" customWidth="1"/>
    <col min="11019" max="11019" width="10.1328125" style="25" bestFit="1" customWidth="1"/>
    <col min="11020" max="11264" width="11.3984375" style="25"/>
    <col min="11265" max="11265" width="5.1328125" style="25" customWidth="1"/>
    <col min="11266" max="11266" width="56.3984375" style="25" customWidth="1"/>
    <col min="11267" max="11267" width="19.3984375" style="25" customWidth="1"/>
    <col min="11268" max="11268" width="16.3984375" style="25" bestFit="1" customWidth="1"/>
    <col min="11269" max="11269" width="8.265625" style="25" customWidth="1"/>
    <col min="11270" max="11270" width="6.73046875" style="25" customWidth="1"/>
    <col min="11271" max="11271" width="3.73046875" style="25" customWidth="1"/>
    <col min="11272" max="11272" width="6.3984375" style="25" customWidth="1"/>
    <col min="11273" max="11273" width="3.3984375" style="25" customWidth="1"/>
    <col min="11274" max="11274" width="11.3984375" style="25" customWidth="1"/>
    <col min="11275" max="11275" width="10.1328125" style="25" bestFit="1" customWidth="1"/>
    <col min="11276" max="11520" width="11.3984375" style="25"/>
    <col min="11521" max="11521" width="5.1328125" style="25" customWidth="1"/>
    <col min="11522" max="11522" width="56.3984375" style="25" customWidth="1"/>
    <col min="11523" max="11523" width="19.3984375" style="25" customWidth="1"/>
    <col min="11524" max="11524" width="16.3984375" style="25" bestFit="1" customWidth="1"/>
    <col min="11525" max="11525" width="8.265625" style="25" customWidth="1"/>
    <col min="11526" max="11526" width="6.73046875" style="25" customWidth="1"/>
    <col min="11527" max="11527" width="3.73046875" style="25" customWidth="1"/>
    <col min="11528" max="11528" width="6.3984375" style="25" customWidth="1"/>
    <col min="11529" max="11529" width="3.3984375" style="25" customWidth="1"/>
    <col min="11530" max="11530" width="11.3984375" style="25" customWidth="1"/>
    <col min="11531" max="11531" width="10.1328125" style="25" bestFit="1" customWidth="1"/>
    <col min="11532" max="11776" width="11.3984375" style="25"/>
    <col min="11777" max="11777" width="5.1328125" style="25" customWidth="1"/>
    <col min="11778" max="11778" width="56.3984375" style="25" customWidth="1"/>
    <col min="11779" max="11779" width="19.3984375" style="25" customWidth="1"/>
    <col min="11780" max="11780" width="16.3984375" style="25" bestFit="1" customWidth="1"/>
    <col min="11781" max="11781" width="8.265625" style="25" customWidth="1"/>
    <col min="11782" max="11782" width="6.73046875" style="25" customWidth="1"/>
    <col min="11783" max="11783" width="3.73046875" style="25" customWidth="1"/>
    <col min="11784" max="11784" width="6.3984375" style="25" customWidth="1"/>
    <col min="11785" max="11785" width="3.3984375" style="25" customWidth="1"/>
    <col min="11786" max="11786" width="11.3984375" style="25" customWidth="1"/>
    <col min="11787" max="11787" width="10.1328125" style="25" bestFit="1" customWidth="1"/>
    <col min="11788" max="12032" width="11.3984375" style="25"/>
    <col min="12033" max="12033" width="5.1328125" style="25" customWidth="1"/>
    <col min="12034" max="12034" width="56.3984375" style="25" customWidth="1"/>
    <col min="12035" max="12035" width="19.3984375" style="25" customWidth="1"/>
    <col min="12036" max="12036" width="16.3984375" style="25" bestFit="1" customWidth="1"/>
    <col min="12037" max="12037" width="8.265625" style="25" customWidth="1"/>
    <col min="12038" max="12038" width="6.73046875" style="25" customWidth="1"/>
    <col min="12039" max="12039" width="3.73046875" style="25" customWidth="1"/>
    <col min="12040" max="12040" width="6.3984375" style="25" customWidth="1"/>
    <col min="12041" max="12041" width="3.3984375" style="25" customWidth="1"/>
    <col min="12042" max="12042" width="11.3984375" style="25" customWidth="1"/>
    <col min="12043" max="12043" width="10.1328125" style="25" bestFit="1" customWidth="1"/>
    <col min="12044" max="12288" width="11.3984375" style="25"/>
    <col min="12289" max="12289" width="5.1328125" style="25" customWidth="1"/>
    <col min="12290" max="12290" width="56.3984375" style="25" customWidth="1"/>
    <col min="12291" max="12291" width="19.3984375" style="25" customWidth="1"/>
    <col min="12292" max="12292" width="16.3984375" style="25" bestFit="1" customWidth="1"/>
    <col min="12293" max="12293" width="8.265625" style="25" customWidth="1"/>
    <col min="12294" max="12294" width="6.73046875" style="25" customWidth="1"/>
    <col min="12295" max="12295" width="3.73046875" style="25" customWidth="1"/>
    <col min="12296" max="12296" width="6.3984375" style="25" customWidth="1"/>
    <col min="12297" max="12297" width="3.3984375" style="25" customWidth="1"/>
    <col min="12298" max="12298" width="11.3984375" style="25" customWidth="1"/>
    <col min="12299" max="12299" width="10.1328125" style="25" bestFit="1" customWidth="1"/>
    <col min="12300" max="12544" width="11.3984375" style="25"/>
    <col min="12545" max="12545" width="5.1328125" style="25" customWidth="1"/>
    <col min="12546" max="12546" width="56.3984375" style="25" customWidth="1"/>
    <col min="12547" max="12547" width="19.3984375" style="25" customWidth="1"/>
    <col min="12548" max="12548" width="16.3984375" style="25" bestFit="1" customWidth="1"/>
    <col min="12549" max="12549" width="8.265625" style="25" customWidth="1"/>
    <col min="12550" max="12550" width="6.73046875" style="25" customWidth="1"/>
    <col min="12551" max="12551" width="3.73046875" style="25" customWidth="1"/>
    <col min="12552" max="12552" width="6.3984375" style="25" customWidth="1"/>
    <col min="12553" max="12553" width="3.3984375" style="25" customWidth="1"/>
    <col min="12554" max="12554" width="11.3984375" style="25" customWidth="1"/>
    <col min="12555" max="12555" width="10.1328125" style="25" bestFit="1" customWidth="1"/>
    <col min="12556" max="12800" width="11.3984375" style="25"/>
    <col min="12801" max="12801" width="5.1328125" style="25" customWidth="1"/>
    <col min="12802" max="12802" width="56.3984375" style="25" customWidth="1"/>
    <col min="12803" max="12803" width="19.3984375" style="25" customWidth="1"/>
    <col min="12804" max="12804" width="16.3984375" style="25" bestFit="1" customWidth="1"/>
    <col min="12805" max="12805" width="8.265625" style="25" customWidth="1"/>
    <col min="12806" max="12806" width="6.73046875" style="25" customWidth="1"/>
    <col min="12807" max="12807" width="3.73046875" style="25" customWidth="1"/>
    <col min="12808" max="12808" width="6.3984375" style="25" customWidth="1"/>
    <col min="12809" max="12809" width="3.3984375" style="25" customWidth="1"/>
    <col min="12810" max="12810" width="11.3984375" style="25" customWidth="1"/>
    <col min="12811" max="12811" width="10.1328125" style="25" bestFit="1" customWidth="1"/>
    <col min="12812" max="13056" width="11.3984375" style="25"/>
    <col min="13057" max="13057" width="5.1328125" style="25" customWidth="1"/>
    <col min="13058" max="13058" width="56.3984375" style="25" customWidth="1"/>
    <col min="13059" max="13059" width="19.3984375" style="25" customWidth="1"/>
    <col min="13060" max="13060" width="16.3984375" style="25" bestFit="1" customWidth="1"/>
    <col min="13061" max="13061" width="8.265625" style="25" customWidth="1"/>
    <col min="13062" max="13062" width="6.73046875" style="25" customWidth="1"/>
    <col min="13063" max="13063" width="3.73046875" style="25" customWidth="1"/>
    <col min="13064" max="13064" width="6.3984375" style="25" customWidth="1"/>
    <col min="13065" max="13065" width="3.3984375" style="25" customWidth="1"/>
    <col min="13066" max="13066" width="11.3984375" style="25" customWidth="1"/>
    <col min="13067" max="13067" width="10.1328125" style="25" bestFit="1" customWidth="1"/>
    <col min="13068" max="13312" width="11.3984375" style="25"/>
    <col min="13313" max="13313" width="5.1328125" style="25" customWidth="1"/>
    <col min="13314" max="13314" width="56.3984375" style="25" customWidth="1"/>
    <col min="13315" max="13315" width="19.3984375" style="25" customWidth="1"/>
    <col min="13316" max="13316" width="16.3984375" style="25" bestFit="1" customWidth="1"/>
    <col min="13317" max="13317" width="8.265625" style="25" customWidth="1"/>
    <col min="13318" max="13318" width="6.73046875" style="25" customWidth="1"/>
    <col min="13319" max="13319" width="3.73046875" style="25" customWidth="1"/>
    <col min="13320" max="13320" width="6.3984375" style="25" customWidth="1"/>
    <col min="13321" max="13321" width="3.3984375" style="25" customWidth="1"/>
    <col min="13322" max="13322" width="11.3984375" style="25" customWidth="1"/>
    <col min="13323" max="13323" width="10.1328125" style="25" bestFit="1" customWidth="1"/>
    <col min="13324" max="13568" width="11.3984375" style="25"/>
    <col min="13569" max="13569" width="5.1328125" style="25" customWidth="1"/>
    <col min="13570" max="13570" width="56.3984375" style="25" customWidth="1"/>
    <col min="13571" max="13571" width="19.3984375" style="25" customWidth="1"/>
    <col min="13572" max="13572" width="16.3984375" style="25" bestFit="1" customWidth="1"/>
    <col min="13573" max="13573" width="8.265625" style="25" customWidth="1"/>
    <col min="13574" max="13574" width="6.73046875" style="25" customWidth="1"/>
    <col min="13575" max="13575" width="3.73046875" style="25" customWidth="1"/>
    <col min="13576" max="13576" width="6.3984375" style="25" customWidth="1"/>
    <col min="13577" max="13577" width="3.3984375" style="25" customWidth="1"/>
    <col min="13578" max="13578" width="11.3984375" style="25" customWidth="1"/>
    <col min="13579" max="13579" width="10.1328125" style="25" bestFit="1" customWidth="1"/>
    <col min="13580" max="13824" width="11.3984375" style="25"/>
    <col min="13825" max="13825" width="5.1328125" style="25" customWidth="1"/>
    <col min="13826" max="13826" width="56.3984375" style="25" customWidth="1"/>
    <col min="13827" max="13827" width="19.3984375" style="25" customWidth="1"/>
    <col min="13828" max="13828" width="16.3984375" style="25" bestFit="1" customWidth="1"/>
    <col min="13829" max="13829" width="8.265625" style="25" customWidth="1"/>
    <col min="13830" max="13830" width="6.73046875" style="25" customWidth="1"/>
    <col min="13831" max="13831" width="3.73046875" style="25" customWidth="1"/>
    <col min="13832" max="13832" width="6.3984375" style="25" customWidth="1"/>
    <col min="13833" max="13833" width="3.3984375" style="25" customWidth="1"/>
    <col min="13834" max="13834" width="11.3984375" style="25" customWidth="1"/>
    <col min="13835" max="13835" width="10.1328125" style="25" bestFit="1" customWidth="1"/>
    <col min="13836" max="14080" width="11.3984375" style="25"/>
    <col min="14081" max="14081" width="5.1328125" style="25" customWidth="1"/>
    <col min="14082" max="14082" width="56.3984375" style="25" customWidth="1"/>
    <col min="14083" max="14083" width="19.3984375" style="25" customWidth="1"/>
    <col min="14084" max="14084" width="16.3984375" style="25" bestFit="1" customWidth="1"/>
    <col min="14085" max="14085" width="8.265625" style="25" customWidth="1"/>
    <col min="14086" max="14086" width="6.73046875" style="25" customWidth="1"/>
    <col min="14087" max="14087" width="3.73046875" style="25" customWidth="1"/>
    <col min="14088" max="14088" width="6.3984375" style="25" customWidth="1"/>
    <col min="14089" max="14089" width="3.3984375" style="25" customWidth="1"/>
    <col min="14090" max="14090" width="11.3984375" style="25" customWidth="1"/>
    <col min="14091" max="14091" width="10.1328125" style="25" bestFit="1" customWidth="1"/>
    <col min="14092" max="14336" width="11.3984375" style="25"/>
    <col min="14337" max="14337" width="5.1328125" style="25" customWidth="1"/>
    <col min="14338" max="14338" width="56.3984375" style="25" customWidth="1"/>
    <col min="14339" max="14339" width="19.3984375" style="25" customWidth="1"/>
    <col min="14340" max="14340" width="16.3984375" style="25" bestFit="1" customWidth="1"/>
    <col min="14341" max="14341" width="8.265625" style="25" customWidth="1"/>
    <col min="14342" max="14342" width="6.73046875" style="25" customWidth="1"/>
    <col min="14343" max="14343" width="3.73046875" style="25" customWidth="1"/>
    <col min="14344" max="14344" width="6.3984375" style="25" customWidth="1"/>
    <col min="14345" max="14345" width="3.3984375" style="25" customWidth="1"/>
    <col min="14346" max="14346" width="11.3984375" style="25" customWidth="1"/>
    <col min="14347" max="14347" width="10.1328125" style="25" bestFit="1" customWidth="1"/>
    <col min="14348" max="14592" width="11.3984375" style="25"/>
    <col min="14593" max="14593" width="5.1328125" style="25" customWidth="1"/>
    <col min="14594" max="14594" width="56.3984375" style="25" customWidth="1"/>
    <col min="14595" max="14595" width="19.3984375" style="25" customWidth="1"/>
    <col min="14596" max="14596" width="16.3984375" style="25" bestFit="1" customWidth="1"/>
    <col min="14597" max="14597" width="8.265625" style="25" customWidth="1"/>
    <col min="14598" max="14598" width="6.73046875" style="25" customWidth="1"/>
    <col min="14599" max="14599" width="3.73046875" style="25" customWidth="1"/>
    <col min="14600" max="14600" width="6.3984375" style="25" customWidth="1"/>
    <col min="14601" max="14601" width="3.3984375" style="25" customWidth="1"/>
    <col min="14602" max="14602" width="11.3984375" style="25" customWidth="1"/>
    <col min="14603" max="14603" width="10.1328125" style="25" bestFit="1" customWidth="1"/>
    <col min="14604" max="14848" width="11.3984375" style="25"/>
    <col min="14849" max="14849" width="5.1328125" style="25" customWidth="1"/>
    <col min="14850" max="14850" width="56.3984375" style="25" customWidth="1"/>
    <col min="14851" max="14851" width="19.3984375" style="25" customWidth="1"/>
    <col min="14852" max="14852" width="16.3984375" style="25" bestFit="1" customWidth="1"/>
    <col min="14853" max="14853" width="8.265625" style="25" customWidth="1"/>
    <col min="14854" max="14854" width="6.73046875" style="25" customWidth="1"/>
    <col min="14855" max="14855" width="3.73046875" style="25" customWidth="1"/>
    <col min="14856" max="14856" width="6.3984375" style="25" customWidth="1"/>
    <col min="14857" max="14857" width="3.3984375" style="25" customWidth="1"/>
    <col min="14858" max="14858" width="11.3984375" style="25" customWidth="1"/>
    <col min="14859" max="14859" width="10.1328125" style="25" bestFit="1" customWidth="1"/>
    <col min="14860" max="15104" width="11.3984375" style="25"/>
    <col min="15105" max="15105" width="5.1328125" style="25" customWidth="1"/>
    <col min="15106" max="15106" width="56.3984375" style="25" customWidth="1"/>
    <col min="15107" max="15107" width="19.3984375" style="25" customWidth="1"/>
    <col min="15108" max="15108" width="16.3984375" style="25" bestFit="1" customWidth="1"/>
    <col min="15109" max="15109" width="8.265625" style="25" customWidth="1"/>
    <col min="15110" max="15110" width="6.73046875" style="25" customWidth="1"/>
    <col min="15111" max="15111" width="3.73046875" style="25" customWidth="1"/>
    <col min="15112" max="15112" width="6.3984375" style="25" customWidth="1"/>
    <col min="15113" max="15113" width="3.3984375" style="25" customWidth="1"/>
    <col min="15114" max="15114" width="11.3984375" style="25" customWidth="1"/>
    <col min="15115" max="15115" width="10.1328125" style="25" bestFit="1" customWidth="1"/>
    <col min="15116" max="15360" width="11.3984375" style="25"/>
    <col min="15361" max="15361" width="5.1328125" style="25" customWidth="1"/>
    <col min="15362" max="15362" width="56.3984375" style="25" customWidth="1"/>
    <col min="15363" max="15363" width="19.3984375" style="25" customWidth="1"/>
    <col min="15364" max="15364" width="16.3984375" style="25" bestFit="1" customWidth="1"/>
    <col min="15365" max="15365" width="8.265625" style="25" customWidth="1"/>
    <col min="15366" max="15366" width="6.73046875" style="25" customWidth="1"/>
    <col min="15367" max="15367" width="3.73046875" style="25" customWidth="1"/>
    <col min="15368" max="15368" width="6.3984375" style="25" customWidth="1"/>
    <col min="15369" max="15369" width="3.3984375" style="25" customWidth="1"/>
    <col min="15370" max="15370" width="11.3984375" style="25" customWidth="1"/>
    <col min="15371" max="15371" width="10.1328125" style="25" bestFit="1" customWidth="1"/>
    <col min="15372" max="15616" width="11.3984375" style="25"/>
    <col min="15617" max="15617" width="5.1328125" style="25" customWidth="1"/>
    <col min="15618" max="15618" width="56.3984375" style="25" customWidth="1"/>
    <col min="15619" max="15619" width="19.3984375" style="25" customWidth="1"/>
    <col min="15620" max="15620" width="16.3984375" style="25" bestFit="1" customWidth="1"/>
    <col min="15621" max="15621" width="8.265625" style="25" customWidth="1"/>
    <col min="15622" max="15622" width="6.73046875" style="25" customWidth="1"/>
    <col min="15623" max="15623" width="3.73046875" style="25" customWidth="1"/>
    <col min="15624" max="15624" width="6.3984375" style="25" customWidth="1"/>
    <col min="15625" max="15625" width="3.3984375" style="25" customWidth="1"/>
    <col min="15626" max="15626" width="11.3984375" style="25" customWidth="1"/>
    <col min="15627" max="15627" width="10.1328125" style="25" bestFit="1" customWidth="1"/>
    <col min="15628" max="15872" width="11.3984375" style="25"/>
    <col min="15873" max="15873" width="5.1328125" style="25" customWidth="1"/>
    <col min="15874" max="15874" width="56.3984375" style="25" customWidth="1"/>
    <col min="15875" max="15875" width="19.3984375" style="25" customWidth="1"/>
    <col min="15876" max="15876" width="16.3984375" style="25" bestFit="1" customWidth="1"/>
    <col min="15877" max="15877" width="8.265625" style="25" customWidth="1"/>
    <col min="15878" max="15878" width="6.73046875" style="25" customWidth="1"/>
    <col min="15879" max="15879" width="3.73046875" style="25" customWidth="1"/>
    <col min="15880" max="15880" width="6.3984375" style="25" customWidth="1"/>
    <col min="15881" max="15881" width="3.3984375" style="25" customWidth="1"/>
    <col min="15882" max="15882" width="11.3984375" style="25" customWidth="1"/>
    <col min="15883" max="15883" width="10.1328125" style="25" bestFit="1" customWidth="1"/>
    <col min="15884" max="16128" width="11.3984375" style="25"/>
    <col min="16129" max="16129" width="5.1328125" style="25" customWidth="1"/>
    <col min="16130" max="16130" width="56.3984375" style="25" customWidth="1"/>
    <col min="16131" max="16131" width="19.3984375" style="25" customWidth="1"/>
    <col min="16132" max="16132" width="16.3984375" style="25" bestFit="1" customWidth="1"/>
    <col min="16133" max="16133" width="8.265625" style="25" customWidth="1"/>
    <col min="16134" max="16134" width="6.73046875" style="25" customWidth="1"/>
    <col min="16135" max="16135" width="3.73046875" style="25" customWidth="1"/>
    <col min="16136" max="16136" width="6.3984375" style="25" customWidth="1"/>
    <col min="16137" max="16137" width="3.3984375" style="25" customWidth="1"/>
    <col min="16138" max="16138" width="11.3984375" style="25" customWidth="1"/>
    <col min="16139" max="16139" width="10.1328125" style="25" bestFit="1" customWidth="1"/>
    <col min="16140" max="16384" width="11.3984375" style="25"/>
  </cols>
  <sheetData>
    <row r="1" spans="1:9" ht="16.5" customHeight="1" x14ac:dyDescent="0.6">
      <c r="A1" s="22"/>
      <c r="B1" s="23" t="s">
        <v>706</v>
      </c>
      <c r="C1" s="24"/>
      <c r="D1" s="24"/>
    </row>
    <row r="2" spans="1:9" ht="14.65" x14ac:dyDescent="0.35">
      <c r="A2" s="22"/>
      <c r="B2" s="23" t="s">
        <v>8</v>
      </c>
      <c r="C2" s="23"/>
      <c r="D2" s="23"/>
      <c r="E2" s="26"/>
      <c r="F2" s="26"/>
    </row>
    <row r="3" spans="1:9" x14ac:dyDescent="0.3">
      <c r="A3" s="27"/>
      <c r="B3" s="28" t="s">
        <v>9</v>
      </c>
      <c r="C3" s="28" t="s">
        <v>10</v>
      </c>
      <c r="D3" s="29" t="s">
        <v>11</v>
      </c>
      <c r="E3" s="29" t="s">
        <v>12</v>
      </c>
      <c r="F3" s="140" t="s">
        <v>13</v>
      </c>
      <c r="G3" s="140"/>
      <c r="H3" s="140"/>
      <c r="I3" s="140"/>
    </row>
    <row r="4" spans="1:9" x14ac:dyDescent="0.3">
      <c r="A4" s="30"/>
      <c r="B4" s="31"/>
      <c r="C4" s="32" t="s">
        <v>32</v>
      </c>
      <c r="D4" s="32" t="s">
        <v>14</v>
      </c>
      <c r="E4" s="32" t="s">
        <v>15</v>
      </c>
      <c r="F4" s="33" t="s">
        <v>6</v>
      </c>
      <c r="G4" s="34"/>
      <c r="H4" s="35" t="s">
        <v>4</v>
      </c>
      <c r="I4" s="36"/>
    </row>
    <row r="5" spans="1:9" ht="21.95" customHeight="1" x14ac:dyDescent="0.3">
      <c r="A5" s="122">
        <v>1</v>
      </c>
      <c r="B5" s="17" t="s">
        <v>16</v>
      </c>
      <c r="C5" s="10">
        <f>Acme!D73</f>
        <v>3491999.12</v>
      </c>
      <c r="D5" s="10">
        <f>Acme!F73</f>
        <v>592532</v>
      </c>
      <c r="E5" s="38">
        <v>66</v>
      </c>
      <c r="F5" s="39">
        <f>(C5/C37)*100</f>
        <v>41.203511402356668</v>
      </c>
      <c r="G5" s="40" t="s">
        <v>17</v>
      </c>
      <c r="H5" s="41">
        <f>(D5/D37)*100</f>
        <v>38.649676077762209</v>
      </c>
      <c r="I5" s="42" t="s">
        <v>17</v>
      </c>
    </row>
    <row r="6" spans="1:9" ht="21.95" customHeight="1" x14ac:dyDescent="0.3">
      <c r="A6" s="122">
        <v>2</v>
      </c>
      <c r="B6" s="17" t="s">
        <v>18</v>
      </c>
      <c r="C6" s="43">
        <f>TFD!D39</f>
        <v>1442195.23</v>
      </c>
      <c r="D6" s="43">
        <f>TFD!F39</f>
        <v>272507</v>
      </c>
      <c r="E6" s="38">
        <v>31</v>
      </c>
      <c r="F6" s="39">
        <f>(C6/$C$37)*100</f>
        <v>17.017045412007263</v>
      </c>
      <c r="G6" s="40" t="s">
        <v>17</v>
      </c>
      <c r="H6" s="41">
        <f>(D6/$D$37)*100</f>
        <v>17.775086035729288</v>
      </c>
      <c r="I6" s="42" t="s">
        <v>17</v>
      </c>
    </row>
    <row r="7" spans="1:9" ht="21.95" customHeight="1" x14ac:dyDescent="0.3">
      <c r="A7" s="122">
        <v>3</v>
      </c>
      <c r="B7" s="17" t="s">
        <v>595</v>
      </c>
      <c r="C7" s="43">
        <f>Kiti!D5</f>
        <v>874110.89</v>
      </c>
      <c r="D7" s="43">
        <f>Kiti!E5</f>
        <v>146815</v>
      </c>
      <c r="E7" s="38">
        <v>1</v>
      </c>
      <c r="F7" s="39">
        <f>(C7/$C$37)*100</f>
        <v>10.313988287327842</v>
      </c>
      <c r="G7" s="40" t="s">
        <v>17</v>
      </c>
      <c r="H7" s="41">
        <f>(D7/$D$37)*100</f>
        <v>9.5764485181503431</v>
      </c>
      <c r="I7" s="42" t="s">
        <v>17</v>
      </c>
    </row>
    <row r="8" spans="1:9" ht="21.95" customHeight="1" x14ac:dyDescent="0.3">
      <c r="A8" s="122">
        <v>4</v>
      </c>
      <c r="B8" s="17" t="s">
        <v>19</v>
      </c>
      <c r="C8" s="43">
        <f>GPĮ!D24</f>
        <v>815366</v>
      </c>
      <c r="D8" s="43">
        <f>GPĮ!E24</f>
        <v>151700</v>
      </c>
      <c r="E8" s="38">
        <v>21</v>
      </c>
      <c r="F8" s="39">
        <f>(C8/$C$37)*100</f>
        <v>9.6208335465141648</v>
      </c>
      <c r="G8" s="40" t="s">
        <v>17</v>
      </c>
      <c r="H8" s="41">
        <f>(D8/$D$37)*100</f>
        <v>9.8950872881068488</v>
      </c>
      <c r="I8" s="42" t="s">
        <v>17</v>
      </c>
    </row>
    <row r="9" spans="1:9" ht="21.95" customHeight="1" x14ac:dyDescent="0.3">
      <c r="A9" s="122">
        <v>5</v>
      </c>
      <c r="B9" s="17" t="s">
        <v>96</v>
      </c>
      <c r="C9" s="43">
        <f>'VLG Film'!D30</f>
        <v>446898.25</v>
      </c>
      <c r="D9" s="43">
        <f>'VLG Film'!E30</f>
        <v>93109</v>
      </c>
      <c r="E9" s="38">
        <v>27</v>
      </c>
      <c r="F9" s="39">
        <f>(C9/$C$37)*100</f>
        <v>5.2731333848584239</v>
      </c>
      <c r="G9" s="40" t="s">
        <v>17</v>
      </c>
      <c r="H9" s="41">
        <f>(D9/$D$37)*100</f>
        <v>6.0733136605691529</v>
      </c>
      <c r="I9" s="42" t="s">
        <v>17</v>
      </c>
    </row>
    <row r="10" spans="1:9" ht="21.95" customHeight="1" x14ac:dyDescent="0.3">
      <c r="A10" s="122">
        <v>6</v>
      </c>
      <c r="B10" s="17" t="s">
        <v>454</v>
      </c>
      <c r="C10" s="43">
        <f>'Dukine Film Distribution'!D16</f>
        <v>328180.68999999994</v>
      </c>
      <c r="D10" s="43">
        <f>'Dukine Film Distribution'!F16</f>
        <v>70959</v>
      </c>
      <c r="E10" s="38">
        <v>9</v>
      </c>
      <c r="F10" s="39">
        <f>(C10/$C$37)*100</f>
        <v>3.8723368299268861</v>
      </c>
      <c r="G10" s="40" t="s">
        <v>17</v>
      </c>
      <c r="H10" s="41">
        <f>(D10/$D$37)*100</f>
        <v>4.6285135061092548</v>
      </c>
      <c r="I10" s="42" t="s">
        <v>17</v>
      </c>
    </row>
    <row r="11" spans="1:9" ht="21.95" customHeight="1" x14ac:dyDescent="0.3">
      <c r="A11" s="122">
        <v>7</v>
      </c>
      <c r="B11" s="17" t="s">
        <v>55</v>
      </c>
      <c r="C11" s="43">
        <f>NCG!D16</f>
        <v>246428.91000000003</v>
      </c>
      <c r="D11" s="43">
        <f>NCG!F16</f>
        <v>45617</v>
      </c>
      <c r="E11" s="38">
        <v>8</v>
      </c>
      <c r="F11" s="39">
        <f>(C11/$C$37)*100</f>
        <v>2.9077144793367893</v>
      </c>
      <c r="G11" s="40" t="s">
        <v>17</v>
      </c>
      <c r="H11" s="41">
        <f>(D11/$D$37)*100</f>
        <v>2.975505582212064</v>
      </c>
      <c r="I11" s="42" t="s">
        <v>17</v>
      </c>
    </row>
    <row r="12" spans="1:9" ht="21.95" customHeight="1" x14ac:dyDescent="0.3">
      <c r="A12" s="122">
        <v>8</v>
      </c>
      <c r="B12" s="17" t="s">
        <v>97</v>
      </c>
      <c r="C12" s="43">
        <f>Kiti!D13</f>
        <v>224601</v>
      </c>
      <c r="D12" s="43">
        <f>Kiti!E13</f>
        <v>36186</v>
      </c>
      <c r="E12" s="38">
        <v>3</v>
      </c>
      <c r="F12" s="39">
        <f>(C12/$C$37)*100</f>
        <v>2.6501581319071779</v>
      </c>
      <c r="G12" s="40" t="s">
        <v>17</v>
      </c>
      <c r="H12" s="41">
        <f>(D12/$D$37)*100</f>
        <v>2.3603403336020725</v>
      </c>
      <c r="I12" s="42" t="s">
        <v>17</v>
      </c>
    </row>
    <row r="13" spans="1:9" ht="21.95" customHeight="1" x14ac:dyDescent="0.3">
      <c r="A13" s="122">
        <v>9</v>
      </c>
      <c r="B13" s="17" t="s">
        <v>21</v>
      </c>
      <c r="C13" s="43">
        <f>'Best Film'!D16</f>
        <v>114421.74000000002</v>
      </c>
      <c r="D13" s="43">
        <f>'Best Film'!E16</f>
        <v>21357</v>
      </c>
      <c r="E13" s="38">
        <v>13</v>
      </c>
      <c r="F13" s="39">
        <f>(C13/$C$37)*100</f>
        <v>1.3501084355277531</v>
      </c>
      <c r="G13" s="40" t="s">
        <v>17</v>
      </c>
      <c r="H13" s="41">
        <f>(D13/$D$37)*100</f>
        <v>1.3930743520902964</v>
      </c>
      <c r="I13" s="42" t="s">
        <v>17</v>
      </c>
    </row>
    <row r="14" spans="1:9" ht="21.95" customHeight="1" x14ac:dyDescent="0.3">
      <c r="A14" s="122">
        <v>10</v>
      </c>
      <c r="B14" s="17" t="s">
        <v>75</v>
      </c>
      <c r="C14" s="43">
        <f>'UAB Travolta'!D9</f>
        <v>95613.679999999978</v>
      </c>
      <c r="D14" s="43">
        <f>'UAB Travolta'!E9</f>
        <v>18699</v>
      </c>
      <c r="E14" s="38">
        <v>5</v>
      </c>
      <c r="F14" s="39">
        <f>(C14/$C$37)*100</f>
        <v>1.1281845208773364</v>
      </c>
      <c r="G14" s="40" t="s">
        <v>17</v>
      </c>
      <c r="H14" s="41">
        <f>(D14/$D$37)*100</f>
        <v>1.2196983335551086</v>
      </c>
      <c r="I14" s="42" t="s">
        <v>17</v>
      </c>
    </row>
    <row r="15" spans="1:9" ht="21.95" customHeight="1" x14ac:dyDescent="0.3">
      <c r="A15" s="122">
        <v>11</v>
      </c>
      <c r="B15" s="17" t="s">
        <v>20</v>
      </c>
      <c r="C15" s="43">
        <f>'A-one Films'!D22</f>
        <v>68750.25</v>
      </c>
      <c r="D15" s="43">
        <f>'A-one Films'!E22</f>
        <v>14136</v>
      </c>
      <c r="E15" s="38">
        <v>19</v>
      </c>
      <c r="F15" s="39">
        <f>(C15/$C$37)*100</f>
        <v>0.8112120342658824</v>
      </c>
      <c r="G15" s="40" t="s">
        <v>17</v>
      </c>
      <c r="H15" s="41">
        <f>(D15/$D$37)*100</f>
        <v>0.92206297893657496</v>
      </c>
      <c r="I15" s="42" t="s">
        <v>17</v>
      </c>
    </row>
    <row r="16" spans="1:9" ht="21.95" customHeight="1" x14ac:dyDescent="0.3">
      <c r="A16" s="122">
        <v>12</v>
      </c>
      <c r="B16" s="17" t="s">
        <v>450</v>
      </c>
      <c r="C16" s="43">
        <f>Kiti!D19</f>
        <v>61099.26</v>
      </c>
      <c r="D16" s="43">
        <f>Kiti!E19</f>
        <v>11172</v>
      </c>
      <c r="E16" s="38">
        <v>1</v>
      </c>
      <c r="F16" s="39">
        <f>(C16/$C$37)*100</f>
        <v>0.72093490564383489</v>
      </c>
      <c r="G16" s="40" t="s">
        <v>17</v>
      </c>
      <c r="H16" s="41">
        <f>(D16/$D$37)*100</f>
        <v>0.72872719303051881</v>
      </c>
      <c r="I16" s="42" t="s">
        <v>17</v>
      </c>
    </row>
    <row r="17" spans="1:9" ht="21.95" customHeight="1" x14ac:dyDescent="0.3">
      <c r="A17" s="122">
        <v>13</v>
      </c>
      <c r="B17" s="17" t="s">
        <v>448</v>
      </c>
      <c r="C17" s="43">
        <f>Kiti!D24</f>
        <v>52650.47</v>
      </c>
      <c r="D17" s="43">
        <f>Kiti!E24</f>
        <v>10824</v>
      </c>
      <c r="E17" s="38">
        <v>1</v>
      </c>
      <c r="F17" s="39">
        <f>(C17/$C$37)*100</f>
        <v>0.621244211821118</v>
      </c>
      <c r="G17" s="40" t="s">
        <v>17</v>
      </c>
      <c r="H17" s="41">
        <f>(D17/$D$37)*100</f>
        <v>0.70602784974600219</v>
      </c>
      <c r="I17" s="42" t="s">
        <v>17</v>
      </c>
    </row>
    <row r="18" spans="1:9" ht="21.95" customHeight="1" x14ac:dyDescent="0.3">
      <c r="A18" s="122">
        <v>14</v>
      </c>
      <c r="B18" s="17" t="s">
        <v>98</v>
      </c>
      <c r="C18" s="44">
        <f>'Greta Garbo Films'!D12</f>
        <v>37400.239999999998</v>
      </c>
      <c r="D18" s="44">
        <f>'Greta Garbo Films'!E12</f>
        <v>8016</v>
      </c>
      <c r="E18" s="38">
        <v>9</v>
      </c>
      <c r="F18" s="39">
        <f>(C18/$C$37)*100</f>
        <v>0.44130057377874587</v>
      </c>
      <c r="G18" s="40" t="s">
        <v>17</v>
      </c>
      <c r="H18" s="41">
        <f>(D18/$D$37)*100</f>
        <v>0.52286763151921223</v>
      </c>
      <c r="I18" s="42" t="s">
        <v>17</v>
      </c>
    </row>
    <row r="19" spans="1:9" ht="21.95" customHeight="1" x14ac:dyDescent="0.3">
      <c r="A19" s="122">
        <v>15</v>
      </c>
      <c r="B19" s="17" t="s">
        <v>69</v>
      </c>
      <c r="C19" s="43">
        <f>'Europos kinas'!D28</f>
        <v>36230.92</v>
      </c>
      <c r="D19" s="43">
        <f>'Europos kinas'!E28</f>
        <v>7979</v>
      </c>
      <c r="E19" s="45">
        <v>25</v>
      </c>
      <c r="F19" s="39">
        <f>(C19/$C$37)*100</f>
        <v>0.427503293682924</v>
      </c>
      <c r="G19" s="40" t="s">
        <v>17</v>
      </c>
      <c r="H19" s="41">
        <f>(D19/$D$37)*100</f>
        <v>0.52045419559528372</v>
      </c>
      <c r="I19" s="42" t="s">
        <v>17</v>
      </c>
    </row>
    <row r="20" spans="1:9" ht="21.95" customHeight="1" x14ac:dyDescent="0.3">
      <c r="A20" s="122">
        <v>16</v>
      </c>
      <c r="B20" s="17" t="s">
        <v>99</v>
      </c>
      <c r="C20" s="43">
        <f>Kiti!D31</f>
        <v>32943.869999999995</v>
      </c>
      <c r="D20" s="43">
        <f>Kiti!E31</f>
        <v>6193</v>
      </c>
      <c r="E20" s="38">
        <v>1</v>
      </c>
      <c r="F20" s="39">
        <f>(C20/$C$37)*100</f>
        <v>0.38871805992401148</v>
      </c>
      <c r="G20" s="40" t="s">
        <v>17</v>
      </c>
      <c r="H20" s="41">
        <f>(D20/$D$37)*100</f>
        <v>0.40395699126727569</v>
      </c>
      <c r="I20" s="42" t="s">
        <v>17</v>
      </c>
    </row>
    <row r="21" spans="1:9" ht="21.95" customHeight="1" x14ac:dyDescent="0.3">
      <c r="A21" s="122">
        <v>17</v>
      </c>
      <c r="B21" s="17" t="s">
        <v>207</v>
      </c>
      <c r="C21" s="43">
        <f>Kiti!D39</f>
        <v>29556.17</v>
      </c>
      <c r="D21" s="43">
        <f>Kiti!E39</f>
        <v>6064</v>
      </c>
      <c r="E21" s="38">
        <v>2</v>
      </c>
      <c r="F21" s="39">
        <f>(C21/$C$37)*100</f>
        <v>0.34874521606551606</v>
      </c>
      <c r="G21" s="40" t="s">
        <v>17</v>
      </c>
      <c r="H21" s="41">
        <f>(D21/$D$37)*100</f>
        <v>0.39554257953249788</v>
      </c>
      <c r="I21" s="42" t="s">
        <v>17</v>
      </c>
    </row>
    <row r="22" spans="1:9" ht="21.95" customHeight="1" x14ac:dyDescent="0.3">
      <c r="A22" s="122">
        <v>18</v>
      </c>
      <c r="B22" s="17" t="s">
        <v>585</v>
      </c>
      <c r="C22" s="43">
        <f>Kiti!D45</f>
        <v>17364</v>
      </c>
      <c r="D22" s="43">
        <f>Kiti!E45</f>
        <v>3086</v>
      </c>
      <c r="E22" s="38">
        <v>1</v>
      </c>
      <c r="F22" s="39">
        <f>(C22/$C$37)*100</f>
        <v>0.20488486606220027</v>
      </c>
      <c r="G22" s="40" t="s">
        <v>17</v>
      </c>
      <c r="H22" s="41">
        <f>(D22/$D$37)*100</f>
        <v>0.2012936016552257</v>
      </c>
      <c r="I22" s="42" t="s">
        <v>17</v>
      </c>
    </row>
    <row r="23" spans="1:9" ht="21.95" customHeight="1" x14ac:dyDescent="0.3">
      <c r="A23" s="122">
        <v>19</v>
      </c>
      <c r="B23" s="17" t="s">
        <v>514</v>
      </c>
      <c r="C23" s="43">
        <f>Kiti!D51</f>
        <v>12304.6</v>
      </c>
      <c r="D23" s="43">
        <f>Kiti!E51</f>
        <v>2902</v>
      </c>
      <c r="E23" s="38">
        <v>1</v>
      </c>
      <c r="F23" s="39">
        <f>(C23/$C$37)*100</f>
        <v>0.14518695709219934</v>
      </c>
      <c r="G23" s="40" t="s">
        <v>17</v>
      </c>
      <c r="H23" s="41">
        <f>(D23/$D$37)*100</f>
        <v>0.18929165003352719</v>
      </c>
      <c r="I23" s="42" t="s">
        <v>17</v>
      </c>
    </row>
    <row r="24" spans="1:9" ht="21.95" customHeight="1" x14ac:dyDescent="0.3">
      <c r="A24" s="122">
        <v>20</v>
      </c>
      <c r="B24" s="17" t="s">
        <v>72</v>
      </c>
      <c r="C24" s="43">
        <f>Estinfilm!D8</f>
        <v>11241</v>
      </c>
      <c r="D24" s="43">
        <f>Estinfilm!E8</f>
        <v>3158</v>
      </c>
      <c r="E24" s="38">
        <v>5</v>
      </c>
      <c r="F24" s="39">
        <f>(C24/$C$37)*100</f>
        <v>0.13263711007862203</v>
      </c>
      <c r="G24" s="40" t="s">
        <v>17</v>
      </c>
      <c r="H24" s="41">
        <f>(D24/$D$37)*100</f>
        <v>0.20599001750719464</v>
      </c>
      <c r="I24" s="42" t="s">
        <v>17</v>
      </c>
    </row>
    <row r="25" spans="1:9" ht="21.95" customHeight="1" x14ac:dyDescent="0.3">
      <c r="A25" s="122">
        <v>21</v>
      </c>
      <c r="B25" s="17" t="s">
        <v>177</v>
      </c>
      <c r="C25" s="43">
        <f>'Kino pasaka'!D6</f>
        <v>8193.0499999999993</v>
      </c>
      <c r="D25" s="43">
        <f>'Kino pasaka'!E6</f>
        <v>2920</v>
      </c>
      <c r="E25" s="38">
        <v>3</v>
      </c>
      <c r="F25" s="39">
        <f>(C25/$C$37)*100</f>
        <v>9.6673114022743006E-2</v>
      </c>
      <c r="G25" s="40" t="s">
        <v>17</v>
      </c>
      <c r="H25" s="41">
        <f>(D25/$D$37)*100</f>
        <v>0.19046575399651944</v>
      </c>
      <c r="I25" s="42" t="s">
        <v>17</v>
      </c>
    </row>
    <row r="26" spans="1:9" ht="21.95" customHeight="1" x14ac:dyDescent="0.3">
      <c r="A26" s="122">
        <v>22</v>
      </c>
      <c r="B26" s="17" t="s">
        <v>563</v>
      </c>
      <c r="C26" s="43">
        <f>Kiti!D57</f>
        <v>7012.28</v>
      </c>
      <c r="D26" s="43">
        <f>Kiti!E57</f>
        <v>1586</v>
      </c>
      <c r="E26" s="38">
        <v>1</v>
      </c>
      <c r="F26" s="39">
        <f>(C26/$C$37)*100</f>
        <v>8.2740730741225843E-2</v>
      </c>
      <c r="G26" s="40" t="s">
        <v>17</v>
      </c>
      <c r="H26" s="41">
        <f>(D26/$D$37)*100</f>
        <v>0.10345160473920541</v>
      </c>
      <c r="I26" s="42" t="s">
        <v>17</v>
      </c>
    </row>
    <row r="27" spans="1:9" ht="21.95" customHeight="1" x14ac:dyDescent="0.3">
      <c r="A27" s="122">
        <v>23</v>
      </c>
      <c r="B27" s="17" t="s">
        <v>46</v>
      </c>
      <c r="C27" s="44">
        <f>'Skalvijos kino centras'!D13</f>
        <v>6512</v>
      </c>
      <c r="D27" s="44">
        <f>'Skalvijos kino centras'!E13</f>
        <v>2318</v>
      </c>
      <c r="E27" s="38">
        <v>10</v>
      </c>
      <c r="F27" s="39">
        <f>(C27/$C$37)*100</f>
        <v>7.6837724475757194E-2</v>
      </c>
      <c r="G27" s="40" t="s">
        <v>17</v>
      </c>
      <c r="H27" s="41">
        <f>(D27/$D$37)*100</f>
        <v>0.15119849923422329</v>
      </c>
      <c r="I27" s="42" t="s">
        <v>17</v>
      </c>
    </row>
    <row r="28" spans="1:9" ht="21.95" customHeight="1" x14ac:dyDescent="0.3">
      <c r="A28" s="122">
        <v>24</v>
      </c>
      <c r="B28" s="17" t="s">
        <v>160</v>
      </c>
      <c r="C28" s="43">
        <f>Kiti!D63</f>
        <v>4537.16</v>
      </c>
      <c r="D28" s="43">
        <f>Kiti!E63</f>
        <v>793</v>
      </c>
      <c r="E28" s="38">
        <v>1</v>
      </c>
      <c r="F28" s="39">
        <f>(C28/$C$37)*100</f>
        <v>5.353578777371415E-2</v>
      </c>
      <c r="G28" s="40" t="s">
        <v>17</v>
      </c>
      <c r="H28" s="41">
        <f>(D28/$D$37)*100</f>
        <v>5.1725802369602704E-2</v>
      </c>
      <c r="I28" s="42" t="s">
        <v>17</v>
      </c>
    </row>
    <row r="29" spans="1:9" ht="21.95" customHeight="1" x14ac:dyDescent="0.3">
      <c r="A29" s="122">
        <v>25</v>
      </c>
      <c r="B29" s="17" t="s">
        <v>606</v>
      </c>
      <c r="C29" s="43">
        <f>Kiti!D69</f>
        <v>3197.69</v>
      </c>
      <c r="D29" s="43">
        <f>Kiti!E69</f>
        <v>758</v>
      </c>
      <c r="E29" s="38">
        <v>1</v>
      </c>
      <c r="F29" s="39">
        <f>(C29/$C$37)*100</f>
        <v>3.7730838940246321E-2</v>
      </c>
      <c r="G29" s="40" t="s">
        <v>17</v>
      </c>
      <c r="H29" s="41">
        <f>(D29/$D$37)*100</f>
        <v>4.9442822441562236E-2</v>
      </c>
      <c r="I29" s="42" t="s">
        <v>17</v>
      </c>
    </row>
    <row r="30" spans="1:9" ht="21.95" customHeight="1" x14ac:dyDescent="0.3">
      <c r="A30" s="122">
        <v>26</v>
      </c>
      <c r="B30" s="17" t="s">
        <v>178</v>
      </c>
      <c r="C30" s="43">
        <f>Kiti!D74</f>
        <v>1938</v>
      </c>
      <c r="D30" s="43">
        <f>Kiti!E74</f>
        <v>407</v>
      </c>
      <c r="E30" s="38">
        <v>1</v>
      </c>
      <c r="F30" s="39">
        <f>(C30/$C$37)*100</f>
        <v>2.2867246626845431E-2</v>
      </c>
      <c r="G30" s="40" t="s">
        <v>17</v>
      </c>
      <c r="H30" s="41">
        <f>(D30/$D$37)*100</f>
        <v>2.6547795163213497E-2</v>
      </c>
      <c r="I30" s="42" t="s">
        <v>17</v>
      </c>
    </row>
    <row r="31" spans="1:9" ht="21.95" customHeight="1" x14ac:dyDescent="0.3">
      <c r="A31" s="122">
        <v>27</v>
      </c>
      <c r="B31" s="17" t="s">
        <v>567</v>
      </c>
      <c r="C31" s="43">
        <f>Kiti!D83</f>
        <v>1374</v>
      </c>
      <c r="D31" s="43">
        <f>Kiti!E83</f>
        <v>326</v>
      </c>
      <c r="E31" s="38">
        <v>2</v>
      </c>
      <c r="F31" s="39">
        <f>(C31/$C$37)*100</f>
        <v>1.6212382283429114E-2</v>
      </c>
      <c r="G31" s="40" t="s">
        <v>17</v>
      </c>
      <c r="H31" s="41">
        <f>(D31/$D$37)*100</f>
        <v>2.1264327329748402E-2</v>
      </c>
      <c r="I31" s="42" t="s">
        <v>17</v>
      </c>
    </row>
    <row r="32" spans="1:9" ht="21.95" customHeight="1" x14ac:dyDescent="0.3">
      <c r="A32" s="122">
        <v>28</v>
      </c>
      <c r="B32" s="17" t="s">
        <v>581</v>
      </c>
      <c r="C32" s="43">
        <f>Kiti!D91</f>
        <v>1099.1399999999999</v>
      </c>
      <c r="D32" s="43">
        <f>Kiti!E91</f>
        <v>388</v>
      </c>
      <c r="E32" s="38">
        <v>2</v>
      </c>
      <c r="F32" s="39">
        <f>(C32/$C$37)*100</f>
        <v>1.2969197862451438E-2</v>
      </c>
      <c r="G32" s="40" t="s">
        <v>17</v>
      </c>
      <c r="H32" s="41">
        <f>(D32/$D$37)*100</f>
        <v>2.5308463202277236E-2</v>
      </c>
      <c r="I32" s="42" t="s">
        <v>17</v>
      </c>
    </row>
    <row r="33" spans="1:12" ht="21.95" customHeight="1" x14ac:dyDescent="0.3">
      <c r="A33" s="122">
        <v>29</v>
      </c>
      <c r="B33" s="17" t="s">
        <v>577</v>
      </c>
      <c r="C33" s="43">
        <f>Kiti!D97</f>
        <v>927.1</v>
      </c>
      <c r="D33" s="43">
        <f>Kiti!E97</f>
        <v>229</v>
      </c>
      <c r="E33" s="38">
        <v>1</v>
      </c>
      <c r="F33" s="39">
        <f>(C33/$C$37)*100</f>
        <v>1.0939228249612177E-2</v>
      </c>
      <c r="G33" s="40" t="s">
        <v>17</v>
      </c>
      <c r="H33" s="41">
        <f>(D33/$D$37)*100</f>
        <v>1.4937211529179092E-2</v>
      </c>
      <c r="I33" s="42" t="s">
        <v>17</v>
      </c>
    </row>
    <row r="34" spans="1:12" ht="21.95" customHeight="1" x14ac:dyDescent="0.3">
      <c r="A34" s="122">
        <v>30</v>
      </c>
      <c r="B34" s="17" t="s">
        <v>100</v>
      </c>
      <c r="C34" s="43">
        <f>Kiti!D102</f>
        <v>647</v>
      </c>
      <c r="D34" s="43">
        <f>Kiti!E102</f>
        <v>279</v>
      </c>
      <c r="E34" s="38">
        <v>1</v>
      </c>
      <c r="F34" s="39">
        <f>(C34/$C$37)*100</f>
        <v>7.6342149471460242E-3</v>
      </c>
      <c r="G34" s="40" t="s">
        <v>17</v>
      </c>
      <c r="H34" s="41">
        <f>(D34/$D$37)*100</f>
        <v>1.8198611426379768E-2</v>
      </c>
      <c r="I34" s="42" t="s">
        <v>17</v>
      </c>
    </row>
    <row r="35" spans="1:12" ht="21.95" customHeight="1" x14ac:dyDescent="0.3">
      <c r="A35" s="122">
        <v>31</v>
      </c>
      <c r="B35" s="17" t="s">
        <v>74</v>
      </c>
      <c r="C35" s="43">
        <f>Kiti!D109</f>
        <v>210</v>
      </c>
      <c r="D35" s="43">
        <f>Kiti!E109</f>
        <v>69</v>
      </c>
      <c r="E35" s="38">
        <v>1</v>
      </c>
      <c r="F35" s="39">
        <f>(C35/$C$37)*100</f>
        <v>2.4778750214847988E-3</v>
      </c>
      <c r="G35" s="40" t="s">
        <v>17</v>
      </c>
      <c r="H35" s="41">
        <f>(D35/$D$37)*100</f>
        <v>4.5007318581369322E-3</v>
      </c>
      <c r="I35" s="42" t="s">
        <v>17</v>
      </c>
    </row>
    <row r="36" spans="1:12" ht="10.5" customHeight="1" x14ac:dyDescent="0.3">
      <c r="A36" s="47"/>
      <c r="B36" s="48"/>
      <c r="C36" s="65"/>
      <c r="D36" s="65"/>
      <c r="E36" s="48"/>
      <c r="F36" s="48"/>
      <c r="G36" s="48"/>
      <c r="H36" s="48"/>
      <c r="I36" s="48"/>
    </row>
    <row r="37" spans="1:12" ht="14.65" x14ac:dyDescent="0.35">
      <c r="A37" s="47"/>
      <c r="B37" s="49" t="s">
        <v>22</v>
      </c>
      <c r="C37" s="50">
        <f>SUM(C5:C36)</f>
        <v>8475003.709999999</v>
      </c>
      <c r="D37" s="50">
        <f>SUM(D5:D36)</f>
        <v>1533084</v>
      </c>
      <c r="E37" s="51">
        <f>SUM(E5:E36)</f>
        <v>273</v>
      </c>
      <c r="F37" s="52">
        <f>SUM(F5:F36)</f>
        <v>99.999999999999986</v>
      </c>
      <c r="G37" s="52" t="s">
        <v>17</v>
      </c>
      <c r="H37" s="52">
        <f>SUM(H5:H36)</f>
        <v>100.00000000000003</v>
      </c>
      <c r="I37" s="53" t="s">
        <v>17</v>
      </c>
      <c r="K37" s="54"/>
    </row>
    <row r="38" spans="1:12" ht="14.65" x14ac:dyDescent="0.35">
      <c r="A38" s="47"/>
      <c r="B38" s="49"/>
      <c r="C38" s="55"/>
      <c r="D38" s="55"/>
      <c r="E38" s="51"/>
      <c r="F38" s="52"/>
      <c r="G38" s="52"/>
      <c r="H38" s="52"/>
      <c r="I38" s="53"/>
    </row>
    <row r="39" spans="1:12" ht="14.65" x14ac:dyDescent="0.35">
      <c r="A39" s="56"/>
      <c r="B39" s="23" t="s">
        <v>709</v>
      </c>
    </row>
    <row r="40" spans="1:12" ht="14.65" x14ac:dyDescent="0.35">
      <c r="A40" s="56"/>
      <c r="B40" s="23" t="s">
        <v>23</v>
      </c>
      <c r="C40" s="57"/>
      <c r="D40" s="57"/>
    </row>
    <row r="41" spans="1:12" ht="14.65" x14ac:dyDescent="0.35">
      <c r="A41" s="56"/>
      <c r="B41" s="23" t="s">
        <v>24</v>
      </c>
      <c r="C41" s="23"/>
      <c r="D41" s="23"/>
    </row>
    <row r="42" spans="1:12" ht="14.25" x14ac:dyDescent="0.45">
      <c r="A42" s="58"/>
      <c r="B42" s="28" t="s">
        <v>9</v>
      </c>
      <c r="C42" s="28" t="s">
        <v>10</v>
      </c>
      <c r="D42" s="29" t="s">
        <v>11</v>
      </c>
      <c r="E42" s="29" t="s">
        <v>12</v>
      </c>
      <c r="F42" s="59" t="s">
        <v>13</v>
      </c>
      <c r="G42" s="60"/>
      <c r="H42" s="60"/>
      <c r="I42" s="61"/>
      <c r="L42"/>
    </row>
    <row r="43" spans="1:12" ht="14.25" x14ac:dyDescent="0.45">
      <c r="A43" s="62"/>
      <c r="B43" s="31"/>
      <c r="C43" s="32" t="s">
        <v>32</v>
      </c>
      <c r="D43" s="32" t="s">
        <v>14</v>
      </c>
      <c r="E43" s="32" t="s">
        <v>15</v>
      </c>
      <c r="F43" s="33" t="s">
        <v>6</v>
      </c>
      <c r="G43" s="34"/>
      <c r="H43" s="35" t="s">
        <v>4</v>
      </c>
      <c r="I43" s="36"/>
      <c r="L43"/>
    </row>
    <row r="44" spans="1:12" ht="21.95" customHeight="1" x14ac:dyDescent="0.45">
      <c r="A44" s="37">
        <v>1</v>
      </c>
      <c r="B44" s="17" t="s">
        <v>25</v>
      </c>
      <c r="C44" s="43">
        <f>Acme!D69</f>
        <v>2290155.4700000002</v>
      </c>
      <c r="D44" s="43">
        <f>Acme!E69</f>
        <v>389932</v>
      </c>
      <c r="E44" s="38">
        <v>38</v>
      </c>
      <c r="F44" s="41">
        <f>(C44/$C$82)*100</f>
        <v>27.022471592522763</v>
      </c>
      <c r="G44" s="63" t="s">
        <v>17</v>
      </c>
      <c r="H44" s="39">
        <f>(D44/$D$82)*100</f>
        <v>25.434483694305076</v>
      </c>
      <c r="I44" s="42" t="s">
        <v>17</v>
      </c>
      <c r="L44"/>
    </row>
    <row r="45" spans="1:12" ht="21.95" customHeight="1" x14ac:dyDescent="0.45">
      <c r="A45" s="37">
        <v>2</v>
      </c>
      <c r="B45" s="17" t="s">
        <v>45</v>
      </c>
      <c r="C45" s="43">
        <f>TFD!F35</f>
        <v>947246.67</v>
      </c>
      <c r="D45" s="43">
        <f>TFD!G35</f>
        <v>186240</v>
      </c>
      <c r="E45" s="38">
        <v>7</v>
      </c>
      <c r="F45" s="41">
        <f>(C45/$C$82)*100</f>
        <v>11.176946965607875</v>
      </c>
      <c r="G45" s="63" t="s">
        <v>17</v>
      </c>
      <c r="H45" s="39">
        <f>(D45/$D$82)*100</f>
        <v>12.148062337093075</v>
      </c>
      <c r="I45" s="42" t="s">
        <v>17</v>
      </c>
      <c r="L45"/>
    </row>
    <row r="46" spans="1:12" ht="21.95" customHeight="1" x14ac:dyDescent="0.45">
      <c r="A46" s="37">
        <v>3</v>
      </c>
      <c r="B46" s="17" t="s">
        <v>597</v>
      </c>
      <c r="C46" s="43">
        <f>Kiti!D5</f>
        <v>874110.89</v>
      </c>
      <c r="D46" s="43">
        <f>Kiti!E5</f>
        <v>146815</v>
      </c>
      <c r="E46" s="38">
        <v>1</v>
      </c>
      <c r="F46" s="41">
        <f>(C46/$C$82)*100</f>
        <v>10.31398828732784</v>
      </c>
      <c r="G46" s="124" t="s">
        <v>17</v>
      </c>
      <c r="H46" s="39">
        <f>(D46/$D$82)*100</f>
        <v>9.5764485181503431</v>
      </c>
      <c r="I46" s="42" t="s">
        <v>17</v>
      </c>
      <c r="L46"/>
    </row>
    <row r="47" spans="1:12" ht="21.95" customHeight="1" x14ac:dyDescent="0.45">
      <c r="A47" s="37">
        <v>4</v>
      </c>
      <c r="B47" s="17" t="s">
        <v>28</v>
      </c>
      <c r="C47" s="43">
        <f>GPĮ!D24</f>
        <v>815366</v>
      </c>
      <c r="D47" s="43">
        <f>GPĮ!E24</f>
        <v>151700</v>
      </c>
      <c r="E47" s="38">
        <v>21</v>
      </c>
      <c r="F47" s="41">
        <f>(C47/$C$82)*100</f>
        <v>9.6208335465141648</v>
      </c>
      <c r="G47" s="63" t="s">
        <v>17</v>
      </c>
      <c r="H47" s="39">
        <f>(D47/$D$82)*100</f>
        <v>9.8950872881068488</v>
      </c>
      <c r="I47" s="42" t="s">
        <v>17</v>
      </c>
      <c r="L47"/>
    </row>
    <row r="48" spans="1:12" ht="21.95" customHeight="1" x14ac:dyDescent="0.45">
      <c r="A48" s="37">
        <v>5</v>
      </c>
      <c r="B48" s="17" t="s">
        <v>29</v>
      </c>
      <c r="C48" s="43">
        <f>Acme!H69</f>
        <v>647376.9</v>
      </c>
      <c r="D48" s="43">
        <f>Acme!I69</f>
        <v>110552</v>
      </c>
      <c r="E48" s="38">
        <v>10</v>
      </c>
      <c r="F48" s="41">
        <f>(C48/$C$82)*100</f>
        <v>7.6386621428393449</v>
      </c>
      <c r="G48" s="63" t="s">
        <v>17</v>
      </c>
      <c r="H48" s="39">
        <f>(D48/$D$82)*100</f>
        <v>7.2110856287065817</v>
      </c>
      <c r="I48" s="42" t="s">
        <v>17</v>
      </c>
      <c r="L48"/>
    </row>
    <row r="49" spans="1:12" ht="21.95" customHeight="1" x14ac:dyDescent="0.45">
      <c r="A49" s="37">
        <v>6</v>
      </c>
      <c r="B49" s="17" t="s">
        <v>27</v>
      </c>
      <c r="C49" s="43">
        <f>Acme!F69</f>
        <v>554466.75000000012</v>
      </c>
      <c r="D49" s="43">
        <f>Acme!G69</f>
        <v>92048</v>
      </c>
      <c r="E49" s="38">
        <v>18</v>
      </c>
      <c r="F49" s="41">
        <f>(C49/$C$82)*100</f>
        <v>6.5423776669945557</v>
      </c>
      <c r="G49" s="63" t="s">
        <v>17</v>
      </c>
      <c r="H49" s="39">
        <f>(D49/$D$82)*100</f>
        <v>6.0041067547505556</v>
      </c>
      <c r="I49" s="42" t="s">
        <v>17</v>
      </c>
      <c r="L49"/>
    </row>
    <row r="50" spans="1:12" ht="21.95" customHeight="1" x14ac:dyDescent="0.45">
      <c r="A50" s="37">
        <v>7</v>
      </c>
      <c r="B50" s="17" t="s">
        <v>256</v>
      </c>
      <c r="C50" s="43">
        <f>'VLG Film'!D30</f>
        <v>446898.25</v>
      </c>
      <c r="D50" s="43">
        <f>'VLG Film'!E30</f>
        <v>93109</v>
      </c>
      <c r="E50" s="38">
        <v>27</v>
      </c>
      <c r="F50" s="41">
        <f>(C50/$C$82)*100</f>
        <v>5.2731333848584239</v>
      </c>
      <c r="G50" s="124" t="s">
        <v>17</v>
      </c>
      <c r="H50" s="39">
        <f>(D50/$D$82)*100</f>
        <v>6.0733136605691529</v>
      </c>
      <c r="I50" s="42" t="s">
        <v>17</v>
      </c>
      <c r="L50"/>
    </row>
    <row r="51" spans="1:12" ht="21.95" customHeight="1" x14ac:dyDescent="0.45">
      <c r="A51" s="37">
        <v>8</v>
      </c>
      <c r="B51" s="17" t="s">
        <v>30</v>
      </c>
      <c r="C51" s="43">
        <f>TFD!D35</f>
        <v>297907.59000000003</v>
      </c>
      <c r="D51" s="43">
        <f>TFD!E35</f>
        <v>52955</v>
      </c>
      <c r="E51" s="38">
        <v>18</v>
      </c>
      <c r="F51" s="41">
        <f>(C51/$C$82)*100</f>
        <v>3.5151322665320701</v>
      </c>
      <c r="G51" s="63" t="s">
        <v>17</v>
      </c>
      <c r="H51" s="39">
        <f>(D51/$D$82)*100</f>
        <v>3.4541486311252352</v>
      </c>
      <c r="I51" s="42" t="s">
        <v>17</v>
      </c>
      <c r="L51"/>
    </row>
    <row r="52" spans="1:12" ht="21.95" customHeight="1" x14ac:dyDescent="0.45">
      <c r="A52" s="37">
        <v>9</v>
      </c>
      <c r="B52" s="17" t="s">
        <v>56</v>
      </c>
      <c r="C52" s="43">
        <f>NCG!D12</f>
        <v>246306.57000000004</v>
      </c>
      <c r="D52" s="43">
        <f>NCG!E12</f>
        <v>45596</v>
      </c>
      <c r="E52" s="38">
        <v>7</v>
      </c>
      <c r="F52" s="41">
        <f>(C52/$C$82)*100</f>
        <v>2.9062709401457005</v>
      </c>
      <c r="G52" s="63" t="s">
        <v>17</v>
      </c>
      <c r="H52" s="39">
        <f>(D52/$D$82)*100</f>
        <v>2.9741357942552398</v>
      </c>
      <c r="I52" s="42" t="s">
        <v>17</v>
      </c>
      <c r="K52" s="64"/>
      <c r="L52"/>
    </row>
    <row r="53" spans="1:12" ht="21.95" customHeight="1" x14ac:dyDescent="0.45">
      <c r="A53" s="37">
        <v>10</v>
      </c>
      <c r="B53" s="17" t="s">
        <v>707</v>
      </c>
      <c r="C53" s="43">
        <f>'Dukine Film Distribution'!D12</f>
        <v>240219.40999999997</v>
      </c>
      <c r="D53" s="43">
        <f>'Dukine Film Distribution'!E12</f>
        <v>52531</v>
      </c>
      <c r="E53" s="38">
        <v>7</v>
      </c>
      <c r="F53" s="41">
        <f>(C53/$C$82)*100</f>
        <v>2.8344460748324551</v>
      </c>
      <c r="G53" s="63"/>
      <c r="H53" s="39">
        <f>(D53/$D$82)*100</f>
        <v>3.426491959996973</v>
      </c>
      <c r="I53" s="42"/>
      <c r="L53"/>
    </row>
    <row r="54" spans="1:12" ht="21.95" customHeight="1" x14ac:dyDescent="0.45">
      <c r="A54" s="37">
        <v>11</v>
      </c>
      <c r="B54" s="17" t="s">
        <v>261</v>
      </c>
      <c r="C54" s="43">
        <f>Kiti!D13</f>
        <v>224601</v>
      </c>
      <c r="D54" s="43">
        <f>Kiti!E13</f>
        <v>36186</v>
      </c>
      <c r="E54" s="38">
        <v>3</v>
      </c>
      <c r="F54" s="41">
        <f>(C54/$C$82)*100</f>
        <v>2.6501581319071774</v>
      </c>
      <c r="G54" s="40" t="s">
        <v>17</v>
      </c>
      <c r="H54" s="39">
        <f>(D54/$D$82)*100</f>
        <v>2.3603403336020725</v>
      </c>
      <c r="I54" s="42" t="s">
        <v>17</v>
      </c>
      <c r="L54"/>
    </row>
    <row r="55" spans="1:12" ht="21.95" customHeight="1" x14ac:dyDescent="0.45">
      <c r="A55" s="37">
        <v>12</v>
      </c>
      <c r="B55" s="17" t="s">
        <v>26</v>
      </c>
      <c r="C55" s="43">
        <f>TFD!H35</f>
        <v>197040.97</v>
      </c>
      <c r="D55" s="43">
        <f>TFD!I35</f>
        <v>33312</v>
      </c>
      <c r="E55" s="38">
        <v>6</v>
      </c>
      <c r="F55" s="41">
        <f>(C55/$C$82)*100</f>
        <v>2.324966179867312</v>
      </c>
      <c r="G55" s="123" t="s">
        <v>17</v>
      </c>
      <c r="H55" s="39">
        <f>(D55/$D$82)*100</f>
        <v>2.172875067510978</v>
      </c>
      <c r="I55" s="42" t="s">
        <v>17</v>
      </c>
      <c r="L55"/>
    </row>
    <row r="56" spans="1:12" ht="21.95" customHeight="1" x14ac:dyDescent="0.45">
      <c r="A56" s="37">
        <v>13</v>
      </c>
      <c r="B56" s="17" t="s">
        <v>31</v>
      </c>
      <c r="C56" s="43">
        <f>'Best Film'!D16</f>
        <v>114421.74000000002</v>
      </c>
      <c r="D56" s="43">
        <f>'Best Film'!E16</f>
        <v>21357</v>
      </c>
      <c r="E56" s="38">
        <v>13</v>
      </c>
      <c r="F56" s="41">
        <f>(C56/$C$82)*100</f>
        <v>1.3501084355277528</v>
      </c>
      <c r="G56" s="63" t="s">
        <v>17</v>
      </c>
      <c r="H56" s="39">
        <f>(D56/$D$82)*100</f>
        <v>1.3930743520902964</v>
      </c>
      <c r="I56" s="42" t="s">
        <v>17</v>
      </c>
      <c r="L56"/>
    </row>
    <row r="57" spans="1:12" ht="21.95" customHeight="1" x14ac:dyDescent="0.45">
      <c r="A57" s="37">
        <v>14</v>
      </c>
      <c r="B57" s="17" t="s">
        <v>80</v>
      </c>
      <c r="C57" s="43">
        <f>'UAB Travolta'!D9</f>
        <v>95613.679999999978</v>
      </c>
      <c r="D57" s="43">
        <f>'UAB Travolta'!E9</f>
        <v>18699</v>
      </c>
      <c r="E57" s="38">
        <v>5</v>
      </c>
      <c r="F57" s="41">
        <f>(C57/$C$82)*100</f>
        <v>1.1281845208773362</v>
      </c>
      <c r="G57" s="123" t="s">
        <v>17</v>
      </c>
      <c r="H57" s="39">
        <f>(D57/$D$82)*100</f>
        <v>1.2196983335551086</v>
      </c>
      <c r="I57" s="42" t="s">
        <v>17</v>
      </c>
      <c r="L57"/>
    </row>
    <row r="58" spans="1:12" ht="21.95" customHeight="1" x14ac:dyDescent="0.45">
      <c r="A58" s="37">
        <v>15</v>
      </c>
      <c r="B58" s="17" t="s">
        <v>708</v>
      </c>
      <c r="C58" s="43">
        <f>'Dukine Film Distribution'!F12</f>
        <v>87961.279999999984</v>
      </c>
      <c r="D58" s="43">
        <f>'Dukine Film Distribution'!G12</f>
        <v>18428</v>
      </c>
      <c r="E58" s="38">
        <v>2</v>
      </c>
      <c r="F58" s="41">
        <f>(C58/$C$82)*100</f>
        <v>1.0378907550944303</v>
      </c>
      <c r="G58" s="63"/>
      <c r="H58" s="39">
        <f>(D58/$D$82)*100</f>
        <v>1.202021546112281</v>
      </c>
      <c r="I58" s="42"/>
      <c r="L58"/>
    </row>
    <row r="59" spans="1:12" ht="21.95" customHeight="1" x14ac:dyDescent="0.45">
      <c r="A59" s="37">
        <v>16</v>
      </c>
      <c r="B59" s="17" t="s">
        <v>77</v>
      </c>
      <c r="C59" s="43">
        <f>'A-one Films'!D22</f>
        <v>68750.25</v>
      </c>
      <c r="D59" s="43">
        <f>'A-one Films'!E22</f>
        <v>14136</v>
      </c>
      <c r="E59" s="38">
        <v>24</v>
      </c>
      <c r="F59" s="41">
        <f>(C59/$C$82)*100</f>
        <v>0.81121203426588218</v>
      </c>
      <c r="G59" s="63" t="s">
        <v>17</v>
      </c>
      <c r="H59" s="39">
        <f>(D59/$D$82)*100</f>
        <v>0.92206297893657496</v>
      </c>
      <c r="I59" s="42" t="s">
        <v>17</v>
      </c>
      <c r="L59"/>
    </row>
    <row r="60" spans="1:12" ht="21.95" customHeight="1" x14ac:dyDescent="0.45">
      <c r="A60" s="37">
        <v>17</v>
      </c>
      <c r="B60" s="17" t="s">
        <v>452</v>
      </c>
      <c r="C60" s="43">
        <f>Kiti!D19</f>
        <v>61099.26</v>
      </c>
      <c r="D60" s="43">
        <f>Kiti!E19</f>
        <v>11172</v>
      </c>
      <c r="E60" s="38">
        <v>1</v>
      </c>
      <c r="F60" s="41">
        <f>(C60/$C$82)*100</f>
        <v>0.72093490564383478</v>
      </c>
      <c r="G60" s="124" t="s">
        <v>17</v>
      </c>
      <c r="H60" s="39">
        <f>(D60/$D$82)*100</f>
        <v>0.72872719303051881</v>
      </c>
      <c r="I60" s="42" t="s">
        <v>17</v>
      </c>
      <c r="L60"/>
    </row>
    <row r="61" spans="1:12" ht="21.95" customHeight="1" x14ac:dyDescent="0.45">
      <c r="A61" s="37">
        <v>18</v>
      </c>
      <c r="B61" s="17" t="s">
        <v>453</v>
      </c>
      <c r="C61" s="44">
        <f>Kiti!D25</f>
        <v>52650.47</v>
      </c>
      <c r="D61" s="44">
        <f>Kiti!E25</f>
        <v>10824</v>
      </c>
      <c r="E61" s="38">
        <v>1</v>
      </c>
      <c r="F61" s="41">
        <f>(C61/$C$82)*100</f>
        <v>0.62124421182111778</v>
      </c>
      <c r="G61" s="40" t="s">
        <v>17</v>
      </c>
      <c r="H61" s="39">
        <f>(D61/$D$82)*100</f>
        <v>0.70602784974600219</v>
      </c>
      <c r="I61" s="42" t="s">
        <v>17</v>
      </c>
      <c r="L61"/>
    </row>
    <row r="62" spans="1:12" ht="21.95" customHeight="1" x14ac:dyDescent="0.45">
      <c r="A62" s="37">
        <v>19</v>
      </c>
      <c r="B62" s="17" t="s">
        <v>255</v>
      </c>
      <c r="C62" s="44">
        <f>'Greta Garbo Films'!D12</f>
        <v>37400.239999999998</v>
      </c>
      <c r="D62" s="44">
        <f>'Greta Garbo Films'!E12</f>
        <v>8016</v>
      </c>
      <c r="E62" s="38">
        <v>9</v>
      </c>
      <c r="F62" s="41">
        <f>(C62/$C$82)*100</f>
        <v>0.44130057377874582</v>
      </c>
      <c r="G62" s="40" t="s">
        <v>17</v>
      </c>
      <c r="H62" s="39">
        <f>(D62/$D$82)*100</f>
        <v>0.52286763151921223</v>
      </c>
      <c r="I62" s="42" t="s">
        <v>17</v>
      </c>
      <c r="L62"/>
    </row>
    <row r="63" spans="1:12" ht="21.95" customHeight="1" x14ac:dyDescent="0.45">
      <c r="A63" s="37">
        <v>20</v>
      </c>
      <c r="B63" s="17" t="s">
        <v>79</v>
      </c>
      <c r="C63" s="43">
        <f>'Europos kinas'!D28</f>
        <v>36230.92</v>
      </c>
      <c r="D63" s="43">
        <f>'Europos kinas'!E28</f>
        <v>7979</v>
      </c>
      <c r="E63" s="38">
        <v>19</v>
      </c>
      <c r="F63" s="41">
        <f>(C63/$C$82)*100</f>
        <v>0.42750329368292389</v>
      </c>
      <c r="G63" s="123" t="s">
        <v>17</v>
      </c>
      <c r="H63" s="39">
        <f>(D63/$D$82)*100</f>
        <v>0.52045419559528372</v>
      </c>
      <c r="I63" s="42" t="s">
        <v>17</v>
      </c>
      <c r="L63"/>
    </row>
    <row r="64" spans="1:12" ht="21.95" customHeight="1" x14ac:dyDescent="0.45">
      <c r="A64" s="37">
        <v>21</v>
      </c>
      <c r="B64" s="17" t="s">
        <v>262</v>
      </c>
      <c r="C64" s="43">
        <f>Kiti!D31</f>
        <v>32943.869999999995</v>
      </c>
      <c r="D64" s="43">
        <f>Kiti!E31</f>
        <v>6193</v>
      </c>
      <c r="E64" s="38">
        <v>1</v>
      </c>
      <c r="F64" s="41">
        <f>(C64/$C$82)*100</f>
        <v>0.38871805992401143</v>
      </c>
      <c r="G64" s="40" t="s">
        <v>17</v>
      </c>
      <c r="H64" s="39">
        <f>(D64/$D$82)*100</f>
        <v>0.40395699126727569</v>
      </c>
      <c r="I64" s="42" t="s">
        <v>17</v>
      </c>
      <c r="L64"/>
    </row>
    <row r="65" spans="1:12" ht="21.95" customHeight="1" x14ac:dyDescent="0.45">
      <c r="A65" s="37">
        <v>22</v>
      </c>
      <c r="B65" s="17" t="s">
        <v>259</v>
      </c>
      <c r="C65" s="43">
        <f>Kiti!D39</f>
        <v>29556.17</v>
      </c>
      <c r="D65" s="43">
        <f>Kiti!E39</f>
        <v>6064</v>
      </c>
      <c r="E65" s="38">
        <v>2</v>
      </c>
      <c r="F65" s="41">
        <f>(C65/$C$82)*100</f>
        <v>0.34874521606551595</v>
      </c>
      <c r="G65" s="123" t="s">
        <v>17</v>
      </c>
      <c r="H65" s="39">
        <f>(D65/$D$82)*100</f>
        <v>0.39554257953249788</v>
      </c>
      <c r="I65" s="42" t="s">
        <v>17</v>
      </c>
      <c r="L65"/>
    </row>
    <row r="66" spans="1:12" ht="21.95" customHeight="1" x14ac:dyDescent="0.45">
      <c r="A66" s="37">
        <v>23</v>
      </c>
      <c r="B66" s="17" t="s">
        <v>587</v>
      </c>
      <c r="C66" s="43">
        <f>Kiti!D45</f>
        <v>17364</v>
      </c>
      <c r="D66" s="43">
        <f>Kiti!E45</f>
        <v>3086</v>
      </c>
      <c r="E66" s="45">
        <v>1</v>
      </c>
      <c r="F66" s="41">
        <f>(C66/$C$82)*100</f>
        <v>0.20488486606220022</v>
      </c>
      <c r="G66" s="124" t="s">
        <v>17</v>
      </c>
      <c r="H66" s="39">
        <f>(D66/$D$82)*100</f>
        <v>0.2012936016552257</v>
      </c>
      <c r="I66" s="42" t="s">
        <v>17</v>
      </c>
      <c r="L66"/>
    </row>
    <row r="67" spans="1:12" ht="21.95" customHeight="1" x14ac:dyDescent="0.45">
      <c r="A67" s="37">
        <v>24</v>
      </c>
      <c r="B67" s="17" t="s">
        <v>517</v>
      </c>
      <c r="C67" s="43">
        <f>Kiti!D51</f>
        <v>12304.6</v>
      </c>
      <c r="D67" s="43">
        <f>Kiti!E51</f>
        <v>2902</v>
      </c>
      <c r="E67" s="38">
        <v>1</v>
      </c>
      <c r="F67" s="41">
        <f>(C67/$C$82)*100</f>
        <v>0.14518695709219931</v>
      </c>
      <c r="G67" s="63" t="s">
        <v>17</v>
      </c>
      <c r="H67" s="39">
        <f>(D67/$D$82)*100</f>
        <v>0.18929165003352719</v>
      </c>
      <c r="I67" s="42" t="s">
        <v>17</v>
      </c>
      <c r="L67"/>
    </row>
    <row r="68" spans="1:12" ht="21.95" customHeight="1" x14ac:dyDescent="0.45">
      <c r="A68" s="37">
        <v>25</v>
      </c>
      <c r="B68" s="17" t="s">
        <v>76</v>
      </c>
      <c r="C68" s="43">
        <f>Estinfilm!D8</f>
        <v>11241</v>
      </c>
      <c r="D68" s="43">
        <f>Estinfilm!E8</f>
        <v>3158</v>
      </c>
      <c r="E68" s="38">
        <v>5</v>
      </c>
      <c r="F68" s="41">
        <f>(C68/$C$82)*100</f>
        <v>0.132637110078622</v>
      </c>
      <c r="G68" s="63" t="s">
        <v>17</v>
      </c>
      <c r="H68" s="39">
        <f>(D68/$D$82)*100</f>
        <v>0.20599001750719464</v>
      </c>
      <c r="I68" s="42" t="s">
        <v>17</v>
      </c>
      <c r="L68"/>
    </row>
    <row r="69" spans="1:12" ht="21.95" customHeight="1" x14ac:dyDescent="0.3">
      <c r="A69" s="37">
        <v>26</v>
      </c>
      <c r="B69" s="17" t="s">
        <v>260</v>
      </c>
      <c r="C69" s="43">
        <f>'Kino pasaka'!D6</f>
        <v>8193.0499999999993</v>
      </c>
      <c r="D69" s="43">
        <f>'Kino pasaka'!E6</f>
        <v>2920</v>
      </c>
      <c r="E69" s="38">
        <v>3</v>
      </c>
      <c r="F69" s="41">
        <f>(C69/$C$82)*100</f>
        <v>9.6673114022742992E-2</v>
      </c>
      <c r="G69" s="40" t="s">
        <v>17</v>
      </c>
      <c r="H69" s="39">
        <f>(D69/$D$82)*100</f>
        <v>0.19046575399651944</v>
      </c>
      <c r="I69" s="42" t="s">
        <v>17</v>
      </c>
    </row>
    <row r="70" spans="1:12" ht="21.95" customHeight="1" x14ac:dyDescent="0.45">
      <c r="A70" s="37">
        <v>27</v>
      </c>
      <c r="B70" s="17" t="s">
        <v>566</v>
      </c>
      <c r="C70" s="43">
        <f>Kiti!D57</f>
        <v>7012.28</v>
      </c>
      <c r="D70" s="43">
        <f>Kiti!E57</f>
        <v>1586</v>
      </c>
      <c r="E70" s="38">
        <v>1</v>
      </c>
      <c r="F70" s="41">
        <f>(C70/$C$82)*100</f>
        <v>8.2740730741225829E-2</v>
      </c>
      <c r="G70" s="40" t="s">
        <v>17</v>
      </c>
      <c r="H70" s="39">
        <f>(D70/$D$82)*100</f>
        <v>0.10345160473920541</v>
      </c>
      <c r="I70" s="42" t="s">
        <v>17</v>
      </c>
      <c r="L70"/>
    </row>
    <row r="71" spans="1:12" ht="21.95" customHeight="1" x14ac:dyDescent="0.45">
      <c r="A71" s="37">
        <v>28</v>
      </c>
      <c r="B71" s="17" t="s">
        <v>47</v>
      </c>
      <c r="C71" s="43">
        <f>'Skalvijos kino centras'!D13</f>
        <v>6512</v>
      </c>
      <c r="D71" s="43">
        <f>'Skalvijos kino centras'!E13</f>
        <v>2318</v>
      </c>
      <c r="E71" s="38">
        <v>10</v>
      </c>
      <c r="F71" s="41">
        <f>(C71/$C$82)*100</f>
        <v>7.683772447575718E-2</v>
      </c>
      <c r="G71" s="123" t="s">
        <v>17</v>
      </c>
      <c r="H71" s="39">
        <f>(D71/$D$82)*100</f>
        <v>0.15119849923422329</v>
      </c>
      <c r="I71" s="42" t="s">
        <v>17</v>
      </c>
      <c r="L71"/>
    </row>
    <row r="72" spans="1:12" ht="21.95" customHeight="1" x14ac:dyDescent="0.3">
      <c r="A72" s="37">
        <v>29</v>
      </c>
      <c r="B72" s="17" t="s">
        <v>254</v>
      </c>
      <c r="C72" s="43">
        <f>Kiti!D63</f>
        <v>4537.16</v>
      </c>
      <c r="D72" s="43">
        <f>Kiti!E63</f>
        <v>793</v>
      </c>
      <c r="E72" s="38">
        <v>1</v>
      </c>
      <c r="F72" s="41">
        <f>(C72/$C$82)*100</f>
        <v>5.3535787773714129E-2</v>
      </c>
      <c r="G72" s="123" t="s">
        <v>17</v>
      </c>
      <c r="H72" s="39">
        <f>(D72/$D$82)*100</f>
        <v>5.1725802369602704E-2</v>
      </c>
      <c r="I72" s="42" t="s">
        <v>17</v>
      </c>
    </row>
    <row r="73" spans="1:12" ht="21.95" customHeight="1" x14ac:dyDescent="0.3">
      <c r="A73" s="37">
        <v>30</v>
      </c>
      <c r="B73" s="17" t="s">
        <v>608</v>
      </c>
      <c r="C73" s="43">
        <f>Kiti!D69</f>
        <v>3197.69</v>
      </c>
      <c r="D73" s="43">
        <f>Kiti!E69</f>
        <v>758</v>
      </c>
      <c r="E73" s="38">
        <v>1</v>
      </c>
      <c r="F73" s="41">
        <f>(C73/$C$82)*100</f>
        <v>3.7730838940246314E-2</v>
      </c>
      <c r="G73" s="40" t="s">
        <v>17</v>
      </c>
      <c r="H73" s="39">
        <f>(D73/$D$82)*100</f>
        <v>4.9442822441562236E-2</v>
      </c>
      <c r="I73" s="42" t="s">
        <v>17</v>
      </c>
    </row>
    <row r="74" spans="1:12" ht="21.95" customHeight="1" x14ac:dyDescent="0.3">
      <c r="A74" s="37">
        <v>31</v>
      </c>
      <c r="B74" s="17" t="s">
        <v>258</v>
      </c>
      <c r="C74" s="43">
        <f>Kiti!D75</f>
        <v>1938</v>
      </c>
      <c r="D74" s="43">
        <f>Kiti!E75</f>
        <v>407</v>
      </c>
      <c r="E74" s="38">
        <v>1</v>
      </c>
      <c r="F74" s="41">
        <f>(C74/$C$82)*100</f>
        <v>2.2867246626845427E-2</v>
      </c>
      <c r="G74" s="124" t="s">
        <v>17</v>
      </c>
      <c r="H74" s="39">
        <f>(D74/$D$82)*100</f>
        <v>2.6547795163213497E-2</v>
      </c>
      <c r="I74" s="42" t="s">
        <v>17</v>
      </c>
    </row>
    <row r="75" spans="1:12" ht="21.95" customHeight="1" x14ac:dyDescent="0.3">
      <c r="A75" s="37">
        <v>32</v>
      </c>
      <c r="B75" s="17" t="s">
        <v>572</v>
      </c>
      <c r="C75" s="43">
        <f>Kiti!D83</f>
        <v>1374</v>
      </c>
      <c r="D75" s="43">
        <f>Kiti!E83</f>
        <v>326</v>
      </c>
      <c r="E75" s="38">
        <v>2</v>
      </c>
      <c r="F75" s="41">
        <f>(C75/$C$82)*100</f>
        <v>1.6212382283429111E-2</v>
      </c>
      <c r="G75" s="63" t="s">
        <v>17</v>
      </c>
      <c r="H75" s="39">
        <f>(D75/$D$82)*100</f>
        <v>2.1264327329748402E-2</v>
      </c>
      <c r="I75" s="42" t="s">
        <v>17</v>
      </c>
    </row>
    <row r="76" spans="1:12" ht="21.95" customHeight="1" x14ac:dyDescent="0.3">
      <c r="A76" s="37">
        <v>33</v>
      </c>
      <c r="B76" s="17" t="s">
        <v>584</v>
      </c>
      <c r="C76" s="43">
        <f>Kiti!D91</f>
        <v>1099.1399999999999</v>
      </c>
      <c r="D76" s="43">
        <f>Kiti!E91</f>
        <v>388</v>
      </c>
      <c r="E76" s="38">
        <v>2</v>
      </c>
      <c r="F76" s="41">
        <f>(C76/$C$82)*100</f>
        <v>1.2969197862451435E-2</v>
      </c>
      <c r="G76" s="63" t="s">
        <v>17</v>
      </c>
      <c r="H76" s="39">
        <f>(D76/$D$82)*100</f>
        <v>2.5308463202277236E-2</v>
      </c>
      <c r="I76" s="42" t="s">
        <v>17</v>
      </c>
    </row>
    <row r="77" spans="1:12" ht="21.95" customHeight="1" x14ac:dyDescent="0.3">
      <c r="A77" s="37">
        <v>34</v>
      </c>
      <c r="B77" s="17" t="s">
        <v>580</v>
      </c>
      <c r="C77" s="43">
        <f>Kiti!D97</f>
        <v>927.1</v>
      </c>
      <c r="D77" s="43">
        <f>Kiti!E97</f>
        <v>229</v>
      </c>
      <c r="E77" s="38">
        <v>1</v>
      </c>
      <c r="F77" s="41">
        <f>(C77/$C$82)*100</f>
        <v>1.0939228249612175E-2</v>
      </c>
      <c r="G77" s="124" t="s">
        <v>17</v>
      </c>
      <c r="H77" s="39">
        <f>(D77/$D$82)*100</f>
        <v>1.4937211529179092E-2</v>
      </c>
      <c r="I77" s="42" t="s">
        <v>17</v>
      </c>
    </row>
    <row r="78" spans="1:12" ht="21.95" customHeight="1" x14ac:dyDescent="0.3">
      <c r="A78" s="37">
        <v>35</v>
      </c>
      <c r="B78" s="17" t="s">
        <v>257</v>
      </c>
      <c r="C78" s="43">
        <f>Kiti!D103</f>
        <v>647</v>
      </c>
      <c r="D78" s="43">
        <f>Kiti!E103</f>
        <v>279</v>
      </c>
      <c r="E78" s="38">
        <v>1</v>
      </c>
      <c r="F78" s="41">
        <f>(C78/$C$82)*100</f>
        <v>7.6342149471460225E-3</v>
      </c>
      <c r="G78" s="124" t="s">
        <v>17</v>
      </c>
      <c r="H78" s="39">
        <f>(D78/$D$82)*100</f>
        <v>1.8198611426379768E-2</v>
      </c>
      <c r="I78" s="42" t="s">
        <v>17</v>
      </c>
    </row>
    <row r="79" spans="1:12" ht="21.95" customHeight="1" x14ac:dyDescent="0.3">
      <c r="A79" s="37">
        <v>36</v>
      </c>
      <c r="B79" s="17" t="s">
        <v>78</v>
      </c>
      <c r="C79" s="43">
        <f>Kiti!D109</f>
        <v>210</v>
      </c>
      <c r="D79" s="43">
        <f>Kiti!E109</f>
        <v>69</v>
      </c>
      <c r="E79" s="38">
        <v>1</v>
      </c>
      <c r="F79" s="41">
        <f>(C79/$C$82)*100</f>
        <v>2.4778750214847988E-3</v>
      </c>
      <c r="G79" s="63" t="s">
        <v>17</v>
      </c>
      <c r="H79" s="39">
        <f>(D79/$D$82)*100</f>
        <v>4.5007318581369322E-3</v>
      </c>
      <c r="I79" s="42" t="s">
        <v>17</v>
      </c>
    </row>
    <row r="80" spans="1:12" ht="21.95" customHeight="1" x14ac:dyDescent="0.3">
      <c r="A80" s="37">
        <v>37</v>
      </c>
      <c r="B80" s="17" t="s">
        <v>57</v>
      </c>
      <c r="C80" s="43">
        <f>NCG!F12</f>
        <v>122.34</v>
      </c>
      <c r="D80" s="43">
        <f>NCG!G12</f>
        <v>21</v>
      </c>
      <c r="E80" s="38">
        <v>1</v>
      </c>
      <c r="F80" s="41">
        <f>(C80/$C$82)*100</f>
        <v>1.4435391910878584E-3</v>
      </c>
      <c r="G80" s="123" t="s">
        <v>17</v>
      </c>
      <c r="H80" s="39">
        <f>(D80/$D$82)*100</f>
        <v>1.3697879568242836E-3</v>
      </c>
      <c r="I80" s="42" t="s">
        <v>17</v>
      </c>
    </row>
    <row r="81" spans="1:9" ht="7.5" customHeight="1" x14ac:dyDescent="0.3">
      <c r="A81" s="22"/>
      <c r="C81" s="65"/>
      <c r="D81" s="65"/>
      <c r="E81" s="66"/>
    </row>
    <row r="82" spans="1:9" ht="14.65" x14ac:dyDescent="0.35">
      <c r="A82" s="22"/>
      <c r="B82" s="67" t="s">
        <v>22</v>
      </c>
      <c r="C82" s="50">
        <f>SUM(C44:C81)</f>
        <v>8475003.7100000009</v>
      </c>
      <c r="D82" s="50">
        <f>SUM(D44:D81)</f>
        <v>1533084</v>
      </c>
      <c r="E82" s="68">
        <f>SUM(E44:E81)</f>
        <v>272</v>
      </c>
      <c r="F82" s="64">
        <f>SUM(F44:F81)</f>
        <v>99.999999999999972</v>
      </c>
      <c r="G82" s="52" t="s">
        <v>17</v>
      </c>
      <c r="H82" s="64">
        <f>SUM(H44:H81)</f>
        <v>100.00000000000001</v>
      </c>
      <c r="I82" s="53" t="s">
        <v>17</v>
      </c>
    </row>
    <row r="83" spans="1:9" ht="14.65" x14ac:dyDescent="0.35">
      <c r="D83" s="55"/>
      <c r="E83" s="66"/>
      <c r="F83" s="64"/>
      <c r="G83" s="52"/>
      <c r="H83" s="64"/>
      <c r="I83" s="53"/>
    </row>
    <row r="84" spans="1:9" x14ac:dyDescent="0.3">
      <c r="C84" s="54"/>
    </row>
    <row r="85" spans="1:9" x14ac:dyDescent="0.3">
      <c r="C85" s="54"/>
      <c r="D85" s="64"/>
    </row>
  </sheetData>
  <sortState xmlns:xlrd2="http://schemas.microsoft.com/office/spreadsheetml/2017/richdata2" ref="B45:I80">
    <sortCondition descending="1" ref="C45:C80"/>
  </sortState>
  <mergeCells count="1">
    <mergeCell ref="F3:I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"/>
  <sheetViews>
    <sheetView workbookViewId="0"/>
  </sheetViews>
  <sheetFormatPr defaultRowHeight="14.25" x14ac:dyDescent="0.45"/>
  <cols>
    <col min="1" max="1" width="3.73046875" customWidth="1"/>
    <col min="2" max="3" width="35" customWidth="1"/>
    <col min="4" max="4" width="14.59765625" customWidth="1"/>
    <col min="5" max="5" width="16.265625" customWidth="1"/>
    <col min="6" max="6" width="13.265625" customWidth="1"/>
  </cols>
  <sheetData>
    <row r="1" spans="1:6" ht="17.649999999999999" x14ac:dyDescent="0.45">
      <c r="A1" s="135"/>
      <c r="B1" s="154" t="s">
        <v>40</v>
      </c>
      <c r="C1" s="156"/>
      <c r="D1" s="151" t="s">
        <v>1</v>
      </c>
      <c r="E1" s="152"/>
    </row>
    <row r="2" spans="1:6" x14ac:dyDescent="0.45">
      <c r="A2" s="76"/>
      <c r="B2" s="77"/>
      <c r="C2" s="77"/>
      <c r="D2" s="5" t="s">
        <v>5</v>
      </c>
      <c r="E2" s="5" t="s">
        <v>4</v>
      </c>
    </row>
    <row r="3" spans="1:6" x14ac:dyDescent="0.45">
      <c r="A3" s="78">
        <v>1</v>
      </c>
      <c r="B3" s="80" t="s">
        <v>390</v>
      </c>
      <c r="C3" s="80" t="s">
        <v>391</v>
      </c>
      <c r="D3" s="46">
        <v>12437</v>
      </c>
      <c r="E3" s="46">
        <v>2297</v>
      </c>
      <c r="F3" s="12" t="s">
        <v>414</v>
      </c>
    </row>
    <row r="4" spans="1:6" x14ac:dyDescent="0.45">
      <c r="A4" s="78">
        <v>2</v>
      </c>
      <c r="B4" s="80" t="s">
        <v>392</v>
      </c>
      <c r="C4" s="116" t="s">
        <v>393</v>
      </c>
      <c r="D4" s="46">
        <v>10235.42</v>
      </c>
      <c r="E4" s="46">
        <v>2161</v>
      </c>
      <c r="F4" s="12" t="s">
        <v>361</v>
      </c>
    </row>
    <row r="5" spans="1:6" x14ac:dyDescent="0.45">
      <c r="A5" s="78">
        <v>3</v>
      </c>
      <c r="B5" s="80" t="s">
        <v>394</v>
      </c>
      <c r="C5" s="116" t="s">
        <v>395</v>
      </c>
      <c r="D5" s="46">
        <v>8804.4</v>
      </c>
      <c r="E5" s="46">
        <v>1883</v>
      </c>
      <c r="F5" s="12" t="s">
        <v>371</v>
      </c>
    </row>
    <row r="6" spans="1:6" x14ac:dyDescent="0.45">
      <c r="A6" s="78">
        <v>4</v>
      </c>
      <c r="B6" s="80" t="s">
        <v>396</v>
      </c>
      <c r="C6" s="116" t="s">
        <v>397</v>
      </c>
      <c r="D6" s="46">
        <v>7789</v>
      </c>
      <c r="E6" s="46">
        <v>1359</v>
      </c>
      <c r="F6" s="12" t="s">
        <v>370</v>
      </c>
    </row>
    <row r="7" spans="1:6" x14ac:dyDescent="0.45">
      <c r="A7" s="78">
        <v>5</v>
      </c>
      <c r="B7" s="80" t="s">
        <v>218</v>
      </c>
      <c r="C7" s="116" t="s">
        <v>219</v>
      </c>
      <c r="D7" s="46">
        <v>4893</v>
      </c>
      <c r="E7" s="46">
        <v>1066</v>
      </c>
      <c r="F7" s="12" t="s">
        <v>175</v>
      </c>
    </row>
    <row r="8" spans="1:6" x14ac:dyDescent="0.45">
      <c r="A8" s="78">
        <v>6</v>
      </c>
      <c r="B8" s="80" t="s">
        <v>398</v>
      </c>
      <c r="C8" s="116" t="s">
        <v>399</v>
      </c>
      <c r="D8" s="46">
        <v>4765.93</v>
      </c>
      <c r="E8" s="46">
        <v>1110</v>
      </c>
      <c r="F8" s="12" t="s">
        <v>358</v>
      </c>
    </row>
    <row r="9" spans="1:6" x14ac:dyDescent="0.45">
      <c r="A9" s="78">
        <v>7</v>
      </c>
      <c r="B9" s="80" t="s">
        <v>400</v>
      </c>
      <c r="C9" s="116" t="s">
        <v>401</v>
      </c>
      <c r="D9" s="46">
        <v>3514</v>
      </c>
      <c r="E9" s="46">
        <v>690</v>
      </c>
      <c r="F9" s="12" t="s">
        <v>355</v>
      </c>
    </row>
    <row r="10" spans="1:6" x14ac:dyDescent="0.45">
      <c r="A10" s="78">
        <v>8</v>
      </c>
      <c r="B10" s="80" t="s">
        <v>402</v>
      </c>
      <c r="C10" s="116" t="s">
        <v>403</v>
      </c>
      <c r="D10" s="46">
        <v>3370.5</v>
      </c>
      <c r="E10" s="46">
        <v>757</v>
      </c>
      <c r="F10" s="12" t="s">
        <v>379</v>
      </c>
    </row>
    <row r="11" spans="1:6" x14ac:dyDescent="0.45">
      <c r="A11" s="78">
        <v>9</v>
      </c>
      <c r="B11" s="80" t="s">
        <v>404</v>
      </c>
      <c r="C11" s="116" t="s">
        <v>405</v>
      </c>
      <c r="D11" s="46">
        <v>3180</v>
      </c>
      <c r="E11" s="46">
        <v>811</v>
      </c>
      <c r="F11" s="12" t="s">
        <v>414</v>
      </c>
    </row>
    <row r="12" spans="1:6" ht="24.75" x14ac:dyDescent="0.45">
      <c r="A12" s="78">
        <v>10</v>
      </c>
      <c r="B12" s="80" t="s">
        <v>406</v>
      </c>
      <c r="C12" s="116" t="s">
        <v>407</v>
      </c>
      <c r="D12" s="46">
        <v>2921</v>
      </c>
      <c r="E12" s="46">
        <v>584</v>
      </c>
      <c r="F12" s="12" t="s">
        <v>415</v>
      </c>
    </row>
    <row r="13" spans="1:6" x14ac:dyDescent="0.45">
      <c r="A13" s="78">
        <v>11</v>
      </c>
      <c r="B13" s="80" t="s">
        <v>212</v>
      </c>
      <c r="C13" s="116" t="s">
        <v>213</v>
      </c>
      <c r="D13" s="46">
        <v>2386</v>
      </c>
      <c r="E13" s="46">
        <v>463</v>
      </c>
      <c r="F13" s="12" t="s">
        <v>166</v>
      </c>
    </row>
    <row r="14" spans="1:6" x14ac:dyDescent="0.45">
      <c r="A14" s="78">
        <v>12</v>
      </c>
      <c r="B14" s="80" t="s">
        <v>408</v>
      </c>
      <c r="C14" s="116" t="s">
        <v>409</v>
      </c>
      <c r="D14" s="46">
        <v>2022.5</v>
      </c>
      <c r="E14" s="46">
        <v>373</v>
      </c>
      <c r="F14" s="12" t="s">
        <v>363</v>
      </c>
    </row>
    <row r="15" spans="1:6" x14ac:dyDescent="0.45">
      <c r="A15" s="78">
        <v>13</v>
      </c>
      <c r="B15" s="80" t="s">
        <v>220</v>
      </c>
      <c r="C15" s="116" t="s">
        <v>221</v>
      </c>
      <c r="D15" s="46">
        <v>737.5</v>
      </c>
      <c r="E15" s="46">
        <v>216</v>
      </c>
      <c r="F15" s="12" t="s">
        <v>115</v>
      </c>
    </row>
    <row r="16" spans="1:6" x14ac:dyDescent="0.45">
      <c r="A16" s="78">
        <v>14</v>
      </c>
      <c r="B16" s="80" t="s">
        <v>410</v>
      </c>
      <c r="C16" s="116" t="s">
        <v>411</v>
      </c>
      <c r="D16" s="46">
        <v>530</v>
      </c>
      <c r="E16" s="46">
        <v>126</v>
      </c>
      <c r="F16" s="12" t="s">
        <v>416</v>
      </c>
    </row>
    <row r="17" spans="1:6" x14ac:dyDescent="0.45">
      <c r="A17" s="78">
        <v>15</v>
      </c>
      <c r="B17" s="80" t="s">
        <v>216</v>
      </c>
      <c r="C17" s="116" t="s">
        <v>217</v>
      </c>
      <c r="D17" s="46">
        <v>343</v>
      </c>
      <c r="E17" s="46">
        <v>67</v>
      </c>
      <c r="F17" s="12" t="s">
        <v>135</v>
      </c>
    </row>
    <row r="18" spans="1:6" x14ac:dyDescent="0.45">
      <c r="A18" s="78">
        <v>16</v>
      </c>
      <c r="B18" s="80" t="s">
        <v>412</v>
      </c>
      <c r="C18" s="116" t="s">
        <v>413</v>
      </c>
      <c r="D18" s="46">
        <v>274</v>
      </c>
      <c r="E18" s="46">
        <v>59</v>
      </c>
      <c r="F18" s="12" t="s">
        <v>417</v>
      </c>
    </row>
    <row r="19" spans="1:6" x14ac:dyDescent="0.45">
      <c r="A19" s="78">
        <v>17</v>
      </c>
      <c r="B19" s="80" t="s">
        <v>214</v>
      </c>
      <c r="C19" s="116" t="s">
        <v>215</v>
      </c>
      <c r="D19" s="46">
        <v>255</v>
      </c>
      <c r="E19" s="46">
        <v>54</v>
      </c>
      <c r="F19" s="12" t="s">
        <v>132</v>
      </c>
    </row>
    <row r="20" spans="1:6" x14ac:dyDescent="0.45">
      <c r="A20" s="78">
        <v>18</v>
      </c>
      <c r="B20" s="80" t="s">
        <v>210</v>
      </c>
      <c r="C20" s="116" t="s">
        <v>211</v>
      </c>
      <c r="D20" s="46">
        <v>157</v>
      </c>
      <c r="E20" s="46">
        <v>30</v>
      </c>
      <c r="F20" s="12" t="s">
        <v>222</v>
      </c>
    </row>
    <row r="21" spans="1:6" x14ac:dyDescent="0.45">
      <c r="A21" s="78">
        <v>19</v>
      </c>
      <c r="B21" s="80" t="s">
        <v>84</v>
      </c>
      <c r="C21" s="116" t="s">
        <v>85</v>
      </c>
      <c r="D21" s="46">
        <v>135</v>
      </c>
      <c r="E21" s="46">
        <v>30</v>
      </c>
      <c r="F21" s="12" t="s">
        <v>83</v>
      </c>
    </row>
    <row r="22" spans="1:6" x14ac:dyDescent="0.45">
      <c r="D22" s="20">
        <f>SUM(D3:D21)</f>
        <v>68750.25</v>
      </c>
      <c r="E22" s="20">
        <f>SUM(E3:E21)</f>
        <v>14136</v>
      </c>
    </row>
  </sheetData>
  <sortState xmlns:xlrd2="http://schemas.microsoft.com/office/spreadsheetml/2017/richdata2" ref="A3:F21">
    <sortCondition descending="1" ref="D3:D21"/>
  </sortState>
  <mergeCells count="2">
    <mergeCell ref="D1:E1"/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D1189-A842-4EC4-AFC7-E1C614E77B32}">
  <dimension ref="A1:F12"/>
  <sheetViews>
    <sheetView workbookViewId="0">
      <selection activeCell="E18" sqref="E18"/>
    </sheetView>
  </sheetViews>
  <sheetFormatPr defaultRowHeight="14.25" x14ac:dyDescent="0.45"/>
  <cols>
    <col min="1" max="1" width="3.73046875" customWidth="1"/>
    <col min="2" max="3" width="35" customWidth="1"/>
    <col min="4" max="4" width="14.59765625" customWidth="1"/>
    <col min="5" max="5" width="16.265625" customWidth="1"/>
    <col min="6" max="6" width="13.265625" customWidth="1"/>
  </cols>
  <sheetData>
    <row r="1" spans="1:6" ht="17.649999999999999" x14ac:dyDescent="0.45">
      <c r="A1" s="74"/>
      <c r="B1" s="154" t="s">
        <v>98</v>
      </c>
      <c r="C1" s="156"/>
      <c r="D1" s="151" t="s">
        <v>1</v>
      </c>
      <c r="E1" s="152"/>
    </row>
    <row r="2" spans="1:6" x14ac:dyDescent="0.45">
      <c r="A2" s="76"/>
      <c r="B2" s="77"/>
      <c r="C2" s="77"/>
      <c r="D2" s="5" t="s">
        <v>5</v>
      </c>
      <c r="E2" s="84" t="s">
        <v>4</v>
      </c>
    </row>
    <row r="3" spans="1:6" x14ac:dyDescent="0.45">
      <c r="A3" s="82">
        <v>1</v>
      </c>
      <c r="B3" s="8" t="s">
        <v>555</v>
      </c>
      <c r="C3" s="8" t="s">
        <v>556</v>
      </c>
      <c r="D3" s="18">
        <v>22074.239999999998</v>
      </c>
      <c r="E3" s="18">
        <v>4896</v>
      </c>
      <c r="F3" s="12" t="s">
        <v>354</v>
      </c>
    </row>
    <row r="4" spans="1:6" x14ac:dyDescent="0.45">
      <c r="A4" s="82">
        <v>2</v>
      </c>
      <c r="B4" s="13" t="s">
        <v>557</v>
      </c>
      <c r="C4" s="13" t="s">
        <v>558</v>
      </c>
      <c r="D4" s="18">
        <v>7577</v>
      </c>
      <c r="E4" s="18">
        <v>1513</v>
      </c>
      <c r="F4" s="12" t="s">
        <v>367</v>
      </c>
    </row>
    <row r="5" spans="1:6" x14ac:dyDescent="0.45">
      <c r="A5" s="82">
        <v>3</v>
      </c>
      <c r="B5" s="13" t="s">
        <v>559</v>
      </c>
      <c r="C5" s="13" t="s">
        <v>560</v>
      </c>
      <c r="D5" s="18">
        <v>4078</v>
      </c>
      <c r="E5" s="18">
        <v>880</v>
      </c>
      <c r="F5" s="12" t="s">
        <v>371</v>
      </c>
    </row>
    <row r="6" spans="1:6" x14ac:dyDescent="0.45">
      <c r="A6" s="82">
        <v>4</v>
      </c>
      <c r="B6" s="13" t="s">
        <v>561</v>
      </c>
      <c r="C6" s="13" t="s">
        <v>562</v>
      </c>
      <c r="D6" s="18">
        <v>2945</v>
      </c>
      <c r="E6" s="18">
        <v>583</v>
      </c>
      <c r="F6" s="12" t="s">
        <v>363</v>
      </c>
    </row>
    <row r="7" spans="1:6" x14ac:dyDescent="0.45">
      <c r="A7" s="82">
        <v>5</v>
      </c>
      <c r="B7" s="13" t="s">
        <v>181</v>
      </c>
      <c r="C7" s="13" t="s">
        <v>182</v>
      </c>
      <c r="D7" s="18">
        <v>297</v>
      </c>
      <c r="E7" s="18">
        <v>48</v>
      </c>
      <c r="F7" s="12" t="s">
        <v>191</v>
      </c>
    </row>
    <row r="8" spans="1:6" x14ac:dyDescent="0.45">
      <c r="A8" s="82">
        <v>6</v>
      </c>
      <c r="B8" s="13" t="s">
        <v>187</v>
      </c>
      <c r="C8" s="13" t="s">
        <v>188</v>
      </c>
      <c r="D8" s="18">
        <v>6</v>
      </c>
      <c r="E8" s="18">
        <v>2</v>
      </c>
      <c r="F8" s="12" t="s">
        <v>148</v>
      </c>
    </row>
    <row r="9" spans="1:6" ht="24.75" x14ac:dyDescent="0.45">
      <c r="A9" s="82">
        <v>7</v>
      </c>
      <c r="B9" s="13" t="s">
        <v>189</v>
      </c>
      <c r="C9" s="13" t="s">
        <v>190</v>
      </c>
      <c r="D9" s="18">
        <v>321</v>
      </c>
      <c r="E9" s="18">
        <v>60</v>
      </c>
      <c r="F9" s="12" t="s">
        <v>157</v>
      </c>
    </row>
    <row r="10" spans="1:6" x14ac:dyDescent="0.45">
      <c r="A10" s="82">
        <v>8</v>
      </c>
      <c r="B10" s="13" t="s">
        <v>185</v>
      </c>
      <c r="C10" s="13" t="s">
        <v>186</v>
      </c>
      <c r="D10" s="18">
        <v>57</v>
      </c>
      <c r="E10" s="18">
        <v>19</v>
      </c>
      <c r="F10" s="12" t="s">
        <v>126</v>
      </c>
    </row>
    <row r="11" spans="1:6" x14ac:dyDescent="0.45">
      <c r="A11" s="82">
        <v>9</v>
      </c>
      <c r="B11" s="13" t="s">
        <v>183</v>
      </c>
      <c r="C11" s="13" t="s">
        <v>184</v>
      </c>
      <c r="D11" s="18">
        <v>45</v>
      </c>
      <c r="E11" s="18">
        <v>15</v>
      </c>
      <c r="F11" s="12" t="s">
        <v>128</v>
      </c>
    </row>
    <row r="12" spans="1:6" x14ac:dyDescent="0.45">
      <c r="D12" s="85">
        <f>SUM(D3:D11)</f>
        <v>37400.239999999998</v>
      </c>
      <c r="E12" s="85">
        <f>SUM(E3:E11)</f>
        <v>8016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F53A5-35A4-41B1-9C08-9D32310C9FEA}">
  <dimension ref="A1:F28"/>
  <sheetViews>
    <sheetView workbookViewId="0"/>
  </sheetViews>
  <sheetFormatPr defaultRowHeight="14.25" x14ac:dyDescent="0.45"/>
  <cols>
    <col min="1" max="1" width="3.73046875" customWidth="1"/>
    <col min="2" max="3" width="35" customWidth="1"/>
    <col min="4" max="4" width="14.59765625" customWidth="1"/>
    <col min="5" max="5" width="16.265625" customWidth="1"/>
    <col min="6" max="6" width="13.265625" customWidth="1"/>
  </cols>
  <sheetData>
    <row r="1" spans="1:6" x14ac:dyDescent="0.45">
      <c r="A1" s="129"/>
      <c r="B1" s="154" t="s">
        <v>67</v>
      </c>
      <c r="C1" s="156"/>
      <c r="D1" s="151" t="s">
        <v>1</v>
      </c>
      <c r="E1" s="152"/>
    </row>
    <row r="2" spans="1:6" x14ac:dyDescent="0.45">
      <c r="A2" s="76"/>
      <c r="B2" s="77"/>
      <c r="C2" s="77"/>
      <c r="D2" s="5" t="s">
        <v>5</v>
      </c>
      <c r="E2" s="84" t="s">
        <v>4</v>
      </c>
    </row>
    <row r="3" spans="1:6" x14ac:dyDescent="0.45">
      <c r="A3" s="82">
        <v>1</v>
      </c>
      <c r="B3" s="8" t="s">
        <v>466</v>
      </c>
      <c r="C3" s="8" t="s">
        <v>467</v>
      </c>
      <c r="D3" s="18">
        <v>20449.830000000002</v>
      </c>
      <c r="E3" s="18">
        <v>4263</v>
      </c>
      <c r="F3" s="12" t="s">
        <v>360</v>
      </c>
    </row>
    <row r="4" spans="1:6" x14ac:dyDescent="0.45">
      <c r="A4" s="82">
        <v>2</v>
      </c>
      <c r="B4" s="13" t="s">
        <v>468</v>
      </c>
      <c r="C4" s="13" t="s">
        <v>469</v>
      </c>
      <c r="D4" s="18">
        <v>4456.0599999999995</v>
      </c>
      <c r="E4" s="18">
        <v>952</v>
      </c>
      <c r="F4" s="12" t="s">
        <v>507</v>
      </c>
    </row>
    <row r="5" spans="1:6" x14ac:dyDescent="0.45">
      <c r="A5" s="82">
        <v>3</v>
      </c>
      <c r="B5" s="13" t="s">
        <v>470</v>
      </c>
      <c r="C5" s="13" t="s">
        <v>471</v>
      </c>
      <c r="D5" s="18">
        <v>3141.33</v>
      </c>
      <c r="E5" s="18">
        <v>674</v>
      </c>
      <c r="F5" s="12" t="s">
        <v>507</v>
      </c>
    </row>
    <row r="6" spans="1:6" x14ac:dyDescent="0.45">
      <c r="A6" s="82">
        <v>4</v>
      </c>
      <c r="B6" s="13" t="s">
        <v>472</v>
      </c>
      <c r="C6" s="13" t="s">
        <v>473</v>
      </c>
      <c r="D6" s="18">
        <v>2191.5</v>
      </c>
      <c r="E6" s="18">
        <v>461</v>
      </c>
      <c r="F6" s="12" t="s">
        <v>508</v>
      </c>
    </row>
    <row r="7" spans="1:6" ht="24.75" x14ac:dyDescent="0.45">
      <c r="A7" s="82">
        <v>5</v>
      </c>
      <c r="B7" s="13" t="s">
        <v>474</v>
      </c>
      <c r="C7" s="13" t="s">
        <v>475</v>
      </c>
      <c r="D7" s="18">
        <v>988</v>
      </c>
      <c r="E7" s="18">
        <v>255</v>
      </c>
      <c r="F7" s="12" t="s">
        <v>507</v>
      </c>
    </row>
    <row r="8" spans="1:6" x14ac:dyDescent="0.45">
      <c r="A8" s="82">
        <v>6</v>
      </c>
      <c r="B8" s="13" t="s">
        <v>476</v>
      </c>
      <c r="C8" s="13" t="s">
        <v>477</v>
      </c>
      <c r="D8" s="18">
        <v>805</v>
      </c>
      <c r="E8" s="18">
        <v>194</v>
      </c>
      <c r="F8" s="12" t="s">
        <v>507</v>
      </c>
    </row>
    <row r="9" spans="1:6" x14ac:dyDescent="0.45">
      <c r="A9" s="82">
        <v>7</v>
      </c>
      <c r="B9" s="13" t="s">
        <v>478</v>
      </c>
      <c r="C9" s="13" t="s">
        <v>479</v>
      </c>
      <c r="D9" s="18">
        <v>768</v>
      </c>
      <c r="E9" s="18">
        <v>235</v>
      </c>
      <c r="F9" s="12" t="s">
        <v>507</v>
      </c>
    </row>
    <row r="10" spans="1:6" x14ac:dyDescent="0.45">
      <c r="A10" s="82">
        <v>8</v>
      </c>
      <c r="B10" s="13" t="s">
        <v>480</v>
      </c>
      <c r="C10" s="13" t="s">
        <v>481</v>
      </c>
      <c r="D10" s="18">
        <v>620.5</v>
      </c>
      <c r="E10" s="18">
        <v>149</v>
      </c>
      <c r="F10" s="12" t="s">
        <v>507</v>
      </c>
    </row>
    <row r="11" spans="1:6" x14ac:dyDescent="0.45">
      <c r="A11" s="82">
        <v>9</v>
      </c>
      <c r="B11" s="13" t="s">
        <v>482</v>
      </c>
      <c r="C11" s="13" t="s">
        <v>483</v>
      </c>
      <c r="D11" s="18">
        <v>528</v>
      </c>
      <c r="E11" s="18">
        <v>123</v>
      </c>
      <c r="F11" s="12" t="s">
        <v>507</v>
      </c>
    </row>
    <row r="12" spans="1:6" x14ac:dyDescent="0.45">
      <c r="A12" s="82">
        <v>10</v>
      </c>
      <c r="B12" s="13" t="s">
        <v>484</v>
      </c>
      <c r="C12" s="13" t="s">
        <v>485</v>
      </c>
      <c r="D12" s="18">
        <v>512.70000000000005</v>
      </c>
      <c r="E12" s="18">
        <v>114</v>
      </c>
      <c r="F12" s="12" t="s">
        <v>507</v>
      </c>
    </row>
    <row r="13" spans="1:6" x14ac:dyDescent="0.45">
      <c r="A13" s="82">
        <v>11</v>
      </c>
      <c r="B13" s="13" t="s">
        <v>196</v>
      </c>
      <c r="C13" s="13" t="s">
        <v>196</v>
      </c>
      <c r="D13" s="18">
        <v>378</v>
      </c>
      <c r="E13" s="18">
        <v>113</v>
      </c>
      <c r="F13" s="12" t="s">
        <v>159</v>
      </c>
    </row>
    <row r="14" spans="1:6" x14ac:dyDescent="0.45">
      <c r="A14" s="82">
        <v>12</v>
      </c>
      <c r="B14" s="13" t="s">
        <v>486</v>
      </c>
      <c r="C14" s="13" t="s">
        <v>487</v>
      </c>
      <c r="D14" s="18">
        <v>198.5</v>
      </c>
      <c r="E14" s="18">
        <v>61</v>
      </c>
      <c r="F14" s="12" t="s">
        <v>509</v>
      </c>
    </row>
    <row r="15" spans="1:6" x14ac:dyDescent="0.45">
      <c r="A15" s="82">
        <v>13</v>
      </c>
      <c r="B15" s="13" t="s">
        <v>488</v>
      </c>
      <c r="C15" s="13" t="s">
        <v>489</v>
      </c>
      <c r="D15" s="18">
        <v>175</v>
      </c>
      <c r="E15" s="18">
        <v>42</v>
      </c>
      <c r="F15" s="12" t="s">
        <v>365</v>
      </c>
    </row>
    <row r="16" spans="1:6" x14ac:dyDescent="0.45">
      <c r="A16" s="82">
        <v>14</v>
      </c>
      <c r="B16" s="13" t="s">
        <v>199</v>
      </c>
      <c r="C16" s="13" t="s">
        <v>200</v>
      </c>
      <c r="D16" s="18">
        <v>148</v>
      </c>
      <c r="E16" s="18">
        <v>42</v>
      </c>
      <c r="F16" s="12" t="s">
        <v>167</v>
      </c>
    </row>
    <row r="17" spans="1:6" x14ac:dyDescent="0.45">
      <c r="A17" s="82">
        <v>15</v>
      </c>
      <c r="B17" s="13" t="s">
        <v>490</v>
      </c>
      <c r="C17" s="13" t="s">
        <v>68</v>
      </c>
      <c r="D17" s="18">
        <v>140</v>
      </c>
      <c r="E17" s="18">
        <v>56</v>
      </c>
      <c r="F17" s="12" t="s">
        <v>102</v>
      </c>
    </row>
    <row r="18" spans="1:6" x14ac:dyDescent="0.45">
      <c r="A18" s="82">
        <v>16</v>
      </c>
      <c r="B18" s="13" t="s">
        <v>491</v>
      </c>
      <c r="C18" s="13" t="s">
        <v>492</v>
      </c>
      <c r="D18" s="18">
        <v>130</v>
      </c>
      <c r="E18" s="18">
        <v>65</v>
      </c>
      <c r="F18" s="12" t="s">
        <v>510</v>
      </c>
    </row>
    <row r="19" spans="1:6" x14ac:dyDescent="0.45">
      <c r="A19" s="82">
        <v>17</v>
      </c>
      <c r="B19" s="13" t="s">
        <v>493</v>
      </c>
      <c r="C19" s="13" t="s">
        <v>494</v>
      </c>
      <c r="D19" s="18">
        <v>115</v>
      </c>
      <c r="E19" s="18">
        <v>35</v>
      </c>
      <c r="F19" s="12" t="s">
        <v>508</v>
      </c>
    </row>
    <row r="20" spans="1:6" x14ac:dyDescent="0.45">
      <c r="A20" s="82">
        <v>18</v>
      </c>
      <c r="B20" s="13" t="s">
        <v>495</v>
      </c>
      <c r="C20" s="13" t="s">
        <v>496</v>
      </c>
      <c r="D20" s="18">
        <v>96</v>
      </c>
      <c r="E20" s="18">
        <v>24</v>
      </c>
      <c r="F20" s="12" t="s">
        <v>510</v>
      </c>
    </row>
    <row r="21" spans="1:6" x14ac:dyDescent="0.45">
      <c r="A21" s="82">
        <v>19</v>
      </c>
      <c r="B21" s="13" t="s">
        <v>497</v>
      </c>
      <c r="C21" s="13" t="s">
        <v>498</v>
      </c>
      <c r="D21" s="18">
        <v>76</v>
      </c>
      <c r="E21" s="18">
        <v>22</v>
      </c>
      <c r="F21" s="12" t="s">
        <v>372</v>
      </c>
    </row>
    <row r="22" spans="1:6" x14ac:dyDescent="0.45">
      <c r="A22" s="82">
        <v>20</v>
      </c>
      <c r="B22" s="13" t="s">
        <v>499</v>
      </c>
      <c r="C22" s="13" t="s">
        <v>500</v>
      </c>
      <c r="D22" s="18">
        <v>73</v>
      </c>
      <c r="E22" s="18">
        <v>23</v>
      </c>
      <c r="F22" s="12" t="s">
        <v>447</v>
      </c>
    </row>
    <row r="23" spans="1:6" x14ac:dyDescent="0.45">
      <c r="A23" s="82">
        <v>21</v>
      </c>
      <c r="B23" s="13" t="s">
        <v>197</v>
      </c>
      <c r="C23" s="13" t="s">
        <v>198</v>
      </c>
      <c r="D23" s="18">
        <v>66</v>
      </c>
      <c r="E23" s="18">
        <v>21</v>
      </c>
      <c r="F23" s="12" t="s">
        <v>167</v>
      </c>
    </row>
    <row r="24" spans="1:6" x14ac:dyDescent="0.45">
      <c r="A24" s="82">
        <v>22</v>
      </c>
      <c r="B24" s="13" t="s">
        <v>201</v>
      </c>
      <c r="C24" s="13" t="s">
        <v>202</v>
      </c>
      <c r="D24" s="18">
        <v>63</v>
      </c>
      <c r="E24" s="18">
        <v>21</v>
      </c>
      <c r="F24" s="12" t="s">
        <v>167</v>
      </c>
    </row>
    <row r="25" spans="1:6" x14ac:dyDescent="0.45">
      <c r="A25" s="82">
        <v>23</v>
      </c>
      <c r="B25" s="13" t="s">
        <v>501</v>
      </c>
      <c r="C25" s="13" t="s">
        <v>502</v>
      </c>
      <c r="D25" s="18">
        <v>58</v>
      </c>
      <c r="E25" s="18">
        <v>20</v>
      </c>
      <c r="F25" s="12" t="s">
        <v>510</v>
      </c>
    </row>
    <row r="26" spans="1:6" x14ac:dyDescent="0.45">
      <c r="A26" s="82">
        <v>24</v>
      </c>
      <c r="B26" s="13" t="s">
        <v>503</v>
      </c>
      <c r="C26" s="13" t="s">
        <v>504</v>
      </c>
      <c r="D26" s="18">
        <v>43.5</v>
      </c>
      <c r="E26" s="18">
        <v>12</v>
      </c>
      <c r="F26" s="12" t="s">
        <v>507</v>
      </c>
    </row>
    <row r="27" spans="1:6" x14ac:dyDescent="0.45">
      <c r="A27" s="82">
        <v>25</v>
      </c>
      <c r="B27" s="13" t="s">
        <v>505</v>
      </c>
      <c r="C27" s="13" t="s">
        <v>506</v>
      </c>
      <c r="D27" s="18">
        <v>10</v>
      </c>
      <c r="E27" s="18">
        <v>2</v>
      </c>
      <c r="F27" s="12" t="s">
        <v>355</v>
      </c>
    </row>
    <row r="28" spans="1:6" x14ac:dyDescent="0.45">
      <c r="D28" s="85">
        <f>SUM(D3:D27)</f>
        <v>36230.92</v>
      </c>
      <c r="E28" s="85">
        <f>SUM(E3:E27)</f>
        <v>7979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7E0BF-CC9B-4020-A24B-29E266756214}">
  <dimension ref="A1:F8"/>
  <sheetViews>
    <sheetView workbookViewId="0"/>
  </sheetViews>
  <sheetFormatPr defaultRowHeight="14.25" x14ac:dyDescent="0.45"/>
  <cols>
    <col min="1" max="1" width="3.73046875" customWidth="1"/>
    <col min="2" max="3" width="35" customWidth="1"/>
    <col min="4" max="4" width="14.59765625" customWidth="1"/>
    <col min="5" max="5" width="16.265625" customWidth="1"/>
    <col min="6" max="6" width="13.265625" customWidth="1"/>
  </cols>
  <sheetData>
    <row r="1" spans="1:6" ht="17.649999999999999" x14ac:dyDescent="0.45">
      <c r="A1" s="135"/>
      <c r="B1" s="154" t="s">
        <v>72</v>
      </c>
      <c r="C1" s="156"/>
      <c r="D1" s="151" t="s">
        <v>1</v>
      </c>
      <c r="E1" s="152"/>
    </row>
    <row r="2" spans="1:6" x14ac:dyDescent="0.45">
      <c r="A2" s="76"/>
      <c r="B2" s="77"/>
      <c r="C2" s="77"/>
      <c r="D2" s="5" t="s">
        <v>5</v>
      </c>
      <c r="E2" s="84" t="s">
        <v>4</v>
      </c>
    </row>
    <row r="3" spans="1:6" x14ac:dyDescent="0.45">
      <c r="A3" s="82">
        <v>1</v>
      </c>
      <c r="B3" s="8" t="s">
        <v>461</v>
      </c>
      <c r="C3" s="8" t="s">
        <v>462</v>
      </c>
      <c r="D3" s="18">
        <v>5595</v>
      </c>
      <c r="E3" s="18">
        <v>1369</v>
      </c>
      <c r="F3" s="12" t="s">
        <v>382</v>
      </c>
    </row>
    <row r="4" spans="1:6" x14ac:dyDescent="0.45">
      <c r="A4" s="82">
        <v>2</v>
      </c>
      <c r="B4" s="13" t="s">
        <v>203</v>
      </c>
      <c r="C4" s="13" t="s">
        <v>204</v>
      </c>
      <c r="D4" s="18">
        <v>2109</v>
      </c>
      <c r="E4" s="18">
        <v>717</v>
      </c>
      <c r="F4" s="12" t="s">
        <v>147</v>
      </c>
    </row>
    <row r="5" spans="1:6" x14ac:dyDescent="0.45">
      <c r="A5" s="82">
        <v>3</v>
      </c>
      <c r="B5" s="13" t="s">
        <v>463</v>
      </c>
      <c r="C5" s="13" t="s">
        <v>464</v>
      </c>
      <c r="D5" s="18">
        <v>1634</v>
      </c>
      <c r="E5" s="18">
        <v>409</v>
      </c>
      <c r="F5" s="12" t="s">
        <v>367</v>
      </c>
    </row>
    <row r="6" spans="1:6" x14ac:dyDescent="0.45">
      <c r="A6" s="82">
        <v>4</v>
      </c>
      <c r="B6" s="13" t="s">
        <v>205</v>
      </c>
      <c r="C6" s="13" t="s">
        <v>206</v>
      </c>
      <c r="D6" s="18">
        <v>1382</v>
      </c>
      <c r="E6" s="18">
        <v>442</v>
      </c>
      <c r="F6" s="12" t="s">
        <v>128</v>
      </c>
    </row>
    <row r="7" spans="1:6" x14ac:dyDescent="0.45">
      <c r="A7" s="82">
        <v>5</v>
      </c>
      <c r="B7" s="13" t="s">
        <v>465</v>
      </c>
      <c r="C7" s="13" t="s">
        <v>465</v>
      </c>
      <c r="D7" s="18">
        <v>521</v>
      </c>
      <c r="E7" s="18">
        <v>221</v>
      </c>
      <c r="F7" s="12" t="s">
        <v>382</v>
      </c>
    </row>
    <row r="8" spans="1:6" x14ac:dyDescent="0.45">
      <c r="D8" s="85">
        <f>SUM(D3:D7)</f>
        <v>11241</v>
      </c>
      <c r="E8" s="85">
        <f>SUM(E3:E7)</f>
        <v>3158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workbookViewId="0">
      <selection activeCell="F3" sqref="F3:F12"/>
    </sheetView>
  </sheetViews>
  <sheetFormatPr defaultRowHeight="14.25" x14ac:dyDescent="0.45"/>
  <cols>
    <col min="1" max="1" width="3.73046875" customWidth="1"/>
    <col min="2" max="3" width="35" customWidth="1"/>
    <col min="4" max="4" width="14.59765625" customWidth="1"/>
    <col min="5" max="5" width="16.265625" customWidth="1"/>
    <col min="6" max="6" width="13.265625" customWidth="1"/>
  </cols>
  <sheetData>
    <row r="1" spans="1:6" ht="17.649999999999999" x14ac:dyDescent="0.45">
      <c r="A1" s="74"/>
      <c r="B1" s="154" t="s">
        <v>46</v>
      </c>
      <c r="C1" s="156"/>
      <c r="D1" s="151" t="s">
        <v>1</v>
      </c>
      <c r="E1" s="152"/>
    </row>
    <row r="2" spans="1:6" x14ac:dyDescent="0.45">
      <c r="A2" s="76"/>
      <c r="B2" s="77"/>
      <c r="C2" s="77"/>
      <c r="D2" s="5" t="s">
        <v>5</v>
      </c>
      <c r="E2" s="5" t="s">
        <v>4</v>
      </c>
    </row>
    <row r="3" spans="1:6" x14ac:dyDescent="0.45">
      <c r="A3" s="82">
        <v>1</v>
      </c>
      <c r="B3" s="8" t="s">
        <v>92</v>
      </c>
      <c r="C3" s="8" t="s">
        <v>93</v>
      </c>
      <c r="D3" s="9">
        <v>1140</v>
      </c>
      <c r="E3" s="9">
        <v>377</v>
      </c>
      <c r="F3" s="12" t="s">
        <v>95</v>
      </c>
    </row>
    <row r="4" spans="1:6" x14ac:dyDescent="0.45">
      <c r="A4" s="82">
        <v>2</v>
      </c>
      <c r="B4" s="91" t="s">
        <v>600</v>
      </c>
      <c r="C4" s="95" t="s">
        <v>601</v>
      </c>
      <c r="D4" s="9">
        <v>976</v>
      </c>
      <c r="E4" s="9">
        <v>420</v>
      </c>
      <c r="F4" s="15" t="s">
        <v>604</v>
      </c>
    </row>
    <row r="5" spans="1:6" x14ac:dyDescent="0.45">
      <c r="A5" s="82">
        <v>3</v>
      </c>
      <c r="B5" s="8" t="s">
        <v>60</v>
      </c>
      <c r="C5" s="8" t="s">
        <v>61</v>
      </c>
      <c r="D5" s="9">
        <v>864</v>
      </c>
      <c r="E5" s="9">
        <v>303</v>
      </c>
      <c r="F5" s="15" t="s">
        <v>62</v>
      </c>
    </row>
    <row r="6" spans="1:6" x14ac:dyDescent="0.45">
      <c r="A6" s="82">
        <v>4</v>
      </c>
      <c r="B6" s="8" t="s">
        <v>162</v>
      </c>
      <c r="C6" s="13" t="s">
        <v>163</v>
      </c>
      <c r="D6" s="14">
        <v>863</v>
      </c>
      <c r="E6" s="14">
        <v>249</v>
      </c>
      <c r="F6" s="15" t="s">
        <v>164</v>
      </c>
    </row>
    <row r="7" spans="1:6" x14ac:dyDescent="0.45">
      <c r="A7" s="82">
        <v>5</v>
      </c>
      <c r="B7" s="8" t="s">
        <v>48</v>
      </c>
      <c r="C7" s="13" t="s">
        <v>49</v>
      </c>
      <c r="D7" s="16">
        <v>772</v>
      </c>
      <c r="E7" s="16">
        <v>218</v>
      </c>
      <c r="F7" s="15">
        <v>42654</v>
      </c>
    </row>
    <row r="8" spans="1:6" x14ac:dyDescent="0.45">
      <c r="A8" s="82">
        <v>6</v>
      </c>
      <c r="B8" s="13" t="s">
        <v>52</v>
      </c>
      <c r="C8" s="13" t="s">
        <v>53</v>
      </c>
      <c r="D8" s="16">
        <v>711</v>
      </c>
      <c r="E8" s="16">
        <v>281</v>
      </c>
      <c r="F8" s="15" t="s">
        <v>54</v>
      </c>
    </row>
    <row r="9" spans="1:6" ht="24.75" x14ac:dyDescent="0.45">
      <c r="A9" s="82">
        <v>7</v>
      </c>
      <c r="B9" s="13" t="s">
        <v>90</v>
      </c>
      <c r="C9" s="13" t="s">
        <v>91</v>
      </c>
      <c r="D9" s="16">
        <v>454</v>
      </c>
      <c r="E9" s="16">
        <v>185</v>
      </c>
      <c r="F9" s="15" t="s">
        <v>94</v>
      </c>
    </row>
    <row r="10" spans="1:6" x14ac:dyDescent="0.45">
      <c r="A10" s="82">
        <v>8</v>
      </c>
      <c r="B10" s="13" t="s">
        <v>602</v>
      </c>
      <c r="C10" s="13" t="s">
        <v>603</v>
      </c>
      <c r="D10" s="16">
        <v>339</v>
      </c>
      <c r="E10" s="16">
        <v>101</v>
      </c>
      <c r="F10" s="15" t="s">
        <v>605</v>
      </c>
    </row>
    <row r="11" spans="1:6" x14ac:dyDescent="0.45">
      <c r="A11" s="82">
        <v>9</v>
      </c>
      <c r="B11" s="13" t="s">
        <v>50</v>
      </c>
      <c r="C11" s="13" t="s">
        <v>51</v>
      </c>
      <c r="D11" s="16">
        <v>318</v>
      </c>
      <c r="E11" s="16">
        <v>159</v>
      </c>
      <c r="F11" s="15">
        <v>42301</v>
      </c>
    </row>
    <row r="12" spans="1:6" x14ac:dyDescent="0.45">
      <c r="A12" s="82">
        <v>10</v>
      </c>
      <c r="B12" s="13" t="s">
        <v>42</v>
      </c>
      <c r="C12" s="13" t="s">
        <v>43</v>
      </c>
      <c r="D12" s="16">
        <v>75</v>
      </c>
      <c r="E12" s="16">
        <v>25</v>
      </c>
      <c r="F12" s="15">
        <v>42030</v>
      </c>
    </row>
    <row r="13" spans="1:6" x14ac:dyDescent="0.45">
      <c r="A13" s="82"/>
      <c r="D13" s="20">
        <f>SUM(D3:D12)</f>
        <v>6512</v>
      </c>
      <c r="E13" s="20">
        <f>SUM(E3:E12)</f>
        <v>2318</v>
      </c>
    </row>
  </sheetData>
  <sortState xmlns:xlrd2="http://schemas.microsoft.com/office/spreadsheetml/2017/richdata2" ref="A4:F12">
    <sortCondition descending="1" ref="D4:D12"/>
  </sortState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C341B-8CB6-4BF4-9522-01C19EE9559F}">
  <dimension ref="A1:F6"/>
  <sheetViews>
    <sheetView workbookViewId="0">
      <selection activeCell="H7" sqref="H7"/>
    </sheetView>
  </sheetViews>
  <sheetFormatPr defaultRowHeight="14.25" x14ac:dyDescent="0.45"/>
  <cols>
    <col min="1" max="1" width="3.73046875" customWidth="1"/>
    <col min="2" max="3" width="35" customWidth="1"/>
    <col min="4" max="4" width="14.59765625" customWidth="1"/>
    <col min="5" max="5" width="16.265625" customWidth="1"/>
    <col min="6" max="6" width="13.265625" customWidth="1"/>
  </cols>
  <sheetData>
    <row r="1" spans="1:6" x14ac:dyDescent="0.45">
      <c r="A1" s="129"/>
      <c r="B1" s="154" t="s">
        <v>177</v>
      </c>
      <c r="C1" s="156"/>
      <c r="D1" s="151" t="s">
        <v>1</v>
      </c>
      <c r="E1" s="152"/>
    </row>
    <row r="2" spans="1:6" x14ac:dyDescent="0.45">
      <c r="A2" s="2"/>
      <c r="B2" s="157"/>
      <c r="C2" s="158"/>
      <c r="D2" s="5" t="s">
        <v>5</v>
      </c>
      <c r="E2" s="5" t="s">
        <v>4</v>
      </c>
    </row>
    <row r="3" spans="1:6" x14ac:dyDescent="0.45">
      <c r="A3" s="78">
        <v>1</v>
      </c>
      <c r="B3" s="13" t="s">
        <v>573</v>
      </c>
      <c r="C3" s="13" t="s">
        <v>574</v>
      </c>
      <c r="D3" s="16">
        <v>6352.8</v>
      </c>
      <c r="E3" s="16">
        <v>2420</v>
      </c>
      <c r="F3" s="12" t="s">
        <v>357</v>
      </c>
    </row>
    <row r="4" spans="1:6" x14ac:dyDescent="0.45">
      <c r="A4" s="78">
        <v>2</v>
      </c>
      <c r="B4" s="13" t="s">
        <v>710</v>
      </c>
      <c r="C4" s="13" t="s">
        <v>711</v>
      </c>
      <c r="D4" s="16">
        <v>1767.25</v>
      </c>
      <c r="E4" s="16">
        <v>482</v>
      </c>
      <c r="F4" s="12" t="s">
        <v>712</v>
      </c>
    </row>
    <row r="5" spans="1:6" ht="24.75" x14ac:dyDescent="0.45">
      <c r="A5" s="78">
        <v>3</v>
      </c>
      <c r="B5" s="8" t="s">
        <v>575</v>
      </c>
      <c r="C5" s="8" t="s">
        <v>576</v>
      </c>
      <c r="D5" s="16">
        <v>73</v>
      </c>
      <c r="E5" s="16">
        <v>18</v>
      </c>
      <c r="F5" s="12" t="s">
        <v>507</v>
      </c>
    </row>
    <row r="6" spans="1:6" x14ac:dyDescent="0.45">
      <c r="D6" s="20">
        <f>SUM(D3:D5)</f>
        <v>8193.0499999999993</v>
      </c>
      <c r="E6" s="20">
        <f>SUM(E3:E5)</f>
        <v>2920</v>
      </c>
    </row>
  </sheetData>
  <mergeCells count="3">
    <mergeCell ref="B1:C1"/>
    <mergeCell ref="D1:E1"/>
    <mergeCell ref="B2:C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124"/>
  <sheetViews>
    <sheetView topLeftCell="A97" zoomScaleNormal="100" workbookViewId="0">
      <selection activeCell="E118" sqref="E118"/>
    </sheetView>
  </sheetViews>
  <sheetFormatPr defaultColWidth="11.3984375" defaultRowHeight="14.25" x14ac:dyDescent="0.45"/>
  <cols>
    <col min="1" max="1" width="5.265625" customWidth="1"/>
    <col min="2" max="3" width="34.265625" bestFit="1" customWidth="1"/>
    <col min="4" max="4" width="14.73046875" customWidth="1"/>
    <col min="5" max="5" width="10.73046875" customWidth="1"/>
    <col min="6" max="6" width="14.86328125" customWidth="1"/>
    <col min="7" max="7" width="13.73046875" customWidth="1"/>
    <col min="256" max="256" width="5.265625" customWidth="1"/>
    <col min="257" max="257" width="30.265625" bestFit="1" customWidth="1"/>
    <col min="258" max="259" width="10.73046875" customWidth="1"/>
    <col min="260" max="260" width="10.3984375" customWidth="1"/>
    <col min="261" max="261" width="3.3984375" customWidth="1"/>
    <col min="512" max="512" width="5.265625" customWidth="1"/>
    <col min="513" max="513" width="30.265625" bestFit="1" customWidth="1"/>
    <col min="514" max="515" width="10.73046875" customWidth="1"/>
    <col min="516" max="516" width="10.3984375" customWidth="1"/>
    <col min="517" max="517" width="3.3984375" customWidth="1"/>
    <col min="768" max="768" width="5.265625" customWidth="1"/>
    <col min="769" max="769" width="30.265625" bestFit="1" customWidth="1"/>
    <col min="770" max="771" width="10.73046875" customWidth="1"/>
    <col min="772" max="772" width="10.3984375" customWidth="1"/>
    <col min="773" max="773" width="3.3984375" customWidth="1"/>
    <col min="1024" max="1024" width="5.265625" customWidth="1"/>
    <col min="1025" max="1025" width="30.265625" bestFit="1" customWidth="1"/>
    <col min="1026" max="1027" width="10.73046875" customWidth="1"/>
    <col min="1028" max="1028" width="10.3984375" customWidth="1"/>
    <col min="1029" max="1029" width="3.3984375" customWidth="1"/>
    <col min="1280" max="1280" width="5.265625" customWidth="1"/>
    <col min="1281" max="1281" width="30.265625" bestFit="1" customWidth="1"/>
    <col min="1282" max="1283" width="10.73046875" customWidth="1"/>
    <col min="1284" max="1284" width="10.3984375" customWidth="1"/>
    <col min="1285" max="1285" width="3.3984375" customWidth="1"/>
    <col min="1536" max="1536" width="5.265625" customWidth="1"/>
    <col min="1537" max="1537" width="30.265625" bestFit="1" customWidth="1"/>
    <col min="1538" max="1539" width="10.73046875" customWidth="1"/>
    <col min="1540" max="1540" width="10.3984375" customWidth="1"/>
    <col min="1541" max="1541" width="3.3984375" customWidth="1"/>
    <col min="1792" max="1792" width="5.265625" customWidth="1"/>
    <col min="1793" max="1793" width="30.265625" bestFit="1" customWidth="1"/>
    <col min="1794" max="1795" width="10.73046875" customWidth="1"/>
    <col min="1796" max="1796" width="10.3984375" customWidth="1"/>
    <col min="1797" max="1797" width="3.3984375" customWidth="1"/>
    <col min="2048" max="2048" width="5.265625" customWidth="1"/>
    <col min="2049" max="2049" width="30.265625" bestFit="1" customWidth="1"/>
    <col min="2050" max="2051" width="10.73046875" customWidth="1"/>
    <col min="2052" max="2052" width="10.3984375" customWidth="1"/>
    <col min="2053" max="2053" width="3.3984375" customWidth="1"/>
    <col min="2304" max="2304" width="5.265625" customWidth="1"/>
    <col min="2305" max="2305" width="30.265625" bestFit="1" customWidth="1"/>
    <col min="2306" max="2307" width="10.73046875" customWidth="1"/>
    <col min="2308" max="2308" width="10.3984375" customWidth="1"/>
    <col min="2309" max="2309" width="3.3984375" customWidth="1"/>
    <col min="2560" max="2560" width="5.265625" customWidth="1"/>
    <col min="2561" max="2561" width="30.265625" bestFit="1" customWidth="1"/>
    <col min="2562" max="2563" width="10.73046875" customWidth="1"/>
    <col min="2564" max="2564" width="10.3984375" customWidth="1"/>
    <col min="2565" max="2565" width="3.3984375" customWidth="1"/>
    <col min="2816" max="2816" width="5.265625" customWidth="1"/>
    <col min="2817" max="2817" width="30.265625" bestFit="1" customWidth="1"/>
    <col min="2818" max="2819" width="10.73046875" customWidth="1"/>
    <col min="2820" max="2820" width="10.3984375" customWidth="1"/>
    <col min="2821" max="2821" width="3.3984375" customWidth="1"/>
    <col min="3072" max="3072" width="5.265625" customWidth="1"/>
    <col min="3073" max="3073" width="30.265625" bestFit="1" customWidth="1"/>
    <col min="3074" max="3075" width="10.73046875" customWidth="1"/>
    <col min="3076" max="3076" width="10.3984375" customWidth="1"/>
    <col min="3077" max="3077" width="3.3984375" customWidth="1"/>
    <col min="3328" max="3328" width="5.265625" customWidth="1"/>
    <col min="3329" max="3329" width="30.265625" bestFit="1" customWidth="1"/>
    <col min="3330" max="3331" width="10.73046875" customWidth="1"/>
    <col min="3332" max="3332" width="10.3984375" customWidth="1"/>
    <col min="3333" max="3333" width="3.3984375" customWidth="1"/>
    <col min="3584" max="3584" width="5.265625" customWidth="1"/>
    <col min="3585" max="3585" width="30.265625" bestFit="1" customWidth="1"/>
    <col min="3586" max="3587" width="10.73046875" customWidth="1"/>
    <col min="3588" max="3588" width="10.3984375" customWidth="1"/>
    <col min="3589" max="3589" width="3.3984375" customWidth="1"/>
    <col min="3840" max="3840" width="5.265625" customWidth="1"/>
    <col min="3841" max="3841" width="30.265625" bestFit="1" customWidth="1"/>
    <col min="3842" max="3843" width="10.73046875" customWidth="1"/>
    <col min="3844" max="3844" width="10.3984375" customWidth="1"/>
    <col min="3845" max="3845" width="3.3984375" customWidth="1"/>
    <col min="4096" max="4096" width="5.265625" customWidth="1"/>
    <col min="4097" max="4097" width="30.265625" bestFit="1" customWidth="1"/>
    <col min="4098" max="4099" width="10.73046875" customWidth="1"/>
    <col min="4100" max="4100" width="10.3984375" customWidth="1"/>
    <col min="4101" max="4101" width="3.3984375" customWidth="1"/>
    <col min="4352" max="4352" width="5.265625" customWidth="1"/>
    <col min="4353" max="4353" width="30.265625" bestFit="1" customWidth="1"/>
    <col min="4354" max="4355" width="10.73046875" customWidth="1"/>
    <col min="4356" max="4356" width="10.3984375" customWidth="1"/>
    <col min="4357" max="4357" width="3.3984375" customWidth="1"/>
    <col min="4608" max="4608" width="5.265625" customWidth="1"/>
    <col min="4609" max="4609" width="30.265625" bestFit="1" customWidth="1"/>
    <col min="4610" max="4611" width="10.73046875" customWidth="1"/>
    <col min="4612" max="4612" width="10.3984375" customWidth="1"/>
    <col min="4613" max="4613" width="3.3984375" customWidth="1"/>
    <col min="4864" max="4864" width="5.265625" customWidth="1"/>
    <col min="4865" max="4865" width="30.265625" bestFit="1" customWidth="1"/>
    <col min="4866" max="4867" width="10.73046875" customWidth="1"/>
    <col min="4868" max="4868" width="10.3984375" customWidth="1"/>
    <col min="4869" max="4869" width="3.3984375" customWidth="1"/>
    <col min="5120" max="5120" width="5.265625" customWidth="1"/>
    <col min="5121" max="5121" width="30.265625" bestFit="1" customWidth="1"/>
    <col min="5122" max="5123" width="10.73046875" customWidth="1"/>
    <col min="5124" max="5124" width="10.3984375" customWidth="1"/>
    <col min="5125" max="5125" width="3.3984375" customWidth="1"/>
    <col min="5376" max="5376" width="5.265625" customWidth="1"/>
    <col min="5377" max="5377" width="30.265625" bestFit="1" customWidth="1"/>
    <col min="5378" max="5379" width="10.73046875" customWidth="1"/>
    <col min="5380" max="5380" width="10.3984375" customWidth="1"/>
    <col min="5381" max="5381" width="3.3984375" customWidth="1"/>
    <col min="5632" max="5632" width="5.265625" customWidth="1"/>
    <col min="5633" max="5633" width="30.265625" bestFit="1" customWidth="1"/>
    <col min="5634" max="5635" width="10.73046875" customWidth="1"/>
    <col min="5636" max="5636" width="10.3984375" customWidth="1"/>
    <col min="5637" max="5637" width="3.3984375" customWidth="1"/>
    <col min="5888" max="5888" width="5.265625" customWidth="1"/>
    <col min="5889" max="5889" width="30.265625" bestFit="1" customWidth="1"/>
    <col min="5890" max="5891" width="10.73046875" customWidth="1"/>
    <col min="5892" max="5892" width="10.3984375" customWidth="1"/>
    <col min="5893" max="5893" width="3.3984375" customWidth="1"/>
    <col min="6144" max="6144" width="5.265625" customWidth="1"/>
    <col min="6145" max="6145" width="30.265625" bestFit="1" customWidth="1"/>
    <col min="6146" max="6147" width="10.73046875" customWidth="1"/>
    <col min="6148" max="6148" width="10.3984375" customWidth="1"/>
    <col min="6149" max="6149" width="3.3984375" customWidth="1"/>
    <col min="6400" max="6400" width="5.265625" customWidth="1"/>
    <col min="6401" max="6401" width="30.265625" bestFit="1" customWidth="1"/>
    <col min="6402" max="6403" width="10.73046875" customWidth="1"/>
    <col min="6404" max="6404" width="10.3984375" customWidth="1"/>
    <col min="6405" max="6405" width="3.3984375" customWidth="1"/>
    <col min="6656" max="6656" width="5.265625" customWidth="1"/>
    <col min="6657" max="6657" width="30.265625" bestFit="1" customWidth="1"/>
    <col min="6658" max="6659" width="10.73046875" customWidth="1"/>
    <col min="6660" max="6660" width="10.3984375" customWidth="1"/>
    <col min="6661" max="6661" width="3.3984375" customWidth="1"/>
    <col min="6912" max="6912" width="5.265625" customWidth="1"/>
    <col min="6913" max="6913" width="30.265625" bestFit="1" customWidth="1"/>
    <col min="6914" max="6915" width="10.73046875" customWidth="1"/>
    <col min="6916" max="6916" width="10.3984375" customWidth="1"/>
    <col min="6917" max="6917" width="3.3984375" customWidth="1"/>
    <col min="7168" max="7168" width="5.265625" customWidth="1"/>
    <col min="7169" max="7169" width="30.265625" bestFit="1" customWidth="1"/>
    <col min="7170" max="7171" width="10.73046875" customWidth="1"/>
    <col min="7172" max="7172" width="10.3984375" customWidth="1"/>
    <col min="7173" max="7173" width="3.3984375" customWidth="1"/>
    <col min="7424" max="7424" width="5.265625" customWidth="1"/>
    <col min="7425" max="7425" width="30.265625" bestFit="1" customWidth="1"/>
    <col min="7426" max="7427" width="10.73046875" customWidth="1"/>
    <col min="7428" max="7428" width="10.3984375" customWidth="1"/>
    <col min="7429" max="7429" width="3.3984375" customWidth="1"/>
    <col min="7680" max="7680" width="5.265625" customWidth="1"/>
    <col min="7681" max="7681" width="30.265625" bestFit="1" customWidth="1"/>
    <col min="7682" max="7683" width="10.73046875" customWidth="1"/>
    <col min="7684" max="7684" width="10.3984375" customWidth="1"/>
    <col min="7685" max="7685" width="3.3984375" customWidth="1"/>
    <col min="7936" max="7936" width="5.265625" customWidth="1"/>
    <col min="7937" max="7937" width="30.265625" bestFit="1" customWidth="1"/>
    <col min="7938" max="7939" width="10.73046875" customWidth="1"/>
    <col min="7940" max="7940" width="10.3984375" customWidth="1"/>
    <col min="7941" max="7941" width="3.3984375" customWidth="1"/>
    <col min="8192" max="8192" width="5.265625" customWidth="1"/>
    <col min="8193" max="8193" width="30.265625" bestFit="1" customWidth="1"/>
    <col min="8194" max="8195" width="10.73046875" customWidth="1"/>
    <col min="8196" max="8196" width="10.3984375" customWidth="1"/>
    <col min="8197" max="8197" width="3.3984375" customWidth="1"/>
    <col min="8448" max="8448" width="5.265625" customWidth="1"/>
    <col min="8449" max="8449" width="30.265625" bestFit="1" customWidth="1"/>
    <col min="8450" max="8451" width="10.73046875" customWidth="1"/>
    <col min="8452" max="8452" width="10.3984375" customWidth="1"/>
    <col min="8453" max="8453" width="3.3984375" customWidth="1"/>
    <col min="8704" max="8704" width="5.265625" customWidth="1"/>
    <col min="8705" max="8705" width="30.265625" bestFit="1" customWidth="1"/>
    <col min="8706" max="8707" width="10.73046875" customWidth="1"/>
    <col min="8708" max="8708" width="10.3984375" customWidth="1"/>
    <col min="8709" max="8709" width="3.3984375" customWidth="1"/>
    <col min="8960" max="8960" width="5.265625" customWidth="1"/>
    <col min="8961" max="8961" width="30.265625" bestFit="1" customWidth="1"/>
    <col min="8962" max="8963" width="10.73046875" customWidth="1"/>
    <col min="8964" max="8964" width="10.3984375" customWidth="1"/>
    <col min="8965" max="8965" width="3.3984375" customWidth="1"/>
    <col min="9216" max="9216" width="5.265625" customWidth="1"/>
    <col min="9217" max="9217" width="30.265625" bestFit="1" customWidth="1"/>
    <col min="9218" max="9219" width="10.73046875" customWidth="1"/>
    <col min="9220" max="9220" width="10.3984375" customWidth="1"/>
    <col min="9221" max="9221" width="3.3984375" customWidth="1"/>
    <col min="9472" max="9472" width="5.265625" customWidth="1"/>
    <col min="9473" max="9473" width="30.265625" bestFit="1" customWidth="1"/>
    <col min="9474" max="9475" width="10.73046875" customWidth="1"/>
    <col min="9476" max="9476" width="10.3984375" customWidth="1"/>
    <col min="9477" max="9477" width="3.3984375" customWidth="1"/>
    <col min="9728" max="9728" width="5.265625" customWidth="1"/>
    <col min="9729" max="9729" width="30.265625" bestFit="1" customWidth="1"/>
    <col min="9730" max="9731" width="10.73046875" customWidth="1"/>
    <col min="9732" max="9732" width="10.3984375" customWidth="1"/>
    <col min="9733" max="9733" width="3.3984375" customWidth="1"/>
    <col min="9984" max="9984" width="5.265625" customWidth="1"/>
    <col min="9985" max="9985" width="30.265625" bestFit="1" customWidth="1"/>
    <col min="9986" max="9987" width="10.73046875" customWidth="1"/>
    <col min="9988" max="9988" width="10.3984375" customWidth="1"/>
    <col min="9989" max="9989" width="3.3984375" customWidth="1"/>
    <col min="10240" max="10240" width="5.265625" customWidth="1"/>
    <col min="10241" max="10241" width="30.265625" bestFit="1" customWidth="1"/>
    <col min="10242" max="10243" width="10.73046875" customWidth="1"/>
    <col min="10244" max="10244" width="10.3984375" customWidth="1"/>
    <col min="10245" max="10245" width="3.3984375" customWidth="1"/>
    <col min="10496" max="10496" width="5.265625" customWidth="1"/>
    <col min="10497" max="10497" width="30.265625" bestFit="1" customWidth="1"/>
    <col min="10498" max="10499" width="10.73046875" customWidth="1"/>
    <col min="10500" max="10500" width="10.3984375" customWidth="1"/>
    <col min="10501" max="10501" width="3.3984375" customWidth="1"/>
    <col min="10752" max="10752" width="5.265625" customWidth="1"/>
    <col min="10753" max="10753" width="30.265625" bestFit="1" customWidth="1"/>
    <col min="10754" max="10755" width="10.73046875" customWidth="1"/>
    <col min="10756" max="10756" width="10.3984375" customWidth="1"/>
    <col min="10757" max="10757" width="3.3984375" customWidth="1"/>
    <col min="11008" max="11008" width="5.265625" customWidth="1"/>
    <col min="11009" max="11009" width="30.265625" bestFit="1" customWidth="1"/>
    <col min="11010" max="11011" width="10.73046875" customWidth="1"/>
    <col min="11012" max="11012" width="10.3984375" customWidth="1"/>
    <col min="11013" max="11013" width="3.3984375" customWidth="1"/>
    <col min="11264" max="11264" width="5.265625" customWidth="1"/>
    <col min="11265" max="11265" width="30.265625" bestFit="1" customWidth="1"/>
    <col min="11266" max="11267" width="10.73046875" customWidth="1"/>
    <col min="11268" max="11268" width="10.3984375" customWidth="1"/>
    <col min="11269" max="11269" width="3.3984375" customWidth="1"/>
    <col min="11520" max="11520" width="5.265625" customWidth="1"/>
    <col min="11521" max="11521" width="30.265625" bestFit="1" customWidth="1"/>
    <col min="11522" max="11523" width="10.73046875" customWidth="1"/>
    <col min="11524" max="11524" width="10.3984375" customWidth="1"/>
    <col min="11525" max="11525" width="3.3984375" customWidth="1"/>
    <col min="11776" max="11776" width="5.265625" customWidth="1"/>
    <col min="11777" max="11777" width="30.265625" bestFit="1" customWidth="1"/>
    <col min="11778" max="11779" width="10.73046875" customWidth="1"/>
    <col min="11780" max="11780" width="10.3984375" customWidth="1"/>
    <col min="11781" max="11781" width="3.3984375" customWidth="1"/>
    <col min="12032" max="12032" width="5.265625" customWidth="1"/>
    <col min="12033" max="12033" width="30.265625" bestFit="1" customWidth="1"/>
    <col min="12034" max="12035" width="10.73046875" customWidth="1"/>
    <col min="12036" max="12036" width="10.3984375" customWidth="1"/>
    <col min="12037" max="12037" width="3.3984375" customWidth="1"/>
    <col min="12288" max="12288" width="5.265625" customWidth="1"/>
    <col min="12289" max="12289" width="30.265625" bestFit="1" customWidth="1"/>
    <col min="12290" max="12291" width="10.73046875" customWidth="1"/>
    <col min="12292" max="12292" width="10.3984375" customWidth="1"/>
    <col min="12293" max="12293" width="3.3984375" customWidth="1"/>
    <col min="12544" max="12544" width="5.265625" customWidth="1"/>
    <col min="12545" max="12545" width="30.265625" bestFit="1" customWidth="1"/>
    <col min="12546" max="12547" width="10.73046875" customWidth="1"/>
    <col min="12548" max="12548" width="10.3984375" customWidth="1"/>
    <col min="12549" max="12549" width="3.3984375" customWidth="1"/>
    <col min="12800" max="12800" width="5.265625" customWidth="1"/>
    <col min="12801" max="12801" width="30.265625" bestFit="1" customWidth="1"/>
    <col min="12802" max="12803" width="10.73046875" customWidth="1"/>
    <col min="12804" max="12804" width="10.3984375" customWidth="1"/>
    <col min="12805" max="12805" width="3.3984375" customWidth="1"/>
    <col min="13056" max="13056" width="5.265625" customWidth="1"/>
    <col min="13057" max="13057" width="30.265625" bestFit="1" customWidth="1"/>
    <col min="13058" max="13059" width="10.73046875" customWidth="1"/>
    <col min="13060" max="13060" width="10.3984375" customWidth="1"/>
    <col min="13061" max="13061" width="3.3984375" customWidth="1"/>
    <col min="13312" max="13312" width="5.265625" customWidth="1"/>
    <col min="13313" max="13313" width="30.265625" bestFit="1" customWidth="1"/>
    <col min="13314" max="13315" width="10.73046875" customWidth="1"/>
    <col min="13316" max="13316" width="10.3984375" customWidth="1"/>
    <col min="13317" max="13317" width="3.3984375" customWidth="1"/>
    <col min="13568" max="13568" width="5.265625" customWidth="1"/>
    <col min="13569" max="13569" width="30.265625" bestFit="1" customWidth="1"/>
    <col min="13570" max="13571" width="10.73046875" customWidth="1"/>
    <col min="13572" max="13572" width="10.3984375" customWidth="1"/>
    <col min="13573" max="13573" width="3.3984375" customWidth="1"/>
    <col min="13824" max="13824" width="5.265625" customWidth="1"/>
    <col min="13825" max="13825" width="30.265625" bestFit="1" customWidth="1"/>
    <col min="13826" max="13827" width="10.73046875" customWidth="1"/>
    <col min="13828" max="13828" width="10.3984375" customWidth="1"/>
    <col min="13829" max="13829" width="3.3984375" customWidth="1"/>
    <col min="14080" max="14080" width="5.265625" customWidth="1"/>
    <col min="14081" max="14081" width="30.265625" bestFit="1" customWidth="1"/>
    <col min="14082" max="14083" width="10.73046875" customWidth="1"/>
    <col min="14084" max="14084" width="10.3984375" customWidth="1"/>
    <col min="14085" max="14085" width="3.3984375" customWidth="1"/>
    <col min="14336" max="14336" width="5.265625" customWidth="1"/>
    <col min="14337" max="14337" width="30.265625" bestFit="1" customWidth="1"/>
    <col min="14338" max="14339" width="10.73046875" customWidth="1"/>
    <col min="14340" max="14340" width="10.3984375" customWidth="1"/>
    <col min="14341" max="14341" width="3.3984375" customWidth="1"/>
    <col min="14592" max="14592" width="5.265625" customWidth="1"/>
    <col min="14593" max="14593" width="30.265625" bestFit="1" customWidth="1"/>
    <col min="14594" max="14595" width="10.73046875" customWidth="1"/>
    <col min="14596" max="14596" width="10.3984375" customWidth="1"/>
    <col min="14597" max="14597" width="3.3984375" customWidth="1"/>
    <col min="14848" max="14848" width="5.265625" customWidth="1"/>
    <col min="14849" max="14849" width="30.265625" bestFit="1" customWidth="1"/>
    <col min="14850" max="14851" width="10.73046875" customWidth="1"/>
    <col min="14852" max="14852" width="10.3984375" customWidth="1"/>
    <col min="14853" max="14853" width="3.3984375" customWidth="1"/>
    <col min="15104" max="15104" width="5.265625" customWidth="1"/>
    <col min="15105" max="15105" width="30.265625" bestFit="1" customWidth="1"/>
    <col min="15106" max="15107" width="10.73046875" customWidth="1"/>
    <col min="15108" max="15108" width="10.3984375" customWidth="1"/>
    <col min="15109" max="15109" width="3.3984375" customWidth="1"/>
    <col min="15360" max="15360" width="5.265625" customWidth="1"/>
    <col min="15361" max="15361" width="30.265625" bestFit="1" customWidth="1"/>
    <col min="15362" max="15363" width="10.73046875" customWidth="1"/>
    <col min="15364" max="15364" width="10.3984375" customWidth="1"/>
    <col min="15365" max="15365" width="3.3984375" customWidth="1"/>
    <col min="15616" max="15616" width="5.265625" customWidth="1"/>
    <col min="15617" max="15617" width="30.265625" bestFit="1" customWidth="1"/>
    <col min="15618" max="15619" width="10.73046875" customWidth="1"/>
    <col min="15620" max="15620" width="10.3984375" customWidth="1"/>
    <col min="15621" max="15621" width="3.3984375" customWidth="1"/>
    <col min="15872" max="15872" width="5.265625" customWidth="1"/>
    <col min="15873" max="15873" width="30.265625" bestFit="1" customWidth="1"/>
    <col min="15874" max="15875" width="10.73046875" customWidth="1"/>
    <col min="15876" max="15876" width="10.3984375" customWidth="1"/>
    <col min="15877" max="15877" width="3.3984375" customWidth="1"/>
    <col min="16128" max="16128" width="5.265625" customWidth="1"/>
    <col min="16129" max="16129" width="30.265625" bestFit="1" customWidth="1"/>
    <col min="16130" max="16131" width="10.73046875" customWidth="1"/>
    <col min="16132" max="16132" width="10.3984375" customWidth="1"/>
    <col min="16133" max="16133" width="3.3984375" customWidth="1"/>
  </cols>
  <sheetData>
    <row r="1" spans="1:6" x14ac:dyDescent="0.45">
      <c r="A1" s="109"/>
      <c r="B1" s="110"/>
      <c r="C1" s="110"/>
      <c r="D1" s="117"/>
      <c r="E1" s="117"/>
      <c r="F1" s="113"/>
    </row>
    <row r="2" spans="1:6" s="25" customFormat="1" ht="17.649999999999999" x14ac:dyDescent="0.45">
      <c r="A2" s="1"/>
      <c r="B2" s="161" t="s">
        <v>595</v>
      </c>
      <c r="C2" s="161"/>
      <c r="D2" s="2" t="s">
        <v>44</v>
      </c>
      <c r="E2" s="1"/>
    </row>
    <row r="3" spans="1:6" s="25" customFormat="1" ht="12.4" x14ac:dyDescent="0.3">
      <c r="A3" s="3"/>
      <c r="B3" s="4"/>
      <c r="C3" s="4"/>
      <c r="D3" s="84" t="s">
        <v>6</v>
      </c>
      <c r="E3" s="84" t="s">
        <v>4</v>
      </c>
    </row>
    <row r="4" spans="1:6" s="25" customFormat="1" ht="12.4" x14ac:dyDescent="0.3">
      <c r="A4" s="45">
        <v>1</v>
      </c>
      <c r="B4" s="91" t="s">
        <v>596</v>
      </c>
      <c r="C4" s="91" t="s">
        <v>596</v>
      </c>
      <c r="D4" s="9">
        <v>874110.89</v>
      </c>
      <c r="E4" s="9">
        <v>146815</v>
      </c>
      <c r="F4" s="121" t="s">
        <v>360</v>
      </c>
    </row>
    <row r="5" spans="1:6" s="25" customFormat="1" ht="12.4" x14ac:dyDescent="0.3">
      <c r="A5" s="51"/>
      <c r="B5" s="114"/>
      <c r="C5" s="111"/>
      <c r="D5" s="88">
        <f>SUM(D4:D4)</f>
        <v>874110.89</v>
      </c>
      <c r="E5" s="88">
        <f>SUM(E4:E4)</f>
        <v>146815</v>
      </c>
      <c r="F5" s="115"/>
    </row>
    <row r="6" spans="1:6" s="25" customFormat="1" x14ac:dyDescent="0.45">
      <c r="D6"/>
      <c r="E6"/>
    </row>
    <row r="8" spans="1:6" s="25" customFormat="1" ht="17.649999999999999" x14ac:dyDescent="0.45">
      <c r="A8" s="74"/>
      <c r="B8" s="141" t="s">
        <v>97</v>
      </c>
      <c r="C8" s="142"/>
      <c r="D8" s="89" t="s">
        <v>44</v>
      </c>
      <c r="E8" s="1"/>
    </row>
    <row r="9" spans="1:6" s="25" customFormat="1" ht="12.4" x14ac:dyDescent="0.3">
      <c r="A9" s="3"/>
      <c r="B9" s="99"/>
      <c r="C9" s="86"/>
      <c r="D9" s="5" t="s">
        <v>6</v>
      </c>
      <c r="E9" s="5" t="s">
        <v>4</v>
      </c>
    </row>
    <row r="10" spans="1:6" s="25" customFormat="1" ht="26.1" customHeight="1" x14ac:dyDescent="0.3">
      <c r="A10" s="11">
        <v>1</v>
      </c>
      <c r="B10" s="101" t="s">
        <v>598</v>
      </c>
      <c r="C10" s="101" t="s">
        <v>598</v>
      </c>
      <c r="D10" s="69">
        <v>111208</v>
      </c>
      <c r="E10" s="69">
        <v>18068</v>
      </c>
      <c r="F10" s="100" t="s">
        <v>358</v>
      </c>
    </row>
    <row r="11" spans="1:6" s="25" customFormat="1" ht="26.1" customHeight="1" x14ac:dyDescent="0.3">
      <c r="A11" s="11">
        <v>2</v>
      </c>
      <c r="B11" s="138" t="s">
        <v>599</v>
      </c>
      <c r="C11" s="138" t="s">
        <v>599</v>
      </c>
      <c r="D11" s="69">
        <v>79039</v>
      </c>
      <c r="E11" s="69">
        <v>13576</v>
      </c>
      <c r="F11" s="100" t="s">
        <v>554</v>
      </c>
    </row>
    <row r="12" spans="1:6" s="25" customFormat="1" ht="26.1" customHeight="1" x14ac:dyDescent="0.3">
      <c r="A12" s="11">
        <v>3</v>
      </c>
      <c r="B12" s="101" t="s">
        <v>165</v>
      </c>
      <c r="C12" s="101" t="s">
        <v>165</v>
      </c>
      <c r="D12" s="69">
        <v>34354</v>
      </c>
      <c r="E12" s="69">
        <v>4542</v>
      </c>
      <c r="F12" s="100" t="s">
        <v>166</v>
      </c>
    </row>
    <row r="13" spans="1:6" s="25" customFormat="1" ht="12.4" x14ac:dyDescent="0.3">
      <c r="D13" s="88">
        <f>SUM(D10:D12)</f>
        <v>224601</v>
      </c>
      <c r="E13" s="88">
        <f>SUM(E10:E12)</f>
        <v>36186</v>
      </c>
    </row>
    <row r="14" spans="1:6" s="25" customFormat="1" ht="12.4" x14ac:dyDescent="0.3">
      <c r="D14" s="117"/>
      <c r="E14" s="117"/>
    </row>
    <row r="15" spans="1:6" x14ac:dyDescent="0.45">
      <c r="A15" s="25"/>
      <c r="B15" s="25"/>
      <c r="C15" s="25"/>
      <c r="D15" s="117"/>
      <c r="E15" s="117"/>
      <c r="F15" s="25"/>
    </row>
    <row r="16" spans="1:6" s="25" customFormat="1" ht="17.649999999999999" x14ac:dyDescent="0.45">
      <c r="A16" s="1"/>
      <c r="B16" s="161" t="s">
        <v>450</v>
      </c>
      <c r="C16" s="161"/>
      <c r="D16" s="2" t="s">
        <v>44</v>
      </c>
      <c r="E16" s="1"/>
    </row>
    <row r="17" spans="1:6" s="25" customFormat="1" ht="12.4" x14ac:dyDescent="0.3">
      <c r="A17" s="3"/>
      <c r="B17" s="4"/>
      <c r="C17" s="4"/>
      <c r="D17" s="84" t="s">
        <v>6</v>
      </c>
      <c r="E17" s="84" t="s">
        <v>4</v>
      </c>
    </row>
    <row r="18" spans="1:6" s="25" customFormat="1" ht="12.4" x14ac:dyDescent="0.3">
      <c r="A18" s="45">
        <v>1</v>
      </c>
      <c r="B18" s="91" t="s">
        <v>451</v>
      </c>
      <c r="C18" s="8" t="s">
        <v>451</v>
      </c>
      <c r="D18" s="9">
        <v>61099.26</v>
      </c>
      <c r="E18" s="9">
        <v>11172</v>
      </c>
      <c r="F18" s="127" t="s">
        <v>369</v>
      </c>
    </row>
    <row r="19" spans="1:6" s="25" customFormat="1" ht="12.4" x14ac:dyDescent="0.3">
      <c r="A19" s="51"/>
      <c r="B19" s="114"/>
      <c r="C19" s="111"/>
      <c r="D19" s="88">
        <f>SUM(D18:D18)</f>
        <v>61099.26</v>
      </c>
      <c r="E19" s="88">
        <f>SUM(E18:E18)</f>
        <v>11172</v>
      </c>
      <c r="F19" s="115"/>
    </row>
    <row r="20" spans="1:6" s="25" customFormat="1" x14ac:dyDescent="0.45">
      <c r="D20"/>
      <c r="E20"/>
    </row>
    <row r="22" spans="1:6" ht="17.649999999999999" x14ac:dyDescent="0.45">
      <c r="D22" s="2" t="s">
        <v>44</v>
      </c>
      <c r="E22" s="1"/>
    </row>
    <row r="23" spans="1:6" s="25" customFormat="1" ht="17.649999999999999" x14ac:dyDescent="0.45">
      <c r="A23" s="137"/>
      <c r="B23" s="141" t="s">
        <v>448</v>
      </c>
      <c r="C23" s="142"/>
      <c r="D23" s="5" t="s">
        <v>6</v>
      </c>
      <c r="E23" s="5" t="s">
        <v>4</v>
      </c>
    </row>
    <row r="24" spans="1:6" s="25" customFormat="1" ht="16.149999999999999" customHeight="1" x14ac:dyDescent="0.3">
      <c r="A24" s="79">
        <v>1</v>
      </c>
      <c r="B24" s="101" t="s">
        <v>449</v>
      </c>
      <c r="C24" s="101" t="s">
        <v>449</v>
      </c>
      <c r="D24" s="112">
        <v>52650.47</v>
      </c>
      <c r="E24" s="112">
        <v>10824</v>
      </c>
      <c r="F24" s="128" t="s">
        <v>379</v>
      </c>
    </row>
    <row r="25" spans="1:6" s="25" customFormat="1" ht="26.1" customHeight="1" x14ac:dyDescent="0.3">
      <c r="A25" s="109"/>
      <c r="B25" s="110"/>
      <c r="C25" s="111"/>
      <c r="D25" s="88">
        <f>SUM(D24:D24)</f>
        <v>52650.47</v>
      </c>
      <c r="E25" s="88">
        <f>SUM(E24:E24)</f>
        <v>10824</v>
      </c>
      <c r="F25" s="113"/>
    </row>
    <row r="26" spans="1:6" s="25" customFormat="1" ht="12.4" x14ac:dyDescent="0.3">
      <c r="D26" s="117"/>
      <c r="E26" s="117"/>
    </row>
    <row r="28" spans="1:6" ht="17.649999999999999" x14ac:dyDescent="0.45">
      <c r="A28" s="74"/>
      <c r="B28" s="141" t="s">
        <v>99</v>
      </c>
      <c r="C28" s="142"/>
      <c r="D28" s="89" t="s">
        <v>44</v>
      </c>
      <c r="E28" s="1"/>
      <c r="F28" s="25"/>
    </row>
    <row r="29" spans="1:6" x14ac:dyDescent="0.45">
      <c r="A29" s="3"/>
      <c r="B29" s="99"/>
      <c r="C29" s="86"/>
      <c r="D29" s="5" t="s">
        <v>6</v>
      </c>
      <c r="E29" s="5" t="s">
        <v>4</v>
      </c>
      <c r="F29" s="25"/>
    </row>
    <row r="30" spans="1:6" ht="24.75" x14ac:dyDescent="0.45">
      <c r="A30" s="126">
        <v>1</v>
      </c>
      <c r="B30" s="86" t="s">
        <v>511</v>
      </c>
      <c r="C30" s="86" t="s">
        <v>512</v>
      </c>
      <c r="D30" s="131">
        <v>32943.869999999995</v>
      </c>
      <c r="E30" s="131">
        <v>6193</v>
      </c>
      <c r="F30" s="130" t="s">
        <v>513</v>
      </c>
    </row>
    <row r="31" spans="1:6" x14ac:dyDescent="0.45">
      <c r="D31" s="72">
        <f>SUM(D30:D30)</f>
        <v>32943.869999999995</v>
      </c>
      <c r="E31" s="72">
        <f>SUM(E30:E30)</f>
        <v>6193</v>
      </c>
    </row>
    <row r="32" spans="1:6" x14ac:dyDescent="0.45">
      <c r="D32" s="119"/>
      <c r="E32" s="119"/>
    </row>
    <row r="33" spans="1:6" s="25" customFormat="1" x14ac:dyDescent="0.45">
      <c r="D33"/>
      <c r="E33"/>
    </row>
    <row r="34" spans="1:6" ht="17.649999999999999" x14ac:dyDescent="0.45">
      <c r="D34" s="2" t="s">
        <v>44</v>
      </c>
      <c r="E34" s="1"/>
    </row>
    <row r="35" spans="1:6" ht="17.649999999999999" x14ac:dyDescent="0.45">
      <c r="A35" s="74"/>
      <c r="B35" s="141" t="s">
        <v>207</v>
      </c>
      <c r="C35" s="142"/>
      <c r="D35" s="5" t="s">
        <v>6</v>
      </c>
      <c r="E35" s="5" t="s">
        <v>4</v>
      </c>
      <c r="F35" s="25"/>
    </row>
    <row r="36" spans="1:6" x14ac:dyDescent="0.45">
      <c r="A36" s="136"/>
      <c r="B36" s="99"/>
      <c r="C36" s="86"/>
      <c r="F36" s="25"/>
    </row>
    <row r="37" spans="1:6" x14ac:dyDescent="0.45">
      <c r="A37" s="102">
        <v>1</v>
      </c>
      <c r="B37" s="86" t="s">
        <v>418</v>
      </c>
      <c r="C37" s="86" t="s">
        <v>418</v>
      </c>
      <c r="D37" s="43">
        <v>20923</v>
      </c>
      <c r="E37" s="43">
        <v>4429</v>
      </c>
      <c r="F37" s="130" t="s">
        <v>374</v>
      </c>
    </row>
    <row r="38" spans="1:6" x14ac:dyDescent="0.45">
      <c r="A38" s="79">
        <v>2</v>
      </c>
      <c r="B38" s="101" t="s">
        <v>208</v>
      </c>
      <c r="C38" s="101" t="s">
        <v>209</v>
      </c>
      <c r="D38" s="69">
        <v>8633.17</v>
      </c>
      <c r="E38" s="69">
        <v>1635</v>
      </c>
      <c r="F38" s="100" t="s">
        <v>120</v>
      </c>
    </row>
    <row r="39" spans="1:6" x14ac:dyDescent="0.45">
      <c r="A39" s="25"/>
      <c r="B39" s="25"/>
      <c r="C39" s="25"/>
      <c r="D39" s="72">
        <f>SUM(D37:D38)</f>
        <v>29556.17</v>
      </c>
      <c r="E39" s="72">
        <f>SUM(E37:E38)</f>
        <v>6064</v>
      </c>
      <c r="F39" s="25"/>
    </row>
    <row r="42" spans="1:6" ht="17.649999999999999" x14ac:dyDescent="0.45">
      <c r="A42" s="74"/>
      <c r="B42" s="141" t="s">
        <v>585</v>
      </c>
      <c r="C42" s="142"/>
      <c r="D42" s="89" t="s">
        <v>44</v>
      </c>
      <c r="E42" s="1"/>
      <c r="F42" s="25"/>
    </row>
    <row r="43" spans="1:6" x14ac:dyDescent="0.45">
      <c r="A43" s="3"/>
      <c r="B43" s="99"/>
      <c r="C43" s="86"/>
      <c r="D43" s="5" t="s">
        <v>6</v>
      </c>
      <c r="E43" s="5" t="s">
        <v>4</v>
      </c>
      <c r="F43" s="25"/>
    </row>
    <row r="44" spans="1:6" x14ac:dyDescent="0.45">
      <c r="A44" s="79">
        <v>1</v>
      </c>
      <c r="B44" s="101" t="s">
        <v>586</v>
      </c>
      <c r="C44" s="101" t="s">
        <v>586</v>
      </c>
      <c r="D44" s="69">
        <v>17364</v>
      </c>
      <c r="E44" s="69">
        <v>3086</v>
      </c>
      <c r="F44" s="128" t="s">
        <v>382</v>
      </c>
    </row>
    <row r="45" spans="1:6" x14ac:dyDescent="0.45">
      <c r="A45" s="25"/>
      <c r="B45" s="25"/>
      <c r="C45" s="25"/>
      <c r="D45" s="118">
        <f>SUM(D44:D44)</f>
        <v>17364</v>
      </c>
      <c r="E45" s="118">
        <f>SUM(E44:E44)</f>
        <v>3086</v>
      </c>
      <c r="F45" s="25"/>
    </row>
    <row r="46" spans="1:6" x14ac:dyDescent="0.45">
      <c r="A46" s="25"/>
      <c r="B46" s="25"/>
      <c r="C46" s="25"/>
      <c r="D46" s="117"/>
      <c r="E46" s="117"/>
      <c r="F46" s="25"/>
    </row>
    <row r="47" spans="1:6" x14ac:dyDescent="0.45">
      <c r="A47" s="25"/>
      <c r="B47" s="25"/>
      <c r="C47" s="48"/>
      <c r="D47" s="117"/>
      <c r="E47" s="117"/>
      <c r="F47" s="48"/>
    </row>
    <row r="48" spans="1:6" s="25" customFormat="1" ht="17.649999999999999" x14ac:dyDescent="0.45">
      <c r="A48" s="1"/>
      <c r="B48" s="161" t="s">
        <v>514</v>
      </c>
      <c r="C48" s="161"/>
      <c r="D48" s="2" t="s">
        <v>44</v>
      </c>
      <c r="E48" s="1"/>
    </row>
    <row r="49" spans="1:6" s="25" customFormat="1" ht="12.4" x14ac:dyDescent="0.3">
      <c r="A49" s="3"/>
      <c r="B49" s="4"/>
      <c r="C49" s="4"/>
      <c r="D49" s="84" t="s">
        <v>6</v>
      </c>
      <c r="E49" s="84" t="s">
        <v>4</v>
      </c>
    </row>
    <row r="50" spans="1:6" s="25" customFormat="1" ht="24.75" x14ac:dyDescent="0.3">
      <c r="A50" s="45">
        <v>1</v>
      </c>
      <c r="B50" s="91" t="s">
        <v>515</v>
      </c>
      <c r="C50" s="8" t="s">
        <v>515</v>
      </c>
      <c r="D50" s="9">
        <v>12304.6</v>
      </c>
      <c r="E50" s="9">
        <v>2902</v>
      </c>
      <c r="F50" s="121" t="s">
        <v>516</v>
      </c>
    </row>
    <row r="51" spans="1:6" s="25" customFormat="1" ht="12.4" x14ac:dyDescent="0.3">
      <c r="A51" s="51"/>
      <c r="B51" s="114"/>
      <c r="C51" s="111"/>
      <c r="D51" s="88">
        <f>SUM(D50:D50)</f>
        <v>12304.6</v>
      </c>
      <c r="E51" s="88">
        <f>SUM(E50:E50)</f>
        <v>2902</v>
      </c>
      <c r="F51" s="115"/>
    </row>
    <row r="52" spans="1:6" s="25" customFormat="1" x14ac:dyDescent="0.45">
      <c r="D52"/>
      <c r="E52"/>
    </row>
    <row r="54" spans="1:6" ht="17.649999999999999" x14ac:dyDescent="0.45">
      <c r="D54" s="2" t="s">
        <v>44</v>
      </c>
      <c r="E54" s="1"/>
    </row>
    <row r="55" spans="1:6" s="25" customFormat="1" ht="17.649999999999999" x14ac:dyDescent="0.45">
      <c r="A55" s="74"/>
      <c r="B55" s="141" t="s">
        <v>563</v>
      </c>
      <c r="C55" s="142"/>
      <c r="D55" s="5" t="s">
        <v>6</v>
      </c>
      <c r="E55" s="5" t="s">
        <v>4</v>
      </c>
    </row>
    <row r="56" spans="1:6" s="25" customFormat="1" ht="16.149999999999999" customHeight="1" x14ac:dyDescent="0.3">
      <c r="A56" s="79">
        <v>1</v>
      </c>
      <c r="B56" s="101" t="s">
        <v>564</v>
      </c>
      <c r="C56" s="101" t="s">
        <v>565</v>
      </c>
      <c r="D56" s="112">
        <v>7012.28</v>
      </c>
      <c r="E56" s="112">
        <v>1586</v>
      </c>
      <c r="F56" s="128" t="s">
        <v>372</v>
      </c>
    </row>
    <row r="57" spans="1:6" s="25" customFormat="1" ht="26.1" customHeight="1" x14ac:dyDescent="0.3">
      <c r="A57" s="109"/>
      <c r="B57" s="110"/>
      <c r="C57" s="111"/>
      <c r="D57" s="88">
        <f>SUM(D56:D56)</f>
        <v>7012.28</v>
      </c>
      <c r="E57" s="88">
        <f>SUM(E56:E56)</f>
        <v>1586</v>
      </c>
      <c r="F57" s="113"/>
    </row>
    <row r="58" spans="1:6" s="25" customFormat="1" ht="18" customHeight="1" x14ac:dyDescent="0.3">
      <c r="A58" s="109"/>
      <c r="B58" s="110"/>
      <c r="C58" s="111"/>
      <c r="D58" s="117"/>
      <c r="E58" s="117"/>
      <c r="F58" s="113"/>
    </row>
    <row r="60" spans="1:6" s="25" customFormat="1" ht="17.649999999999999" x14ac:dyDescent="0.45">
      <c r="A60" s="74"/>
      <c r="B60" s="141" t="s">
        <v>160</v>
      </c>
      <c r="C60" s="142"/>
      <c r="D60" s="89" t="s">
        <v>44</v>
      </c>
      <c r="E60" s="1"/>
    </row>
    <row r="61" spans="1:6" s="25" customFormat="1" ht="12.4" x14ac:dyDescent="0.3">
      <c r="A61" s="3"/>
      <c r="B61" s="99"/>
      <c r="C61" s="86"/>
      <c r="D61" s="5" t="s">
        <v>6</v>
      </c>
      <c r="E61" s="5" t="s">
        <v>4</v>
      </c>
    </row>
    <row r="62" spans="1:6" s="25" customFormat="1" ht="26.1" customHeight="1" x14ac:dyDescent="0.3">
      <c r="A62" s="79">
        <v>1</v>
      </c>
      <c r="B62" s="139" t="s">
        <v>161</v>
      </c>
      <c r="C62" s="139" t="s">
        <v>161</v>
      </c>
      <c r="D62" s="69">
        <v>4537.16</v>
      </c>
      <c r="E62" s="69">
        <v>793</v>
      </c>
      <c r="F62" s="100" t="s">
        <v>130</v>
      </c>
    </row>
    <row r="63" spans="1:6" s="25" customFormat="1" ht="12.4" x14ac:dyDescent="0.3">
      <c r="D63" s="88">
        <f>SUM(D62:D62)</f>
        <v>4537.16</v>
      </c>
      <c r="E63" s="88">
        <f>SUM(E62:E62)</f>
        <v>793</v>
      </c>
    </row>
    <row r="64" spans="1:6" x14ac:dyDescent="0.45">
      <c r="A64" s="25"/>
      <c r="B64" s="25"/>
      <c r="C64" s="25"/>
      <c r="D64" s="117"/>
      <c r="E64" s="117"/>
      <c r="F64" s="25"/>
    </row>
    <row r="65" spans="1:6" ht="16.5" customHeight="1" x14ac:dyDescent="0.45"/>
    <row r="66" spans="1:6" ht="17.649999999999999" x14ac:dyDescent="0.45">
      <c r="D66" s="2" t="s">
        <v>44</v>
      </c>
      <c r="E66" s="1"/>
    </row>
    <row r="67" spans="1:6" s="25" customFormat="1" ht="17.649999999999999" x14ac:dyDescent="0.45">
      <c r="A67" s="74"/>
      <c r="B67" s="141" t="s">
        <v>606</v>
      </c>
      <c r="C67" s="142"/>
      <c r="D67" s="5" t="s">
        <v>6</v>
      </c>
      <c r="E67" s="5" t="s">
        <v>4</v>
      </c>
    </row>
    <row r="68" spans="1:6" s="25" customFormat="1" ht="16.149999999999999" customHeight="1" x14ac:dyDescent="0.3">
      <c r="A68" s="79">
        <v>1</v>
      </c>
      <c r="B68" s="101" t="s">
        <v>607</v>
      </c>
      <c r="C68" s="8" t="s">
        <v>607</v>
      </c>
      <c r="D68" s="112">
        <v>3197.69</v>
      </c>
      <c r="E68" s="112">
        <v>758</v>
      </c>
      <c r="F68" s="100" t="s">
        <v>359</v>
      </c>
    </row>
    <row r="69" spans="1:6" s="25" customFormat="1" ht="26.1" customHeight="1" x14ac:dyDescent="0.3">
      <c r="A69" s="109"/>
      <c r="B69" s="110"/>
      <c r="C69" s="111"/>
      <c r="D69" s="88">
        <f>SUM(D68:D68)</f>
        <v>3197.69</v>
      </c>
      <c r="E69" s="88">
        <f>SUM(E68:E68)</f>
        <v>758</v>
      </c>
      <c r="F69" s="113"/>
    </row>
    <row r="70" spans="1:6" s="25" customFormat="1" ht="12.4" x14ac:dyDescent="0.3">
      <c r="D70" s="117"/>
      <c r="E70" s="117"/>
    </row>
    <row r="71" spans="1:6" x14ac:dyDescent="0.45">
      <c r="A71" s="25"/>
      <c r="B71" s="25"/>
      <c r="C71" s="48"/>
      <c r="D71" s="117"/>
      <c r="E71" s="117"/>
      <c r="F71" s="48"/>
    </row>
    <row r="72" spans="1:6" s="25" customFormat="1" ht="17.649999999999999" x14ac:dyDescent="0.45">
      <c r="A72" s="1"/>
      <c r="B72" s="161" t="s">
        <v>178</v>
      </c>
      <c r="C72" s="161"/>
      <c r="D72" s="2" t="s">
        <v>44</v>
      </c>
      <c r="E72" s="1"/>
    </row>
    <row r="73" spans="1:6" s="25" customFormat="1" ht="12.4" x14ac:dyDescent="0.3">
      <c r="A73" s="3"/>
      <c r="B73" s="4"/>
      <c r="C73" s="4"/>
      <c r="D73" s="84" t="s">
        <v>6</v>
      </c>
      <c r="E73" s="84" t="s">
        <v>4</v>
      </c>
    </row>
    <row r="74" spans="1:6" s="25" customFormat="1" ht="12.4" x14ac:dyDescent="0.3">
      <c r="A74" s="45">
        <v>1</v>
      </c>
      <c r="B74" s="91" t="s">
        <v>179</v>
      </c>
      <c r="C74" s="8" t="s">
        <v>180</v>
      </c>
      <c r="D74" s="9">
        <v>1938</v>
      </c>
      <c r="E74" s="9">
        <v>407</v>
      </c>
      <c r="F74" s="121" t="s">
        <v>118</v>
      </c>
    </row>
    <row r="75" spans="1:6" s="25" customFormat="1" ht="12.4" x14ac:dyDescent="0.3">
      <c r="A75" s="51"/>
      <c r="B75" s="114"/>
      <c r="C75" s="111"/>
      <c r="D75" s="88">
        <f>SUM(D74:D74)</f>
        <v>1938</v>
      </c>
      <c r="E75" s="88">
        <f>SUM(E74:E74)</f>
        <v>407</v>
      </c>
      <c r="F75" s="115"/>
    </row>
    <row r="76" spans="1:6" s="25" customFormat="1" x14ac:dyDescent="0.45">
      <c r="D76"/>
      <c r="E76"/>
    </row>
    <row r="77" spans="1:6" ht="16.5" customHeight="1" x14ac:dyDescent="0.45"/>
    <row r="78" spans="1:6" ht="17.649999999999999" x14ac:dyDescent="0.45">
      <c r="D78" s="2" t="s">
        <v>44</v>
      </c>
      <c r="E78" s="1"/>
    </row>
    <row r="79" spans="1:6" s="25" customFormat="1" ht="17.649999999999999" x14ac:dyDescent="0.45">
      <c r="A79" s="74"/>
      <c r="B79" s="141" t="s">
        <v>567</v>
      </c>
      <c r="C79" s="142"/>
      <c r="D79" s="5" t="s">
        <v>6</v>
      </c>
      <c r="E79" s="5" t="s">
        <v>4</v>
      </c>
    </row>
    <row r="80" spans="1:6" s="25" customFormat="1" ht="12.4" x14ac:dyDescent="0.3">
      <c r="A80" s="87"/>
      <c r="B80" s="90"/>
      <c r="C80" s="90"/>
      <c r="D80" s="69"/>
      <c r="E80" s="69"/>
    </row>
    <row r="81" spans="1:14" s="25" customFormat="1" ht="18.600000000000001" customHeight="1" x14ac:dyDescent="0.3">
      <c r="A81" s="79">
        <v>1</v>
      </c>
      <c r="B81" s="8" t="s">
        <v>568</v>
      </c>
      <c r="C81" s="8" t="s">
        <v>569</v>
      </c>
      <c r="D81" s="46">
        <v>722.5</v>
      </c>
      <c r="E81" s="46">
        <v>173</v>
      </c>
      <c r="F81" s="12" t="s">
        <v>365</v>
      </c>
      <c r="G81" s="64"/>
      <c r="H81" s="64"/>
      <c r="I81" s="54"/>
      <c r="J81" s="64"/>
      <c r="L81" s="97"/>
      <c r="M81" s="97"/>
      <c r="N81" s="98"/>
    </row>
    <row r="82" spans="1:14" s="25" customFormat="1" ht="18.600000000000001" customHeight="1" x14ac:dyDescent="0.3">
      <c r="A82" s="11">
        <v>2</v>
      </c>
      <c r="B82" s="8" t="s">
        <v>570</v>
      </c>
      <c r="C82" s="8" t="s">
        <v>571</v>
      </c>
      <c r="D82" s="43">
        <v>651.5</v>
      </c>
      <c r="E82" s="43">
        <v>153</v>
      </c>
      <c r="F82" s="12" t="s">
        <v>363</v>
      </c>
      <c r="G82" s="64"/>
      <c r="H82" s="64"/>
      <c r="I82" s="54"/>
      <c r="J82" s="64"/>
      <c r="L82" s="97"/>
      <c r="M82" s="97"/>
      <c r="N82" s="98"/>
    </row>
    <row r="83" spans="1:14" s="25" customFormat="1" ht="12.4" x14ac:dyDescent="0.3">
      <c r="D83" s="120">
        <f>SUM(D81:D82)</f>
        <v>1374</v>
      </c>
      <c r="E83" s="120">
        <f>SUM(E81:E82)</f>
        <v>326</v>
      </c>
    </row>
    <row r="84" spans="1:14" s="25" customFormat="1" x14ac:dyDescent="0.45">
      <c r="D84"/>
      <c r="E84"/>
    </row>
    <row r="85" spans="1:14" x14ac:dyDescent="0.45">
      <c r="A85" s="25"/>
      <c r="B85" s="25"/>
      <c r="C85" s="25"/>
      <c r="D85" s="117"/>
      <c r="E85" s="117"/>
      <c r="F85" s="25"/>
    </row>
    <row r="86" spans="1:14" ht="17.649999999999999" x14ac:dyDescent="0.45">
      <c r="D86" s="2" t="s">
        <v>44</v>
      </c>
      <c r="E86" s="1"/>
    </row>
    <row r="87" spans="1:14" ht="17.649999999999999" x14ac:dyDescent="0.45">
      <c r="A87" s="74"/>
      <c r="B87" s="141" t="s">
        <v>581</v>
      </c>
      <c r="C87" s="142"/>
      <c r="D87" s="5" t="s">
        <v>6</v>
      </c>
      <c r="E87" s="5" t="s">
        <v>4</v>
      </c>
      <c r="F87" s="25"/>
    </row>
    <row r="88" spans="1:14" x14ac:dyDescent="0.45">
      <c r="A88" s="3"/>
      <c r="B88" s="99"/>
      <c r="C88" s="86"/>
      <c r="D88" s="69"/>
      <c r="E88" s="69"/>
      <c r="F88" s="25"/>
    </row>
    <row r="89" spans="1:14" ht="24.75" x14ac:dyDescent="0.45">
      <c r="A89" s="125">
        <v>1</v>
      </c>
      <c r="B89" s="86" t="s">
        <v>582</v>
      </c>
      <c r="C89" s="86" t="s">
        <v>582</v>
      </c>
      <c r="D89" s="112">
        <v>716.01</v>
      </c>
      <c r="E89" s="112">
        <v>295</v>
      </c>
      <c r="F89" s="126" t="s">
        <v>366</v>
      </c>
    </row>
    <row r="90" spans="1:14" ht="24.75" x14ac:dyDescent="0.45">
      <c r="A90" s="125">
        <v>2</v>
      </c>
      <c r="B90" s="86" t="s">
        <v>583</v>
      </c>
      <c r="C90" s="86" t="s">
        <v>582</v>
      </c>
      <c r="D90" s="112">
        <v>383.13</v>
      </c>
      <c r="E90" s="112">
        <v>93</v>
      </c>
      <c r="F90" s="126" t="s">
        <v>366</v>
      </c>
    </row>
    <row r="91" spans="1:14" x14ac:dyDescent="0.45">
      <c r="A91" s="109"/>
      <c r="B91" s="110"/>
      <c r="C91" s="110"/>
      <c r="D91" s="118">
        <f>SUM(D89:D90)</f>
        <v>1099.1399999999999</v>
      </c>
      <c r="E91" s="118">
        <f>SUM(E89:E90)</f>
        <v>388</v>
      </c>
      <c r="F91" s="113"/>
    </row>
    <row r="92" spans="1:14" x14ac:dyDescent="0.45">
      <c r="A92" s="25"/>
      <c r="B92" s="25"/>
      <c r="C92" s="48"/>
      <c r="D92" s="117"/>
      <c r="E92" s="117"/>
      <c r="F92" s="48"/>
    </row>
    <row r="93" spans="1:14" x14ac:dyDescent="0.45">
      <c r="A93" s="25"/>
      <c r="B93" s="25"/>
      <c r="C93" s="48"/>
      <c r="D93" s="117"/>
      <c r="E93" s="117"/>
      <c r="F93" s="48"/>
    </row>
    <row r="94" spans="1:14" s="25" customFormat="1" ht="17.649999999999999" x14ac:dyDescent="0.45">
      <c r="A94" s="1"/>
      <c r="B94" s="161" t="s">
        <v>577</v>
      </c>
      <c r="C94" s="161"/>
      <c r="D94" s="2" t="s">
        <v>44</v>
      </c>
      <c r="E94" s="1"/>
    </row>
    <row r="95" spans="1:14" s="25" customFormat="1" ht="12.4" x14ac:dyDescent="0.3">
      <c r="A95" s="3"/>
      <c r="B95" s="4"/>
      <c r="C95" s="4"/>
      <c r="D95" s="84" t="s">
        <v>6</v>
      </c>
      <c r="E95" s="84" t="s">
        <v>4</v>
      </c>
    </row>
    <row r="96" spans="1:14" s="25" customFormat="1" ht="12.4" x14ac:dyDescent="0.3">
      <c r="A96" s="45">
        <v>1</v>
      </c>
      <c r="B96" s="91" t="s">
        <v>578</v>
      </c>
      <c r="C96" s="8" t="s">
        <v>579</v>
      </c>
      <c r="D96" s="9">
        <v>927.1</v>
      </c>
      <c r="E96" s="9">
        <v>229</v>
      </c>
      <c r="F96" s="121" t="s">
        <v>368</v>
      </c>
    </row>
    <row r="97" spans="1:6" s="25" customFormat="1" ht="12.4" x14ac:dyDescent="0.3">
      <c r="A97" s="51"/>
      <c r="B97" s="114"/>
      <c r="C97" s="111"/>
      <c r="D97" s="88">
        <f>SUM(D96:D96)</f>
        <v>927.1</v>
      </c>
      <c r="E97" s="88">
        <f>SUM(E96:E96)</f>
        <v>229</v>
      </c>
      <c r="F97" s="115"/>
    </row>
    <row r="98" spans="1:6" s="25" customFormat="1" x14ac:dyDescent="0.45">
      <c r="D98"/>
      <c r="E98"/>
    </row>
    <row r="99" spans="1:6" ht="15.75" customHeight="1" x14ac:dyDescent="0.45"/>
    <row r="100" spans="1:6" ht="17.649999999999999" x14ac:dyDescent="0.45">
      <c r="D100" s="2" t="s">
        <v>44</v>
      </c>
      <c r="E100" s="1"/>
    </row>
    <row r="101" spans="1:6" s="25" customFormat="1" ht="17.649999999999999" x14ac:dyDescent="0.45">
      <c r="A101" s="137"/>
      <c r="B101" s="141" t="s">
        <v>100</v>
      </c>
      <c r="C101" s="142"/>
      <c r="D101" s="5" t="s">
        <v>6</v>
      </c>
      <c r="E101" s="5" t="s">
        <v>4</v>
      </c>
    </row>
    <row r="102" spans="1:6" s="25" customFormat="1" ht="16.149999999999999" customHeight="1" x14ac:dyDescent="0.3">
      <c r="A102" s="79">
        <v>1</v>
      </c>
      <c r="B102" s="101" t="s">
        <v>101</v>
      </c>
      <c r="C102" s="101" t="s">
        <v>101</v>
      </c>
      <c r="D102" s="112">
        <v>647</v>
      </c>
      <c r="E102" s="112">
        <v>279</v>
      </c>
      <c r="F102" s="128">
        <v>41544</v>
      </c>
    </row>
    <row r="103" spans="1:6" s="25" customFormat="1" ht="26.1" customHeight="1" x14ac:dyDescent="0.3">
      <c r="A103" s="109"/>
      <c r="B103" s="110"/>
      <c r="C103" s="111"/>
      <c r="D103" s="88">
        <f>SUM(D102:D102)</f>
        <v>647</v>
      </c>
      <c r="E103" s="88">
        <f>SUM(E102:E102)</f>
        <v>279</v>
      </c>
      <c r="F103" s="113"/>
    </row>
    <row r="104" spans="1:6" s="25" customFormat="1" ht="18.399999999999999" customHeight="1" x14ac:dyDescent="0.3">
      <c r="A104" s="109"/>
      <c r="B104" s="110"/>
      <c r="C104" s="111"/>
      <c r="D104" s="117"/>
      <c r="E104" s="117"/>
      <c r="F104" s="113"/>
    </row>
    <row r="106" spans="1:6" ht="17.649999999999999" x14ac:dyDescent="0.45">
      <c r="A106" s="74"/>
      <c r="B106" s="141" t="s">
        <v>74</v>
      </c>
      <c r="C106" s="142"/>
      <c r="D106" s="89" t="s">
        <v>44</v>
      </c>
      <c r="E106" s="1"/>
      <c r="F106" s="25"/>
    </row>
    <row r="107" spans="1:6" x14ac:dyDescent="0.45">
      <c r="A107" s="3"/>
      <c r="B107" s="99"/>
      <c r="C107" s="86"/>
      <c r="D107" s="5" t="s">
        <v>6</v>
      </c>
      <c r="E107" s="5" t="s">
        <v>4</v>
      </c>
      <c r="F107" s="25"/>
    </row>
    <row r="108" spans="1:6" x14ac:dyDescent="0.45">
      <c r="A108" s="79">
        <v>1</v>
      </c>
      <c r="B108" s="101" t="s">
        <v>73</v>
      </c>
      <c r="C108" s="101" t="s">
        <v>73</v>
      </c>
      <c r="D108" s="69">
        <v>210</v>
      </c>
      <c r="E108" s="69">
        <v>69</v>
      </c>
      <c r="F108" s="128">
        <v>43189</v>
      </c>
    </row>
    <row r="109" spans="1:6" x14ac:dyDescent="0.45">
      <c r="A109" s="25"/>
      <c r="B109" s="25"/>
      <c r="C109" s="25"/>
      <c r="D109" s="118">
        <f>SUM(D108:D108)</f>
        <v>210</v>
      </c>
      <c r="E109" s="118">
        <f>SUM(E108:E108)</f>
        <v>69</v>
      </c>
      <c r="F109" s="25"/>
    </row>
    <row r="110" spans="1:6" x14ac:dyDescent="0.45">
      <c r="A110" s="25"/>
      <c r="B110" s="25"/>
      <c r="C110" s="25"/>
      <c r="D110" s="117"/>
      <c r="E110" s="117"/>
      <c r="F110" s="25"/>
    </row>
    <row r="112" spans="1:6" ht="16.5" customHeight="1" x14ac:dyDescent="0.45"/>
    <row r="113" spans="1:6" ht="16.5" customHeight="1" x14ac:dyDescent="0.45"/>
    <row r="114" spans="1:6" ht="15" customHeight="1" x14ac:dyDescent="0.45"/>
    <row r="115" spans="1:6" ht="16.5" customHeight="1" x14ac:dyDescent="0.45"/>
    <row r="116" spans="1:6" s="25" customFormat="1" ht="12.4" x14ac:dyDescent="0.3">
      <c r="D116" s="117"/>
      <c r="E116" s="117"/>
    </row>
    <row r="124" spans="1:6" x14ac:dyDescent="0.45">
      <c r="A124" s="25"/>
      <c r="B124" s="25"/>
      <c r="C124" s="25"/>
      <c r="F124" s="25"/>
    </row>
  </sheetData>
  <mergeCells count="17">
    <mergeCell ref="B55:C55"/>
    <mergeCell ref="B2:C2"/>
    <mergeCell ref="B67:C67"/>
    <mergeCell ref="B16:C16"/>
    <mergeCell ref="B106:C106"/>
    <mergeCell ref="B101:C101"/>
    <mergeCell ref="B94:C94"/>
    <mergeCell ref="B8:C8"/>
    <mergeCell ref="B72:C72"/>
    <mergeCell ref="B28:C28"/>
    <mergeCell ref="B42:C42"/>
    <mergeCell ref="B60:C60"/>
    <mergeCell ref="B48:C48"/>
    <mergeCell ref="B79:C79"/>
    <mergeCell ref="B35:C35"/>
    <mergeCell ref="B87:C87"/>
    <mergeCell ref="B2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4"/>
  <sheetViews>
    <sheetView topLeftCell="A64" workbookViewId="0">
      <selection activeCell="D73" sqref="D73:E73"/>
    </sheetView>
  </sheetViews>
  <sheetFormatPr defaultRowHeight="14.25" x14ac:dyDescent="0.45"/>
  <cols>
    <col min="1" max="1" width="3.86328125" customWidth="1"/>
    <col min="2" max="2" width="32.265625" customWidth="1"/>
    <col min="3" max="3" width="40" customWidth="1"/>
    <col min="4" max="4" width="15.59765625" customWidth="1"/>
    <col min="5" max="5" width="11.3984375" bestFit="1" customWidth="1"/>
    <col min="6" max="6" width="15" customWidth="1"/>
    <col min="7" max="7" width="11.1328125" customWidth="1"/>
    <col min="8" max="8" width="13.86328125" bestFit="1" customWidth="1"/>
    <col min="9" max="9" width="11.3984375" bestFit="1" customWidth="1"/>
    <col min="10" max="10" width="15.265625" customWidth="1"/>
  </cols>
  <sheetData>
    <row r="1" spans="1:10" ht="17.649999999999999" x14ac:dyDescent="0.45">
      <c r="A1" s="134"/>
      <c r="B1" s="141" t="s">
        <v>0</v>
      </c>
      <c r="C1" s="142"/>
      <c r="D1" s="143" t="s">
        <v>1</v>
      </c>
      <c r="E1" s="144"/>
      <c r="F1" s="143" t="s">
        <v>2</v>
      </c>
      <c r="G1" s="144"/>
      <c r="H1" s="143" t="s">
        <v>3</v>
      </c>
      <c r="I1" s="144"/>
    </row>
    <row r="2" spans="1:10" x14ac:dyDescent="0.45">
      <c r="A2" s="3"/>
      <c r="B2" s="4"/>
      <c r="C2" s="4"/>
      <c r="D2" s="5" t="s">
        <v>5</v>
      </c>
      <c r="E2" s="5" t="s">
        <v>4</v>
      </c>
      <c r="F2" s="5" t="s">
        <v>5</v>
      </c>
      <c r="G2" s="5" t="s">
        <v>4</v>
      </c>
      <c r="H2" s="5" t="s">
        <v>5</v>
      </c>
      <c r="I2" s="5" t="s">
        <v>4</v>
      </c>
      <c r="J2" s="6"/>
    </row>
    <row r="3" spans="1:10" x14ac:dyDescent="0.45">
      <c r="A3" s="7">
        <v>1</v>
      </c>
      <c r="B3" s="103" t="s">
        <v>263</v>
      </c>
      <c r="C3" s="103" t="s">
        <v>263</v>
      </c>
      <c r="D3" s="93"/>
      <c r="E3" s="93"/>
      <c r="F3" s="70">
        <v>342134.82999999996</v>
      </c>
      <c r="G3" s="70">
        <v>52938</v>
      </c>
      <c r="H3" s="70"/>
      <c r="I3" s="70"/>
      <c r="J3" s="104" t="s">
        <v>382</v>
      </c>
    </row>
    <row r="4" spans="1:10" ht="24.75" x14ac:dyDescent="0.45">
      <c r="A4" s="7">
        <v>2</v>
      </c>
      <c r="B4" s="103" t="s">
        <v>264</v>
      </c>
      <c r="C4" s="103" t="s">
        <v>265</v>
      </c>
      <c r="D4" s="94"/>
      <c r="E4" s="94"/>
      <c r="F4" s="70">
        <v>83374.670000000013</v>
      </c>
      <c r="G4" s="70">
        <v>13715</v>
      </c>
      <c r="H4" s="70"/>
      <c r="I4" s="70"/>
      <c r="J4" s="104" t="s">
        <v>371</v>
      </c>
    </row>
    <row r="5" spans="1:10" x14ac:dyDescent="0.45">
      <c r="A5" s="7">
        <v>3</v>
      </c>
      <c r="B5" s="103" t="s">
        <v>266</v>
      </c>
      <c r="C5" s="103" t="s">
        <v>267</v>
      </c>
      <c r="D5" s="108"/>
      <c r="E5" s="108"/>
      <c r="F5" s="73">
        <v>72743.900000000009</v>
      </c>
      <c r="G5" s="73">
        <v>15088</v>
      </c>
      <c r="H5" s="70"/>
      <c r="I5" s="70"/>
      <c r="J5" s="104" t="s">
        <v>359</v>
      </c>
    </row>
    <row r="6" spans="1:10" x14ac:dyDescent="0.45">
      <c r="A6" s="7">
        <v>4</v>
      </c>
      <c r="B6" s="103" t="s">
        <v>268</v>
      </c>
      <c r="C6" s="103" t="s">
        <v>269</v>
      </c>
      <c r="D6" s="92"/>
      <c r="E6" s="92"/>
      <c r="F6" s="70">
        <v>18840.509999999998</v>
      </c>
      <c r="G6" s="70">
        <v>3301</v>
      </c>
      <c r="H6" s="70"/>
      <c r="I6" s="70"/>
      <c r="J6" s="104" t="s">
        <v>361</v>
      </c>
    </row>
    <row r="7" spans="1:10" x14ac:dyDescent="0.45">
      <c r="A7" s="7">
        <v>5</v>
      </c>
      <c r="B7" s="103" t="s">
        <v>270</v>
      </c>
      <c r="C7" s="103" t="s">
        <v>271</v>
      </c>
      <c r="D7" s="92"/>
      <c r="E7" s="92"/>
      <c r="F7" s="70">
        <v>14831.43</v>
      </c>
      <c r="G7" s="70">
        <v>2763</v>
      </c>
      <c r="H7" s="70"/>
      <c r="I7" s="70"/>
      <c r="J7" s="12" t="s">
        <v>355</v>
      </c>
    </row>
    <row r="8" spans="1:10" x14ac:dyDescent="0.45">
      <c r="A8" s="7">
        <v>6</v>
      </c>
      <c r="B8" s="103" t="s">
        <v>272</v>
      </c>
      <c r="C8" s="103" t="s">
        <v>273</v>
      </c>
      <c r="D8" s="92"/>
      <c r="E8" s="92"/>
      <c r="F8" s="70">
        <v>14037.6</v>
      </c>
      <c r="G8" s="70">
        <v>2714</v>
      </c>
      <c r="H8" s="70"/>
      <c r="I8" s="70"/>
      <c r="J8" s="104" t="s">
        <v>362</v>
      </c>
    </row>
    <row r="9" spans="1:10" x14ac:dyDescent="0.45">
      <c r="A9" s="7">
        <v>7</v>
      </c>
      <c r="B9" s="103" t="s">
        <v>274</v>
      </c>
      <c r="C9" s="103" t="s">
        <v>275</v>
      </c>
      <c r="D9" s="92"/>
      <c r="E9" s="92"/>
      <c r="F9" s="70">
        <v>4586</v>
      </c>
      <c r="G9" s="70">
        <v>776</v>
      </c>
      <c r="H9" s="70"/>
      <c r="I9" s="70"/>
      <c r="J9" s="104" t="s">
        <v>383</v>
      </c>
    </row>
    <row r="10" spans="1:10" x14ac:dyDescent="0.45">
      <c r="A10" s="7">
        <v>8</v>
      </c>
      <c r="B10" s="103" t="s">
        <v>276</v>
      </c>
      <c r="C10" s="103" t="s">
        <v>277</v>
      </c>
      <c r="D10" s="92"/>
      <c r="E10" s="92"/>
      <c r="F10" s="70">
        <v>1769.3</v>
      </c>
      <c r="G10" s="70">
        <v>305</v>
      </c>
      <c r="H10" s="70"/>
      <c r="I10" s="70"/>
      <c r="J10" s="104" t="s">
        <v>102</v>
      </c>
    </row>
    <row r="11" spans="1:10" x14ac:dyDescent="0.45">
      <c r="A11" s="7">
        <v>9</v>
      </c>
      <c r="B11" s="103" t="s">
        <v>223</v>
      </c>
      <c r="C11" s="103" t="s">
        <v>224</v>
      </c>
      <c r="D11" s="92"/>
      <c r="E11" s="92"/>
      <c r="F11" s="70">
        <v>747.61</v>
      </c>
      <c r="G11" s="70">
        <v>130</v>
      </c>
      <c r="H11" s="70"/>
      <c r="I11" s="70"/>
      <c r="J11" s="104" t="s">
        <v>129</v>
      </c>
    </row>
    <row r="12" spans="1:10" x14ac:dyDescent="0.45">
      <c r="A12" s="7">
        <v>10</v>
      </c>
      <c r="B12" s="103" t="s">
        <v>278</v>
      </c>
      <c r="C12" s="103" t="s">
        <v>279</v>
      </c>
      <c r="D12" s="92"/>
      <c r="E12" s="92"/>
      <c r="F12" s="70">
        <v>500</v>
      </c>
      <c r="G12" s="70">
        <v>87</v>
      </c>
      <c r="H12" s="70"/>
      <c r="I12" s="70"/>
      <c r="J12" s="104" t="s">
        <v>384</v>
      </c>
    </row>
    <row r="13" spans="1:10" ht="14.25" customHeight="1" x14ac:dyDescent="0.45">
      <c r="A13" s="7">
        <v>11</v>
      </c>
      <c r="B13" s="103" t="s">
        <v>280</v>
      </c>
      <c r="C13" s="103" t="s">
        <v>281</v>
      </c>
      <c r="D13" s="92"/>
      <c r="E13" s="92"/>
      <c r="F13" s="70">
        <v>265.5</v>
      </c>
      <c r="G13" s="70">
        <v>59</v>
      </c>
      <c r="H13" s="70"/>
      <c r="I13" s="70"/>
      <c r="J13" s="104" t="s">
        <v>385</v>
      </c>
    </row>
    <row r="14" spans="1:10" ht="14.25" customHeight="1" x14ac:dyDescent="0.45">
      <c r="A14" s="7">
        <v>12</v>
      </c>
      <c r="B14" s="103" t="s">
        <v>225</v>
      </c>
      <c r="C14" s="103" t="s">
        <v>226</v>
      </c>
      <c r="D14" s="92"/>
      <c r="E14" s="92"/>
      <c r="F14" s="70">
        <v>232.7</v>
      </c>
      <c r="G14" s="70">
        <v>36</v>
      </c>
      <c r="H14" s="70"/>
      <c r="I14" s="70"/>
      <c r="J14" s="104" t="s">
        <v>122</v>
      </c>
    </row>
    <row r="15" spans="1:10" ht="14.25" customHeight="1" x14ac:dyDescent="0.45">
      <c r="A15" s="7">
        <v>13</v>
      </c>
      <c r="B15" s="103" t="s">
        <v>227</v>
      </c>
      <c r="C15" s="103" t="s">
        <v>228</v>
      </c>
      <c r="D15" s="92"/>
      <c r="E15" s="92"/>
      <c r="F15" s="70">
        <v>148</v>
      </c>
      <c r="G15" s="70">
        <v>75</v>
      </c>
      <c r="H15" s="70"/>
      <c r="I15" s="70"/>
      <c r="J15" s="104" t="s">
        <v>117</v>
      </c>
    </row>
    <row r="16" spans="1:10" ht="14.25" customHeight="1" x14ac:dyDescent="0.45">
      <c r="A16" s="7">
        <v>14</v>
      </c>
      <c r="B16" s="103" t="s">
        <v>282</v>
      </c>
      <c r="C16" s="103" t="s">
        <v>231</v>
      </c>
      <c r="D16" s="92"/>
      <c r="E16" s="92"/>
      <c r="F16" s="70">
        <v>82</v>
      </c>
      <c r="G16" s="70">
        <v>13</v>
      </c>
      <c r="H16" s="70"/>
      <c r="I16" s="70"/>
      <c r="J16" s="104" t="s">
        <v>386</v>
      </c>
    </row>
    <row r="17" spans="1:10" ht="14.25" customHeight="1" x14ac:dyDescent="0.45">
      <c r="A17" s="7">
        <v>15</v>
      </c>
      <c r="B17" s="103" t="s">
        <v>229</v>
      </c>
      <c r="C17" s="103" t="s">
        <v>230</v>
      </c>
      <c r="D17" s="92"/>
      <c r="E17" s="92"/>
      <c r="F17" s="70">
        <v>76.7</v>
      </c>
      <c r="G17" s="70">
        <v>12</v>
      </c>
      <c r="H17" s="70"/>
      <c r="I17" s="70"/>
      <c r="J17" s="104" t="s">
        <v>136</v>
      </c>
    </row>
    <row r="18" spans="1:10" ht="14.25" customHeight="1" x14ac:dyDescent="0.45">
      <c r="A18" s="7">
        <v>16</v>
      </c>
      <c r="B18" s="103" t="s">
        <v>283</v>
      </c>
      <c r="C18" s="103" t="s">
        <v>284</v>
      </c>
      <c r="D18" s="92"/>
      <c r="E18" s="92"/>
      <c r="F18" s="70">
        <v>32.04</v>
      </c>
      <c r="G18" s="70">
        <v>12</v>
      </c>
      <c r="H18" s="70"/>
      <c r="I18" s="70"/>
      <c r="J18" s="104" t="s">
        <v>387</v>
      </c>
    </row>
    <row r="19" spans="1:10" ht="14.25" customHeight="1" x14ac:dyDescent="0.45">
      <c r="A19" s="7">
        <v>17</v>
      </c>
      <c r="B19" s="103" t="s">
        <v>285</v>
      </c>
      <c r="C19" s="103" t="s">
        <v>286</v>
      </c>
      <c r="D19" s="92"/>
      <c r="E19" s="92"/>
      <c r="F19" s="70">
        <v>32.04</v>
      </c>
      <c r="G19" s="70">
        <v>12</v>
      </c>
      <c r="H19" s="70"/>
      <c r="I19" s="70"/>
      <c r="J19" s="104" t="s">
        <v>388</v>
      </c>
    </row>
    <row r="20" spans="1:10" ht="14.25" customHeight="1" x14ac:dyDescent="0.45">
      <c r="A20" s="7">
        <v>18</v>
      </c>
      <c r="B20" s="103" t="s">
        <v>287</v>
      </c>
      <c r="C20" s="103" t="s">
        <v>288</v>
      </c>
      <c r="D20" s="92"/>
      <c r="E20" s="92"/>
      <c r="F20" s="71">
        <v>31.92</v>
      </c>
      <c r="G20" s="71">
        <v>12</v>
      </c>
      <c r="H20" s="70"/>
      <c r="I20" s="70"/>
      <c r="J20" s="104" t="s">
        <v>389</v>
      </c>
    </row>
    <row r="21" spans="1:10" ht="14.25" customHeight="1" x14ac:dyDescent="0.45">
      <c r="A21" s="7">
        <v>19</v>
      </c>
      <c r="B21" s="103" t="s">
        <v>289</v>
      </c>
      <c r="C21" s="103" t="s">
        <v>290</v>
      </c>
      <c r="D21" s="92"/>
      <c r="E21" s="92"/>
      <c r="F21" s="71"/>
      <c r="G21" s="71"/>
      <c r="H21" s="70">
        <v>188864.69999999998</v>
      </c>
      <c r="I21" s="70">
        <v>31654</v>
      </c>
      <c r="J21" s="104" t="s">
        <v>361</v>
      </c>
    </row>
    <row r="22" spans="1:10" ht="14.25" customHeight="1" x14ac:dyDescent="0.45">
      <c r="A22" s="7">
        <v>20</v>
      </c>
      <c r="B22" s="103" t="s">
        <v>291</v>
      </c>
      <c r="C22" s="103" t="s">
        <v>292</v>
      </c>
      <c r="D22" s="92"/>
      <c r="E22" s="92"/>
      <c r="F22" s="71"/>
      <c r="G22" s="71"/>
      <c r="H22" s="70">
        <v>127106.41</v>
      </c>
      <c r="I22" s="70">
        <v>22144</v>
      </c>
      <c r="J22" s="104" t="s">
        <v>379</v>
      </c>
    </row>
    <row r="23" spans="1:10" ht="14.25" customHeight="1" x14ac:dyDescent="0.45">
      <c r="A23" s="7">
        <v>21</v>
      </c>
      <c r="B23" s="103" t="s">
        <v>293</v>
      </c>
      <c r="C23" s="103" t="s">
        <v>294</v>
      </c>
      <c r="D23" s="92"/>
      <c r="E23" s="92"/>
      <c r="F23" s="71"/>
      <c r="G23" s="71"/>
      <c r="H23" s="70">
        <v>120292.66</v>
      </c>
      <c r="I23" s="70">
        <v>19731</v>
      </c>
      <c r="J23" s="104" t="s">
        <v>360</v>
      </c>
    </row>
    <row r="24" spans="1:10" ht="14.25" customHeight="1" x14ac:dyDescent="0.45">
      <c r="A24" s="7">
        <v>22</v>
      </c>
      <c r="B24" s="103" t="s">
        <v>233</v>
      </c>
      <c r="C24" s="103" t="s">
        <v>234</v>
      </c>
      <c r="D24" s="92"/>
      <c r="E24" s="92"/>
      <c r="F24" s="71"/>
      <c r="G24" s="71"/>
      <c r="H24" s="70">
        <v>102966.47</v>
      </c>
      <c r="I24" s="70">
        <v>16933</v>
      </c>
      <c r="J24" s="104" t="s">
        <v>121</v>
      </c>
    </row>
    <row r="25" spans="1:10" ht="14.25" customHeight="1" x14ac:dyDescent="0.45">
      <c r="A25" s="7">
        <v>23</v>
      </c>
      <c r="B25" s="103" t="s">
        <v>295</v>
      </c>
      <c r="C25" s="103" t="s">
        <v>296</v>
      </c>
      <c r="D25" s="92"/>
      <c r="E25" s="92"/>
      <c r="F25" s="71"/>
      <c r="G25" s="71"/>
      <c r="H25" s="70">
        <v>102062.98</v>
      </c>
      <c r="I25" s="70">
        <v>18545</v>
      </c>
      <c r="J25" s="104" t="s">
        <v>356</v>
      </c>
    </row>
    <row r="26" spans="1:10" ht="14.25" customHeight="1" x14ac:dyDescent="0.45">
      <c r="A26" s="7">
        <v>24</v>
      </c>
      <c r="B26" s="103" t="s">
        <v>297</v>
      </c>
      <c r="C26" s="103" t="s">
        <v>298</v>
      </c>
      <c r="D26" s="92"/>
      <c r="E26" s="92"/>
      <c r="F26" s="71"/>
      <c r="G26" s="71"/>
      <c r="H26" s="70">
        <v>2067.66</v>
      </c>
      <c r="I26" s="70">
        <v>328</v>
      </c>
      <c r="J26" s="104" t="s">
        <v>380</v>
      </c>
    </row>
    <row r="27" spans="1:10" ht="14.25" customHeight="1" x14ac:dyDescent="0.45">
      <c r="A27" s="7">
        <v>25</v>
      </c>
      <c r="B27" s="103" t="s">
        <v>235</v>
      </c>
      <c r="C27" s="103" t="s">
        <v>236</v>
      </c>
      <c r="D27" s="92"/>
      <c r="E27" s="92"/>
      <c r="F27" s="71"/>
      <c r="G27" s="71"/>
      <c r="H27" s="70">
        <v>1802.1</v>
      </c>
      <c r="I27" s="70">
        <v>843</v>
      </c>
      <c r="J27" s="104" t="s">
        <v>132</v>
      </c>
    </row>
    <row r="28" spans="1:10" ht="14.25" customHeight="1" x14ac:dyDescent="0.45">
      <c r="A28" s="7">
        <v>26</v>
      </c>
      <c r="B28" s="103" t="s">
        <v>299</v>
      </c>
      <c r="C28" s="103" t="s">
        <v>300</v>
      </c>
      <c r="D28" s="92"/>
      <c r="E28" s="92"/>
      <c r="F28" s="71"/>
      <c r="G28" s="71"/>
      <c r="H28" s="70">
        <v>1442.4</v>
      </c>
      <c r="I28" s="70">
        <v>238</v>
      </c>
      <c r="J28" s="104" t="s">
        <v>381</v>
      </c>
    </row>
    <row r="29" spans="1:10" ht="14.25" customHeight="1" x14ac:dyDescent="0.45">
      <c r="A29" s="7">
        <v>27</v>
      </c>
      <c r="B29" s="103" t="s">
        <v>232</v>
      </c>
      <c r="C29" s="103" t="s">
        <v>301</v>
      </c>
      <c r="D29" s="92"/>
      <c r="E29" s="92"/>
      <c r="F29" s="71"/>
      <c r="G29" s="71"/>
      <c r="H29" s="70">
        <v>710.52</v>
      </c>
      <c r="I29" s="70">
        <v>124</v>
      </c>
      <c r="J29" s="104" t="s">
        <v>124</v>
      </c>
    </row>
    <row r="30" spans="1:10" ht="14.25" customHeight="1" x14ac:dyDescent="0.45">
      <c r="A30" s="7">
        <v>28</v>
      </c>
      <c r="B30" s="103" t="s">
        <v>86</v>
      </c>
      <c r="C30" s="103" t="s">
        <v>87</v>
      </c>
      <c r="D30" s="92"/>
      <c r="E30" s="92"/>
      <c r="F30" s="71"/>
      <c r="G30" s="71"/>
      <c r="H30" s="70">
        <v>61</v>
      </c>
      <c r="I30" s="70">
        <v>12</v>
      </c>
      <c r="J30" s="104">
        <v>43448</v>
      </c>
    </row>
    <row r="31" spans="1:10" ht="14.25" customHeight="1" x14ac:dyDescent="0.45">
      <c r="A31" s="7">
        <v>29</v>
      </c>
      <c r="B31" s="103" t="s">
        <v>302</v>
      </c>
      <c r="C31" s="103" t="s">
        <v>302</v>
      </c>
      <c r="D31" s="92">
        <v>698797.32000000018</v>
      </c>
      <c r="E31" s="92">
        <v>115283</v>
      </c>
      <c r="F31" s="71"/>
      <c r="G31" s="71"/>
      <c r="H31" s="70"/>
      <c r="I31" s="70"/>
      <c r="J31" s="104" t="s">
        <v>353</v>
      </c>
    </row>
    <row r="32" spans="1:10" ht="14.25" customHeight="1" x14ac:dyDescent="0.45">
      <c r="A32" s="7">
        <v>30</v>
      </c>
      <c r="B32" s="103">
        <v>1917</v>
      </c>
      <c r="C32" s="103">
        <v>1917</v>
      </c>
      <c r="D32" s="92">
        <v>456983.32999999996</v>
      </c>
      <c r="E32" s="92">
        <v>75166</v>
      </c>
      <c r="F32" s="71"/>
      <c r="G32" s="71"/>
      <c r="H32" s="70"/>
      <c r="I32" s="70"/>
      <c r="J32" s="104" t="s">
        <v>354</v>
      </c>
    </row>
    <row r="33" spans="1:10" ht="14.25" customHeight="1" x14ac:dyDescent="0.45">
      <c r="A33" s="7">
        <v>31</v>
      </c>
      <c r="B33" s="103" t="s">
        <v>303</v>
      </c>
      <c r="C33" s="103" t="s">
        <v>304</v>
      </c>
      <c r="D33" s="92">
        <v>227526.42</v>
      </c>
      <c r="E33" s="92">
        <v>37216</v>
      </c>
      <c r="F33" s="71"/>
      <c r="G33" s="71"/>
      <c r="H33" s="70"/>
      <c r="I33" s="70"/>
      <c r="J33" s="104" t="s">
        <v>355</v>
      </c>
    </row>
    <row r="34" spans="1:10" ht="14.25" customHeight="1" x14ac:dyDescent="0.45">
      <c r="A34" s="7">
        <v>32</v>
      </c>
      <c r="B34" s="103" t="s">
        <v>305</v>
      </c>
      <c r="C34" s="103" t="s">
        <v>306</v>
      </c>
      <c r="D34" s="92">
        <v>209493.34</v>
      </c>
      <c r="E34" s="92">
        <v>35023</v>
      </c>
      <c r="F34" s="71"/>
      <c r="G34" s="71"/>
      <c r="H34" s="70"/>
      <c r="I34" s="70"/>
      <c r="J34" s="104" t="s">
        <v>356</v>
      </c>
    </row>
    <row r="35" spans="1:10" x14ac:dyDescent="0.45">
      <c r="A35" s="7">
        <v>33</v>
      </c>
      <c r="B35" s="103" t="s">
        <v>307</v>
      </c>
      <c r="C35" s="103" t="s">
        <v>308</v>
      </c>
      <c r="D35" s="92">
        <v>63817.13</v>
      </c>
      <c r="E35" s="92">
        <v>13747</v>
      </c>
      <c r="F35" s="71"/>
      <c r="G35" s="71"/>
      <c r="H35" s="70"/>
      <c r="I35" s="70"/>
      <c r="J35" s="104" t="s">
        <v>357</v>
      </c>
    </row>
    <row r="36" spans="1:10" x14ac:dyDescent="0.45">
      <c r="A36" s="7">
        <v>34</v>
      </c>
      <c r="B36" s="103" t="s">
        <v>309</v>
      </c>
      <c r="C36" s="103" t="s">
        <v>310</v>
      </c>
      <c r="D36" s="92">
        <v>59027.040000000008</v>
      </c>
      <c r="E36" s="92">
        <v>9641</v>
      </c>
      <c r="F36" s="71"/>
      <c r="G36" s="71"/>
      <c r="H36" s="70"/>
      <c r="I36" s="70"/>
      <c r="J36" s="104" t="s">
        <v>358</v>
      </c>
    </row>
    <row r="37" spans="1:10" x14ac:dyDescent="0.45">
      <c r="A37" s="7">
        <v>35</v>
      </c>
      <c r="B37" s="103" t="s">
        <v>311</v>
      </c>
      <c r="C37" s="103" t="s">
        <v>312</v>
      </c>
      <c r="D37" s="92">
        <v>57363.39</v>
      </c>
      <c r="E37" s="92">
        <v>9428</v>
      </c>
      <c r="F37" s="71"/>
      <c r="G37" s="71"/>
      <c r="H37" s="70"/>
      <c r="I37" s="70"/>
      <c r="J37" s="104" t="s">
        <v>359</v>
      </c>
    </row>
    <row r="38" spans="1:10" x14ac:dyDescent="0.45">
      <c r="A38" s="7">
        <v>36</v>
      </c>
      <c r="B38" s="103" t="s">
        <v>313</v>
      </c>
      <c r="C38" s="103" t="s">
        <v>314</v>
      </c>
      <c r="D38" s="92">
        <v>54209</v>
      </c>
      <c r="E38" s="92">
        <v>12509</v>
      </c>
      <c r="F38" s="71"/>
      <c r="G38" s="71"/>
      <c r="H38" s="70"/>
      <c r="I38" s="70"/>
      <c r="J38" s="104" t="s">
        <v>353</v>
      </c>
    </row>
    <row r="39" spans="1:10" x14ac:dyDescent="0.45">
      <c r="A39" s="7">
        <v>37</v>
      </c>
      <c r="B39" s="103" t="s">
        <v>315</v>
      </c>
      <c r="C39" s="103" t="s">
        <v>316</v>
      </c>
      <c r="D39" s="92">
        <v>48130.53</v>
      </c>
      <c r="E39" s="92">
        <v>8193</v>
      </c>
      <c r="F39" s="71"/>
      <c r="G39" s="71"/>
      <c r="H39" s="70"/>
      <c r="I39" s="70"/>
      <c r="J39" s="104" t="s">
        <v>356</v>
      </c>
    </row>
    <row r="40" spans="1:10" x14ac:dyDescent="0.45">
      <c r="A40" s="7">
        <v>38</v>
      </c>
      <c r="B40" s="103" t="s">
        <v>317</v>
      </c>
      <c r="C40" s="103" t="s">
        <v>318</v>
      </c>
      <c r="D40" s="92">
        <v>47110.81</v>
      </c>
      <c r="E40" s="92">
        <v>7653</v>
      </c>
      <c r="F40" s="71"/>
      <c r="G40" s="71"/>
      <c r="H40" s="70"/>
      <c r="I40" s="70"/>
      <c r="J40" s="104" t="s">
        <v>360</v>
      </c>
    </row>
    <row r="41" spans="1:10" ht="24.75" x14ac:dyDescent="0.45">
      <c r="A41" s="7">
        <v>39</v>
      </c>
      <c r="B41" s="103" t="s">
        <v>319</v>
      </c>
      <c r="C41" s="103" t="s">
        <v>320</v>
      </c>
      <c r="D41" s="92">
        <v>39837.730000000003</v>
      </c>
      <c r="E41" s="92">
        <v>6980</v>
      </c>
      <c r="F41" s="71"/>
      <c r="G41" s="71"/>
      <c r="H41" s="70"/>
      <c r="I41" s="70"/>
      <c r="J41" s="104" t="s">
        <v>361</v>
      </c>
    </row>
    <row r="42" spans="1:10" x14ac:dyDescent="0.45">
      <c r="A42" s="7">
        <v>40</v>
      </c>
      <c r="B42" s="103" t="s">
        <v>321</v>
      </c>
      <c r="C42" s="103" t="s">
        <v>322</v>
      </c>
      <c r="D42" s="92">
        <v>37133.020000000004</v>
      </c>
      <c r="E42" s="92">
        <v>6241</v>
      </c>
      <c r="F42" s="71"/>
      <c r="G42" s="71"/>
      <c r="H42" s="70"/>
      <c r="I42" s="70"/>
      <c r="J42" s="104" t="s">
        <v>362</v>
      </c>
    </row>
    <row r="43" spans="1:10" x14ac:dyDescent="0.45">
      <c r="A43" s="7">
        <v>41</v>
      </c>
      <c r="B43" s="103" t="s">
        <v>323</v>
      </c>
      <c r="C43" s="103" t="s">
        <v>324</v>
      </c>
      <c r="D43" s="92">
        <v>33246.990000000005</v>
      </c>
      <c r="E43" s="92">
        <v>5450</v>
      </c>
      <c r="F43" s="71"/>
      <c r="G43" s="71"/>
      <c r="H43" s="70"/>
      <c r="I43" s="70"/>
      <c r="J43" s="104" t="s">
        <v>353</v>
      </c>
    </row>
    <row r="44" spans="1:10" x14ac:dyDescent="0.45">
      <c r="A44" s="7">
        <v>42</v>
      </c>
      <c r="B44" s="103" t="s">
        <v>325</v>
      </c>
      <c r="C44" s="103" t="s">
        <v>326</v>
      </c>
      <c r="D44" s="92">
        <v>32119.289999999997</v>
      </c>
      <c r="E44" s="92">
        <v>7096</v>
      </c>
      <c r="F44" s="71"/>
      <c r="G44" s="71"/>
      <c r="H44" s="70"/>
      <c r="I44" s="70"/>
      <c r="J44" s="104" t="s">
        <v>363</v>
      </c>
    </row>
    <row r="45" spans="1:10" x14ac:dyDescent="0.45">
      <c r="A45" s="7">
        <v>43</v>
      </c>
      <c r="B45" s="103" t="s">
        <v>327</v>
      </c>
      <c r="C45" s="103" t="s">
        <v>328</v>
      </c>
      <c r="D45" s="92">
        <v>29531.37</v>
      </c>
      <c r="E45" s="92">
        <v>6286</v>
      </c>
      <c r="F45" s="71"/>
      <c r="G45" s="71"/>
      <c r="H45" s="70"/>
      <c r="I45" s="70"/>
      <c r="J45" s="104" t="s">
        <v>364</v>
      </c>
    </row>
    <row r="46" spans="1:10" x14ac:dyDescent="0.45">
      <c r="A46" s="7">
        <v>44</v>
      </c>
      <c r="B46" s="103" t="s">
        <v>329</v>
      </c>
      <c r="C46" s="103" t="s">
        <v>330</v>
      </c>
      <c r="D46" s="92">
        <v>24401.649999999998</v>
      </c>
      <c r="E46" s="92">
        <v>4148</v>
      </c>
      <c r="F46" s="71"/>
      <c r="G46" s="71"/>
      <c r="H46" s="70"/>
      <c r="I46" s="70"/>
      <c r="J46" s="104" t="s">
        <v>365</v>
      </c>
    </row>
    <row r="47" spans="1:10" x14ac:dyDescent="0.45">
      <c r="A47" s="7">
        <v>45</v>
      </c>
      <c r="B47" s="103" t="s">
        <v>239</v>
      </c>
      <c r="C47" s="103" t="s">
        <v>240</v>
      </c>
      <c r="D47" s="92">
        <v>23389.5</v>
      </c>
      <c r="E47" s="92">
        <v>3719</v>
      </c>
      <c r="F47" s="71"/>
      <c r="G47" s="71"/>
      <c r="H47" s="70"/>
      <c r="I47" s="70"/>
      <c r="J47" s="104" t="s">
        <v>118</v>
      </c>
    </row>
    <row r="48" spans="1:10" x14ac:dyDescent="0.45">
      <c r="A48" s="7">
        <v>46</v>
      </c>
      <c r="B48" s="103" t="s">
        <v>331</v>
      </c>
      <c r="C48" s="103" t="s">
        <v>332</v>
      </c>
      <c r="D48" s="92">
        <v>20372.259999999998</v>
      </c>
      <c r="E48" s="92">
        <v>3428</v>
      </c>
      <c r="F48" s="71"/>
      <c r="G48" s="71"/>
      <c r="H48" s="70"/>
      <c r="I48" s="70"/>
      <c r="J48" s="104" t="s">
        <v>366</v>
      </c>
    </row>
    <row r="49" spans="1:10" x14ac:dyDescent="0.45">
      <c r="A49" s="7">
        <v>47</v>
      </c>
      <c r="B49" s="103" t="s">
        <v>333</v>
      </c>
      <c r="C49" s="103" t="s">
        <v>334</v>
      </c>
      <c r="D49" s="92">
        <v>20103.7</v>
      </c>
      <c r="E49" s="92">
        <v>3313</v>
      </c>
      <c r="F49" s="71"/>
      <c r="G49" s="71"/>
      <c r="H49" s="70"/>
      <c r="I49" s="70"/>
      <c r="J49" s="104" t="s">
        <v>367</v>
      </c>
    </row>
    <row r="50" spans="1:10" x14ac:dyDescent="0.45">
      <c r="A50" s="7">
        <v>48</v>
      </c>
      <c r="B50" s="103" t="s">
        <v>335</v>
      </c>
      <c r="C50" s="103" t="s">
        <v>336</v>
      </c>
      <c r="D50" s="92">
        <v>17759.43</v>
      </c>
      <c r="E50" s="92">
        <v>3281</v>
      </c>
      <c r="F50" s="71"/>
      <c r="G50" s="71"/>
      <c r="H50" s="70"/>
      <c r="I50" s="70"/>
      <c r="J50" s="104" t="s">
        <v>368</v>
      </c>
    </row>
    <row r="51" spans="1:10" x14ac:dyDescent="0.45">
      <c r="A51" s="7">
        <v>49</v>
      </c>
      <c r="B51" s="103" t="s">
        <v>337</v>
      </c>
      <c r="C51" s="103" t="s">
        <v>338</v>
      </c>
      <c r="D51" s="92">
        <v>17034.690000000002</v>
      </c>
      <c r="E51" s="92">
        <v>3329</v>
      </c>
      <c r="F51" s="71"/>
      <c r="G51" s="71"/>
      <c r="H51" s="70"/>
      <c r="I51" s="70"/>
      <c r="J51" s="104" t="s">
        <v>369</v>
      </c>
    </row>
    <row r="52" spans="1:10" x14ac:dyDescent="0.45">
      <c r="A52" s="7">
        <v>50</v>
      </c>
      <c r="B52" s="103" t="s">
        <v>339</v>
      </c>
      <c r="C52" s="103" t="s">
        <v>340</v>
      </c>
      <c r="D52" s="92">
        <v>16759.96</v>
      </c>
      <c r="E52" s="92">
        <v>3193</v>
      </c>
      <c r="F52" s="71"/>
      <c r="G52" s="71"/>
      <c r="H52" s="70"/>
      <c r="I52" s="70"/>
      <c r="J52" s="104" t="s">
        <v>370</v>
      </c>
    </row>
    <row r="53" spans="1:10" x14ac:dyDescent="0.45">
      <c r="A53" s="7">
        <v>51</v>
      </c>
      <c r="B53" s="103" t="s">
        <v>341</v>
      </c>
      <c r="C53" s="103" t="s">
        <v>342</v>
      </c>
      <c r="D53" s="92">
        <v>16397</v>
      </c>
      <c r="E53" s="92">
        <v>2623</v>
      </c>
      <c r="F53" s="71"/>
      <c r="G53" s="71"/>
      <c r="H53" s="70"/>
      <c r="I53" s="70"/>
      <c r="J53" s="104" t="s">
        <v>371</v>
      </c>
    </row>
    <row r="54" spans="1:10" ht="24.75" x14ac:dyDescent="0.45">
      <c r="A54" s="7">
        <v>52</v>
      </c>
      <c r="B54" s="103" t="s">
        <v>243</v>
      </c>
      <c r="C54" s="103" t="s">
        <v>244</v>
      </c>
      <c r="D54" s="92">
        <v>13909.19</v>
      </c>
      <c r="E54" s="92">
        <v>2179</v>
      </c>
      <c r="F54" s="71"/>
      <c r="G54" s="71"/>
      <c r="H54" s="70"/>
      <c r="I54" s="70"/>
      <c r="J54" s="104" t="s">
        <v>120</v>
      </c>
    </row>
    <row r="55" spans="1:10" x14ac:dyDescent="0.45">
      <c r="A55" s="7">
        <v>53</v>
      </c>
      <c r="B55" s="103" t="s">
        <v>343</v>
      </c>
      <c r="C55" s="103" t="s">
        <v>344</v>
      </c>
      <c r="D55" s="92">
        <v>13414.880000000001</v>
      </c>
      <c r="E55" s="92">
        <v>2311</v>
      </c>
      <c r="F55" s="71"/>
      <c r="G55" s="71"/>
      <c r="H55" s="70"/>
      <c r="I55" s="70"/>
      <c r="J55" s="104" t="s">
        <v>372</v>
      </c>
    </row>
    <row r="56" spans="1:10" x14ac:dyDescent="0.45">
      <c r="A56" s="7">
        <v>54</v>
      </c>
      <c r="B56" s="103" t="s">
        <v>345</v>
      </c>
      <c r="C56" s="103" t="s">
        <v>345</v>
      </c>
      <c r="D56" s="92">
        <v>4302.29</v>
      </c>
      <c r="E56" s="92">
        <v>831</v>
      </c>
      <c r="F56" s="71"/>
      <c r="G56" s="71"/>
      <c r="H56" s="70"/>
      <c r="I56" s="70"/>
      <c r="J56" s="104" t="s">
        <v>373</v>
      </c>
    </row>
    <row r="57" spans="1:10" x14ac:dyDescent="0.45">
      <c r="A57" s="7">
        <v>55</v>
      </c>
      <c r="B57" s="103" t="s">
        <v>346</v>
      </c>
      <c r="C57" s="103" t="s">
        <v>347</v>
      </c>
      <c r="D57" s="92">
        <v>3670.0499999999997</v>
      </c>
      <c r="E57" s="92">
        <v>613</v>
      </c>
      <c r="F57" s="71"/>
      <c r="G57" s="71"/>
      <c r="H57" s="70"/>
      <c r="I57" s="70"/>
      <c r="J57" s="104" t="s">
        <v>365</v>
      </c>
    </row>
    <row r="58" spans="1:10" x14ac:dyDescent="0.45">
      <c r="A58" s="7">
        <v>56</v>
      </c>
      <c r="B58" s="103" t="s">
        <v>348</v>
      </c>
      <c r="C58" s="103" t="s">
        <v>349</v>
      </c>
      <c r="D58" s="92">
        <v>2621.16</v>
      </c>
      <c r="E58" s="92">
        <v>454</v>
      </c>
      <c r="F58" s="71"/>
      <c r="G58" s="71"/>
      <c r="H58" s="70"/>
      <c r="I58" s="70"/>
      <c r="J58" s="104" t="s">
        <v>374</v>
      </c>
    </row>
    <row r="59" spans="1:10" x14ac:dyDescent="0.45">
      <c r="A59" s="7">
        <v>57</v>
      </c>
      <c r="B59" s="103" t="s">
        <v>70</v>
      </c>
      <c r="C59" s="103" t="s">
        <v>71</v>
      </c>
      <c r="D59" s="92">
        <v>458</v>
      </c>
      <c r="E59" s="92">
        <v>140</v>
      </c>
      <c r="F59" s="71"/>
      <c r="G59" s="71"/>
      <c r="H59" s="70"/>
      <c r="I59" s="70"/>
      <c r="J59" s="104" t="s">
        <v>375</v>
      </c>
    </row>
    <row r="60" spans="1:10" x14ac:dyDescent="0.45">
      <c r="A60" s="7">
        <v>58</v>
      </c>
      <c r="B60" s="103" t="s">
        <v>88</v>
      </c>
      <c r="C60" s="103" t="s">
        <v>89</v>
      </c>
      <c r="D60" s="92">
        <v>298</v>
      </c>
      <c r="E60" s="92">
        <v>151</v>
      </c>
      <c r="F60" s="71"/>
      <c r="G60" s="71"/>
      <c r="H60" s="70"/>
      <c r="I60" s="70"/>
      <c r="J60" s="104">
        <v>43385</v>
      </c>
    </row>
    <row r="61" spans="1:10" x14ac:dyDescent="0.45">
      <c r="A61" s="7">
        <v>59</v>
      </c>
      <c r="B61" s="103" t="s">
        <v>250</v>
      </c>
      <c r="C61" s="103" t="s">
        <v>251</v>
      </c>
      <c r="D61" s="92">
        <v>270</v>
      </c>
      <c r="E61" s="92">
        <v>45</v>
      </c>
      <c r="F61" s="71"/>
      <c r="G61" s="71"/>
      <c r="H61" s="70"/>
      <c r="I61" s="70"/>
      <c r="J61" s="104" t="s">
        <v>121</v>
      </c>
    </row>
    <row r="62" spans="1:10" x14ac:dyDescent="0.45">
      <c r="A62" s="7">
        <v>60</v>
      </c>
      <c r="B62" s="103" t="s">
        <v>248</v>
      </c>
      <c r="C62" s="103" t="s">
        <v>248</v>
      </c>
      <c r="D62" s="92">
        <v>244</v>
      </c>
      <c r="E62" s="92">
        <v>61</v>
      </c>
      <c r="F62" s="71"/>
      <c r="G62" s="71"/>
      <c r="H62" s="70"/>
      <c r="I62" s="70"/>
      <c r="J62" s="104" t="s">
        <v>122</v>
      </c>
    </row>
    <row r="63" spans="1:10" x14ac:dyDescent="0.45">
      <c r="A63" s="7">
        <v>61</v>
      </c>
      <c r="B63" s="103" t="s">
        <v>245</v>
      </c>
      <c r="C63" s="103" t="s">
        <v>246</v>
      </c>
      <c r="D63" s="92">
        <v>146</v>
      </c>
      <c r="E63" s="92">
        <v>73</v>
      </c>
      <c r="F63" s="71"/>
      <c r="G63" s="71"/>
      <c r="H63" s="70"/>
      <c r="I63" s="70"/>
      <c r="J63" s="104" t="s">
        <v>125</v>
      </c>
    </row>
    <row r="64" spans="1:10" x14ac:dyDescent="0.45">
      <c r="A64" s="7">
        <v>62</v>
      </c>
      <c r="B64" s="103" t="s">
        <v>237</v>
      </c>
      <c r="C64" s="103" t="s">
        <v>238</v>
      </c>
      <c r="D64" s="92">
        <v>131</v>
      </c>
      <c r="E64" s="92">
        <v>67</v>
      </c>
      <c r="F64" s="71"/>
      <c r="G64" s="71"/>
      <c r="H64" s="70"/>
      <c r="I64" s="70"/>
      <c r="J64" s="104" t="s">
        <v>157</v>
      </c>
    </row>
    <row r="65" spans="1:10" ht="24.75" x14ac:dyDescent="0.45">
      <c r="A65" s="7">
        <v>63</v>
      </c>
      <c r="B65" s="103" t="s">
        <v>241</v>
      </c>
      <c r="C65" s="103" t="s">
        <v>242</v>
      </c>
      <c r="D65" s="92">
        <v>61</v>
      </c>
      <c r="E65" s="92">
        <v>24</v>
      </c>
      <c r="F65" s="71"/>
      <c r="G65" s="71"/>
      <c r="H65" s="70"/>
      <c r="I65" s="70"/>
      <c r="J65" s="104" t="s">
        <v>376</v>
      </c>
    </row>
    <row r="66" spans="1:10" x14ac:dyDescent="0.45">
      <c r="A66" s="7">
        <v>64</v>
      </c>
      <c r="B66" s="103" t="s">
        <v>252</v>
      </c>
      <c r="C66" s="103" t="s">
        <v>253</v>
      </c>
      <c r="D66" s="92">
        <v>33</v>
      </c>
      <c r="E66" s="92">
        <v>11</v>
      </c>
      <c r="F66" s="71"/>
      <c r="G66" s="71"/>
      <c r="H66" s="70"/>
      <c r="I66" s="70"/>
      <c r="J66" s="104" t="s">
        <v>377</v>
      </c>
    </row>
    <row r="67" spans="1:10" x14ac:dyDescent="0.45">
      <c r="A67" s="7">
        <v>65</v>
      </c>
      <c r="B67" s="103" t="s">
        <v>350</v>
      </c>
      <c r="C67" s="103" t="s">
        <v>247</v>
      </c>
      <c r="D67" s="92">
        <v>30</v>
      </c>
      <c r="E67" s="92">
        <v>15</v>
      </c>
      <c r="F67" s="71"/>
      <c r="G67" s="71"/>
      <c r="H67" s="70"/>
      <c r="I67" s="70"/>
      <c r="J67" s="104" t="s">
        <v>378</v>
      </c>
    </row>
    <row r="68" spans="1:10" x14ac:dyDescent="0.45">
      <c r="A68" s="7">
        <v>66</v>
      </c>
      <c r="B68" s="103" t="s">
        <v>351</v>
      </c>
      <c r="C68" s="103" t="s">
        <v>352</v>
      </c>
      <c r="D68" s="92">
        <v>22</v>
      </c>
      <c r="E68" s="92">
        <v>11</v>
      </c>
      <c r="F68" s="71"/>
      <c r="G68" s="71"/>
      <c r="H68" s="70"/>
      <c r="I68" s="70"/>
      <c r="J68" s="104">
        <v>42790</v>
      </c>
    </row>
    <row r="69" spans="1:10" x14ac:dyDescent="0.45">
      <c r="D69" s="72">
        <f t="shared" ref="D69:I69" si="0">SUM(D3:D68)</f>
        <v>2290155.4700000002</v>
      </c>
      <c r="E69" s="72">
        <f t="shared" si="0"/>
        <v>389932</v>
      </c>
      <c r="F69" s="72">
        <f t="shared" si="0"/>
        <v>554466.75000000012</v>
      </c>
      <c r="G69" s="72">
        <f t="shared" si="0"/>
        <v>92048</v>
      </c>
      <c r="H69" s="72">
        <f t="shared" si="0"/>
        <v>647376.9</v>
      </c>
      <c r="I69" s="72">
        <f t="shared" si="0"/>
        <v>110552</v>
      </c>
    </row>
    <row r="72" spans="1:10" x14ac:dyDescent="0.45">
      <c r="B72" s="6"/>
      <c r="C72" s="6"/>
      <c r="D72" s="145" t="s">
        <v>5</v>
      </c>
      <c r="E72" s="145"/>
      <c r="F72" s="149" t="s">
        <v>33</v>
      </c>
      <c r="G72" s="150"/>
    </row>
    <row r="73" spans="1:10" x14ac:dyDescent="0.45">
      <c r="B73" s="21" t="s">
        <v>7</v>
      </c>
      <c r="C73" s="21"/>
      <c r="D73" s="146">
        <f>D69+F69+H69</f>
        <v>3491999.12</v>
      </c>
      <c r="E73" s="145"/>
      <c r="F73" s="147">
        <f>E69+G69+I69</f>
        <v>592532</v>
      </c>
      <c r="G73" s="148"/>
    </row>
    <row r="94" ht="15.75" customHeight="1" x14ac:dyDescent="0.45"/>
  </sheetData>
  <sortState xmlns:xlrd2="http://schemas.microsoft.com/office/spreadsheetml/2017/richdata2" ref="A3:J68">
    <sortCondition descending="1" ref="D3:D68"/>
    <sortCondition descending="1" ref="F3:F68"/>
    <sortCondition descending="1" ref="H3:H68"/>
  </sortState>
  <mergeCells count="8">
    <mergeCell ref="D73:E73"/>
    <mergeCell ref="F73:G73"/>
    <mergeCell ref="F72:G72"/>
    <mergeCell ref="B1:C1"/>
    <mergeCell ref="D1:E1"/>
    <mergeCell ref="F1:G1"/>
    <mergeCell ref="H1:I1"/>
    <mergeCell ref="D72:E7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topLeftCell="A6" workbookViewId="0">
      <selection activeCell="C34" sqref="C34"/>
    </sheetView>
  </sheetViews>
  <sheetFormatPr defaultRowHeight="14.25" x14ac:dyDescent="0.45"/>
  <cols>
    <col min="1" max="1" width="3.73046875" customWidth="1"/>
    <col min="2" max="2" width="30" customWidth="1"/>
    <col min="3" max="3" width="30.59765625" customWidth="1"/>
    <col min="4" max="4" width="14.59765625" customWidth="1"/>
    <col min="5" max="5" width="16.265625" customWidth="1"/>
    <col min="6" max="6" width="14.3984375" customWidth="1"/>
    <col min="7" max="7" width="12.3984375" customWidth="1"/>
    <col min="8" max="8" width="15.1328125" bestFit="1" customWidth="1"/>
    <col min="9" max="9" width="15.265625" customWidth="1"/>
    <col min="10" max="10" width="13.265625" customWidth="1"/>
  </cols>
  <sheetData>
    <row r="1" spans="1:10" ht="26.25" customHeight="1" x14ac:dyDescent="0.45">
      <c r="A1" s="74"/>
      <c r="B1" s="75" t="s">
        <v>34</v>
      </c>
      <c r="C1" s="83"/>
      <c r="D1" s="153" t="s">
        <v>1</v>
      </c>
      <c r="E1" s="153"/>
      <c r="F1" s="154" t="s">
        <v>35</v>
      </c>
      <c r="G1" s="155"/>
      <c r="H1" s="151" t="s">
        <v>36</v>
      </c>
      <c r="I1" s="152"/>
    </row>
    <row r="2" spans="1:10" x14ac:dyDescent="0.45">
      <c r="A2" s="132"/>
      <c r="B2" s="77"/>
      <c r="C2" s="77"/>
      <c r="D2" s="5" t="s">
        <v>5</v>
      </c>
      <c r="E2" s="5" t="s">
        <v>4</v>
      </c>
      <c r="F2" s="5" t="s">
        <v>5</v>
      </c>
      <c r="G2" s="5" t="s">
        <v>4</v>
      </c>
      <c r="H2" s="5" t="s">
        <v>5</v>
      </c>
      <c r="I2" s="5" t="s">
        <v>4</v>
      </c>
    </row>
    <row r="3" spans="1:10" x14ac:dyDescent="0.45">
      <c r="A3" s="78">
        <v>1</v>
      </c>
      <c r="B3" s="8" t="s">
        <v>139</v>
      </c>
      <c r="C3" s="8" t="s">
        <v>140</v>
      </c>
      <c r="D3" s="81"/>
      <c r="E3" s="81"/>
      <c r="F3" s="19">
        <v>374172.23</v>
      </c>
      <c r="G3" s="19">
        <v>74840</v>
      </c>
      <c r="H3" s="19"/>
      <c r="I3" s="19"/>
      <c r="J3" s="104" t="s">
        <v>144</v>
      </c>
    </row>
    <row r="4" spans="1:10" x14ac:dyDescent="0.45">
      <c r="A4" s="78">
        <v>2</v>
      </c>
      <c r="B4" s="8" t="s">
        <v>609</v>
      </c>
      <c r="C4" s="8" t="s">
        <v>610</v>
      </c>
      <c r="D4" s="81"/>
      <c r="E4" s="81"/>
      <c r="F4" s="10">
        <v>246064.34</v>
      </c>
      <c r="G4" s="10">
        <v>51053</v>
      </c>
      <c r="H4" s="43"/>
      <c r="I4" s="69"/>
      <c r="J4" s="104" t="s">
        <v>354</v>
      </c>
    </row>
    <row r="5" spans="1:10" x14ac:dyDescent="0.45">
      <c r="A5" s="78">
        <v>3</v>
      </c>
      <c r="B5" s="8" t="s">
        <v>611</v>
      </c>
      <c r="C5" s="8" t="s">
        <v>612</v>
      </c>
      <c r="D5" s="96"/>
      <c r="E5" s="96"/>
      <c r="F5" s="43">
        <v>135898.79</v>
      </c>
      <c r="G5" s="43">
        <v>27975</v>
      </c>
      <c r="H5" s="9"/>
      <c r="I5" s="9"/>
      <c r="J5" s="106" t="s">
        <v>367</v>
      </c>
    </row>
    <row r="6" spans="1:10" ht="24.75" x14ac:dyDescent="0.45">
      <c r="A6" s="78">
        <v>4</v>
      </c>
      <c r="B6" s="8" t="s">
        <v>141</v>
      </c>
      <c r="C6" s="8" t="s">
        <v>142</v>
      </c>
      <c r="D6" s="96"/>
      <c r="E6" s="96"/>
      <c r="F6" s="43">
        <v>61852.51</v>
      </c>
      <c r="G6" s="43">
        <v>10042</v>
      </c>
      <c r="H6" s="9"/>
      <c r="I6" s="9"/>
      <c r="J6" s="104" t="s">
        <v>145</v>
      </c>
    </row>
    <row r="7" spans="1:10" x14ac:dyDescent="0.45">
      <c r="A7" s="78">
        <v>5</v>
      </c>
      <c r="B7" s="13" t="s">
        <v>613</v>
      </c>
      <c r="C7" s="13" t="s">
        <v>613</v>
      </c>
      <c r="D7" s="96"/>
      <c r="E7" s="96"/>
      <c r="F7" s="43">
        <v>43847.42</v>
      </c>
      <c r="G7" s="43">
        <v>7378</v>
      </c>
      <c r="H7" s="19"/>
      <c r="I7" s="19"/>
      <c r="J7" s="104" t="s">
        <v>374</v>
      </c>
    </row>
    <row r="8" spans="1:10" x14ac:dyDescent="0.45">
      <c r="A8" s="78">
        <v>6</v>
      </c>
      <c r="B8" s="8" t="s">
        <v>137</v>
      </c>
      <c r="C8" s="8" t="s">
        <v>138</v>
      </c>
      <c r="D8" s="96"/>
      <c r="E8" s="96"/>
      <c r="F8" s="43">
        <v>1184.26</v>
      </c>
      <c r="G8" s="43">
        <v>246</v>
      </c>
      <c r="H8" s="9"/>
      <c r="I8" s="9"/>
      <c r="J8" s="104" t="s">
        <v>143</v>
      </c>
    </row>
    <row r="9" spans="1:10" x14ac:dyDescent="0.45">
      <c r="A9" s="78">
        <v>7</v>
      </c>
      <c r="B9" s="8" t="s">
        <v>614</v>
      </c>
      <c r="C9" s="8" t="s">
        <v>615</v>
      </c>
      <c r="D9" s="96"/>
      <c r="E9" s="96"/>
      <c r="F9" s="43">
        <v>84227.12</v>
      </c>
      <c r="G9" s="43">
        <v>14706</v>
      </c>
      <c r="H9" s="9"/>
      <c r="I9" s="9"/>
      <c r="J9" s="104" t="s">
        <v>513</v>
      </c>
    </row>
    <row r="10" spans="1:10" x14ac:dyDescent="0.45">
      <c r="A10" s="78">
        <v>8</v>
      </c>
      <c r="B10" s="8" t="s">
        <v>616</v>
      </c>
      <c r="C10" s="8" t="s">
        <v>617</v>
      </c>
      <c r="D10" s="96"/>
      <c r="E10" s="96"/>
      <c r="F10" s="43"/>
      <c r="G10" s="43"/>
      <c r="H10" s="9">
        <v>100439.70000000001</v>
      </c>
      <c r="I10" s="9">
        <v>17204</v>
      </c>
      <c r="J10" s="104" t="s">
        <v>354</v>
      </c>
    </row>
    <row r="11" spans="1:10" x14ac:dyDescent="0.45">
      <c r="A11" s="78">
        <v>9</v>
      </c>
      <c r="B11" s="8" t="s">
        <v>618</v>
      </c>
      <c r="C11" s="8" t="s">
        <v>619</v>
      </c>
      <c r="D11" s="96"/>
      <c r="E11" s="96"/>
      <c r="F11" s="43"/>
      <c r="G11" s="43"/>
      <c r="H11" s="9">
        <v>18458</v>
      </c>
      <c r="I11" s="9">
        <v>3119</v>
      </c>
      <c r="J11" s="104" t="s">
        <v>366</v>
      </c>
    </row>
    <row r="12" spans="1:10" x14ac:dyDescent="0.45">
      <c r="A12" s="78">
        <v>10</v>
      </c>
      <c r="B12" s="8" t="s">
        <v>81</v>
      </c>
      <c r="C12" s="8" t="s">
        <v>82</v>
      </c>
      <c r="D12" s="81"/>
      <c r="E12" s="81"/>
      <c r="F12" s="43"/>
      <c r="G12" s="43"/>
      <c r="H12" s="9">
        <v>552.1</v>
      </c>
      <c r="I12" s="9">
        <v>112</v>
      </c>
      <c r="J12" s="105">
        <v>43406</v>
      </c>
    </row>
    <row r="13" spans="1:10" x14ac:dyDescent="0.45">
      <c r="A13" s="78">
        <v>11</v>
      </c>
      <c r="B13" s="8" t="s">
        <v>620</v>
      </c>
      <c r="C13" s="8" t="s">
        <v>621</v>
      </c>
      <c r="D13" s="96"/>
      <c r="E13" s="96"/>
      <c r="F13" s="43"/>
      <c r="G13" s="43"/>
      <c r="H13" s="9">
        <v>53174.37</v>
      </c>
      <c r="I13" s="9">
        <v>8736</v>
      </c>
      <c r="J13" s="107" t="s">
        <v>353</v>
      </c>
    </row>
    <row r="14" spans="1:10" x14ac:dyDescent="0.45">
      <c r="A14" s="78">
        <v>12</v>
      </c>
      <c r="B14" s="8" t="s">
        <v>622</v>
      </c>
      <c r="C14" s="8" t="s">
        <v>623</v>
      </c>
      <c r="D14" s="96"/>
      <c r="E14" s="96"/>
      <c r="F14" s="43"/>
      <c r="G14" s="43"/>
      <c r="H14" s="9">
        <v>17857.690000000002</v>
      </c>
      <c r="I14" s="9">
        <v>3116</v>
      </c>
      <c r="J14" s="105" t="s">
        <v>379</v>
      </c>
    </row>
    <row r="15" spans="1:10" x14ac:dyDescent="0.45">
      <c r="A15" s="78">
        <v>13</v>
      </c>
      <c r="B15" s="8" t="s">
        <v>149</v>
      </c>
      <c r="C15" s="8" t="s">
        <v>150</v>
      </c>
      <c r="D15" s="96"/>
      <c r="E15" s="96"/>
      <c r="F15" s="43"/>
      <c r="G15" s="43"/>
      <c r="H15" s="9">
        <v>6559.11</v>
      </c>
      <c r="I15" s="9">
        <v>1025</v>
      </c>
      <c r="J15" s="105" t="s">
        <v>151</v>
      </c>
    </row>
    <row r="16" spans="1:10" x14ac:dyDescent="0.45">
      <c r="A16" s="78">
        <v>14</v>
      </c>
      <c r="B16" s="8" t="s">
        <v>624</v>
      </c>
      <c r="C16" s="8" t="s">
        <v>625</v>
      </c>
      <c r="D16" s="96">
        <v>35424.78</v>
      </c>
      <c r="E16" s="96">
        <v>5843</v>
      </c>
      <c r="F16" s="43"/>
      <c r="G16" s="43"/>
      <c r="H16" s="9"/>
      <c r="I16" s="9"/>
      <c r="J16" s="105" t="s">
        <v>357</v>
      </c>
    </row>
    <row r="17" spans="1:10" x14ac:dyDescent="0.45">
      <c r="A17" s="78">
        <v>15</v>
      </c>
      <c r="B17" s="8" t="s">
        <v>626</v>
      </c>
      <c r="C17" s="8" t="s">
        <v>627</v>
      </c>
      <c r="D17" s="96">
        <v>35231.870000000003</v>
      </c>
      <c r="E17" s="96">
        <v>6370</v>
      </c>
      <c r="F17" s="43"/>
      <c r="G17" s="43"/>
      <c r="H17" s="9"/>
      <c r="I17" s="9"/>
      <c r="J17" s="104" t="s">
        <v>382</v>
      </c>
    </row>
    <row r="18" spans="1:10" x14ac:dyDescent="0.45">
      <c r="A18" s="78">
        <v>16</v>
      </c>
      <c r="B18" s="8" t="s">
        <v>628</v>
      </c>
      <c r="C18" s="8" t="s">
        <v>629</v>
      </c>
      <c r="D18" s="96">
        <v>17868.03</v>
      </c>
      <c r="E18" s="96">
        <v>2988</v>
      </c>
      <c r="F18" s="43"/>
      <c r="G18" s="43"/>
      <c r="H18" s="19"/>
      <c r="I18" s="19"/>
      <c r="J18" s="105" t="s">
        <v>414</v>
      </c>
    </row>
    <row r="19" spans="1:10" x14ac:dyDescent="0.45">
      <c r="A19" s="78">
        <v>17</v>
      </c>
      <c r="B19" s="8" t="s">
        <v>630</v>
      </c>
      <c r="C19" s="8" t="s">
        <v>631</v>
      </c>
      <c r="D19" s="96">
        <v>15190.9</v>
      </c>
      <c r="E19" s="96">
        <v>3764</v>
      </c>
      <c r="F19" s="43"/>
      <c r="G19" s="43"/>
      <c r="H19" s="19"/>
      <c r="I19" s="19"/>
      <c r="J19" s="105" t="s">
        <v>370</v>
      </c>
    </row>
    <row r="20" spans="1:10" x14ac:dyDescent="0.45">
      <c r="A20" s="78">
        <v>18</v>
      </c>
      <c r="B20" s="8" t="s">
        <v>632</v>
      </c>
      <c r="C20" s="8" t="s">
        <v>633</v>
      </c>
      <c r="D20" s="96">
        <v>14672.829999999998</v>
      </c>
      <c r="E20" s="96">
        <v>2891</v>
      </c>
      <c r="F20" s="43"/>
      <c r="G20" s="43"/>
      <c r="H20" s="19"/>
      <c r="I20" s="19"/>
      <c r="J20" s="105" t="s">
        <v>368</v>
      </c>
    </row>
    <row r="21" spans="1:10" x14ac:dyDescent="0.45">
      <c r="A21" s="78">
        <v>19</v>
      </c>
      <c r="B21" s="8" t="s">
        <v>634</v>
      </c>
      <c r="C21" s="8" t="s">
        <v>635</v>
      </c>
      <c r="D21" s="96">
        <v>12021.58</v>
      </c>
      <c r="E21" s="96">
        <v>2078</v>
      </c>
      <c r="F21" s="43"/>
      <c r="G21" s="43"/>
      <c r="H21" s="19"/>
      <c r="I21" s="19"/>
      <c r="J21" s="105" t="s">
        <v>357</v>
      </c>
    </row>
    <row r="22" spans="1:10" x14ac:dyDescent="0.45">
      <c r="A22" s="78">
        <v>20</v>
      </c>
      <c r="B22" s="8" t="s">
        <v>636</v>
      </c>
      <c r="C22" s="8" t="s">
        <v>637</v>
      </c>
      <c r="D22" s="96">
        <v>7721.97</v>
      </c>
      <c r="E22" s="96">
        <v>1308</v>
      </c>
      <c r="F22" s="43"/>
      <c r="G22" s="43"/>
      <c r="H22" s="19"/>
      <c r="I22" s="19"/>
      <c r="J22" s="105" t="s">
        <v>370</v>
      </c>
    </row>
    <row r="23" spans="1:10" x14ac:dyDescent="0.45">
      <c r="A23" s="78">
        <v>21</v>
      </c>
      <c r="B23" s="8" t="s">
        <v>638</v>
      </c>
      <c r="C23" s="8" t="s">
        <v>639</v>
      </c>
      <c r="D23" s="96">
        <v>5303.75</v>
      </c>
      <c r="E23" s="96">
        <v>956</v>
      </c>
      <c r="F23" s="43"/>
      <c r="G23" s="43"/>
      <c r="H23" s="19"/>
      <c r="I23" s="19"/>
      <c r="J23" s="105" t="s">
        <v>372</v>
      </c>
    </row>
    <row r="24" spans="1:10" x14ac:dyDescent="0.45">
      <c r="A24" s="78">
        <v>22</v>
      </c>
      <c r="B24" s="8" t="s">
        <v>640</v>
      </c>
      <c r="C24" s="8" t="s">
        <v>641</v>
      </c>
      <c r="D24" s="96">
        <v>4922.8999999999996</v>
      </c>
      <c r="E24" s="96">
        <v>848</v>
      </c>
      <c r="F24" s="43"/>
      <c r="G24" s="43"/>
      <c r="H24" s="19"/>
      <c r="I24" s="19"/>
      <c r="J24" s="105" t="s">
        <v>355</v>
      </c>
    </row>
    <row r="25" spans="1:10" x14ac:dyDescent="0.45">
      <c r="A25" s="78">
        <v>23</v>
      </c>
      <c r="B25" s="8" t="s">
        <v>642</v>
      </c>
      <c r="C25" s="8" t="s">
        <v>643</v>
      </c>
      <c r="D25" s="96">
        <v>4849.8599999999997</v>
      </c>
      <c r="E25" s="96">
        <v>920</v>
      </c>
      <c r="F25" s="43"/>
      <c r="G25" s="43"/>
      <c r="H25" s="19"/>
      <c r="I25" s="19"/>
      <c r="J25" s="105" t="s">
        <v>554</v>
      </c>
    </row>
    <row r="26" spans="1:10" x14ac:dyDescent="0.45">
      <c r="A26" s="78">
        <v>24</v>
      </c>
      <c r="B26" s="8" t="s">
        <v>644</v>
      </c>
      <c r="C26" s="8" t="s">
        <v>645</v>
      </c>
      <c r="D26" s="96">
        <v>3410.98</v>
      </c>
      <c r="E26" s="96">
        <v>593</v>
      </c>
      <c r="F26" s="43"/>
      <c r="G26" s="43"/>
      <c r="H26" s="19"/>
      <c r="I26" s="19"/>
      <c r="J26" s="105" t="s">
        <v>447</v>
      </c>
    </row>
    <row r="27" spans="1:10" x14ac:dyDescent="0.45">
      <c r="A27" s="78">
        <v>25</v>
      </c>
      <c r="B27" s="8" t="s">
        <v>646</v>
      </c>
      <c r="C27" s="8" t="s">
        <v>647</v>
      </c>
      <c r="D27" s="96">
        <v>3051.6</v>
      </c>
      <c r="E27" s="96">
        <v>445</v>
      </c>
      <c r="F27" s="43"/>
      <c r="G27" s="43"/>
      <c r="H27" s="19"/>
      <c r="I27" s="19"/>
      <c r="J27" s="105" t="s">
        <v>373</v>
      </c>
    </row>
    <row r="28" spans="1:10" x14ac:dyDescent="0.45">
      <c r="A28" s="78">
        <v>26</v>
      </c>
      <c r="B28" s="8" t="s">
        <v>648</v>
      </c>
      <c r="C28" s="8" t="s">
        <v>649</v>
      </c>
      <c r="D28" s="96">
        <v>2861.17</v>
      </c>
      <c r="E28" s="96">
        <v>467</v>
      </c>
      <c r="F28" s="43"/>
      <c r="G28" s="43"/>
      <c r="H28" s="19"/>
      <c r="I28" s="19"/>
      <c r="J28" s="105" t="s">
        <v>447</v>
      </c>
    </row>
    <row r="29" spans="1:10" x14ac:dyDescent="0.45">
      <c r="A29" s="78">
        <v>27</v>
      </c>
      <c r="B29" s="8" t="s">
        <v>650</v>
      </c>
      <c r="C29" s="8" t="s">
        <v>651</v>
      </c>
      <c r="D29" s="96">
        <v>2831.94</v>
      </c>
      <c r="E29" s="96">
        <v>465</v>
      </c>
      <c r="F29" s="43"/>
      <c r="G29" s="43"/>
      <c r="H29" s="19"/>
      <c r="I29" s="19"/>
      <c r="J29" s="105" t="s">
        <v>382</v>
      </c>
    </row>
    <row r="30" spans="1:10" x14ac:dyDescent="0.45">
      <c r="A30" s="78">
        <v>28</v>
      </c>
      <c r="B30" s="8" t="s">
        <v>652</v>
      </c>
      <c r="C30" s="8" t="s">
        <v>653</v>
      </c>
      <c r="D30" s="96">
        <v>738</v>
      </c>
      <c r="E30" s="96">
        <v>137</v>
      </c>
      <c r="F30" s="43"/>
      <c r="G30" s="43"/>
      <c r="H30" s="19"/>
      <c r="I30" s="19"/>
      <c r="J30" s="105" t="s">
        <v>380</v>
      </c>
    </row>
    <row r="31" spans="1:10" x14ac:dyDescent="0.45">
      <c r="A31" s="78">
        <v>29</v>
      </c>
      <c r="B31" s="8" t="s">
        <v>155</v>
      </c>
      <c r="C31" s="8" t="s">
        <v>156</v>
      </c>
      <c r="D31" s="96">
        <v>36</v>
      </c>
      <c r="E31" s="96">
        <v>12</v>
      </c>
      <c r="F31" s="43"/>
      <c r="G31" s="43"/>
      <c r="H31" s="19"/>
      <c r="I31" s="19"/>
      <c r="J31" s="105" t="s">
        <v>146</v>
      </c>
    </row>
    <row r="32" spans="1:10" x14ac:dyDescent="0.45">
      <c r="A32" s="78">
        <v>30</v>
      </c>
      <c r="B32" s="8" t="s">
        <v>654</v>
      </c>
      <c r="C32" s="8" t="s">
        <v>655</v>
      </c>
      <c r="D32" s="96">
        <v>129269.18000000001</v>
      </c>
      <c r="E32" s="96">
        <v>22271</v>
      </c>
      <c r="F32" s="43"/>
      <c r="G32" s="43"/>
      <c r="H32" s="19"/>
      <c r="I32" s="19"/>
      <c r="J32" s="105" t="s">
        <v>371</v>
      </c>
    </row>
    <row r="33" spans="1:10" x14ac:dyDescent="0.45">
      <c r="A33" s="78">
        <v>31</v>
      </c>
      <c r="B33" s="8" t="s">
        <v>153</v>
      </c>
      <c r="C33" s="8" t="s">
        <v>154</v>
      </c>
      <c r="D33" s="96">
        <v>2500.25</v>
      </c>
      <c r="E33" s="96">
        <v>599</v>
      </c>
      <c r="F33" s="43"/>
      <c r="G33" s="43"/>
      <c r="H33" s="19"/>
      <c r="I33" s="19"/>
      <c r="J33" s="105" t="s">
        <v>120</v>
      </c>
    </row>
    <row r="34" spans="1:10" x14ac:dyDescent="0.45">
      <c r="A34" s="78"/>
      <c r="B34" s="8"/>
      <c r="C34" s="8"/>
      <c r="D34" s="96"/>
      <c r="E34" s="96"/>
      <c r="F34" s="43"/>
      <c r="G34" s="43"/>
      <c r="H34" s="9"/>
      <c r="I34" s="9"/>
      <c r="J34" s="104"/>
    </row>
    <row r="35" spans="1:10" x14ac:dyDescent="0.45">
      <c r="D35" s="20">
        <f t="shared" ref="D35:I35" si="0">SUM(D3:D34)</f>
        <v>297907.59000000003</v>
      </c>
      <c r="E35" s="20">
        <f t="shared" si="0"/>
        <v>52955</v>
      </c>
      <c r="F35" s="20">
        <f t="shared" si="0"/>
        <v>947246.67</v>
      </c>
      <c r="G35" s="20">
        <f t="shared" si="0"/>
        <v>186240</v>
      </c>
      <c r="H35" s="20">
        <f t="shared" si="0"/>
        <v>197040.97</v>
      </c>
      <c r="I35" s="20">
        <f t="shared" si="0"/>
        <v>33312</v>
      </c>
    </row>
    <row r="38" spans="1:10" x14ac:dyDescent="0.45">
      <c r="B38" s="6"/>
      <c r="C38" s="6"/>
      <c r="D38" s="145" t="s">
        <v>5</v>
      </c>
      <c r="E38" s="145"/>
      <c r="F38" s="149" t="s">
        <v>33</v>
      </c>
      <c r="G38" s="150"/>
    </row>
    <row r="39" spans="1:10" x14ac:dyDescent="0.45">
      <c r="B39" s="21" t="s">
        <v>7</v>
      </c>
      <c r="C39" s="21"/>
      <c r="D39" s="146">
        <f>D35+F35+H35</f>
        <v>1442195.23</v>
      </c>
      <c r="E39" s="145"/>
      <c r="F39" s="147">
        <f>E35+G35+I35</f>
        <v>272507</v>
      </c>
      <c r="G39" s="148"/>
    </row>
  </sheetData>
  <sortState xmlns:xlrd2="http://schemas.microsoft.com/office/spreadsheetml/2017/richdata2" ref="A3:J34">
    <sortCondition descending="1" ref="H3:H34"/>
    <sortCondition descending="1" ref="F3:F34"/>
    <sortCondition descending="1" ref="D3:D34"/>
  </sortState>
  <mergeCells count="7">
    <mergeCell ref="H1:I1"/>
    <mergeCell ref="D38:E38"/>
    <mergeCell ref="D39:E39"/>
    <mergeCell ref="F38:G38"/>
    <mergeCell ref="F39:G39"/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workbookViewId="0">
      <selection activeCell="H11" sqref="H11"/>
    </sheetView>
  </sheetViews>
  <sheetFormatPr defaultRowHeight="14.25" x14ac:dyDescent="0.45"/>
  <cols>
    <col min="1" max="1" width="3.73046875" customWidth="1"/>
    <col min="2" max="3" width="35" customWidth="1"/>
    <col min="4" max="4" width="14.59765625" customWidth="1"/>
    <col min="5" max="5" width="16.265625" customWidth="1"/>
    <col min="6" max="6" width="13.265625" customWidth="1"/>
  </cols>
  <sheetData>
    <row r="1" spans="1:6" x14ac:dyDescent="0.45">
      <c r="A1" s="129"/>
      <c r="B1" s="154" t="s">
        <v>39</v>
      </c>
      <c r="C1" s="156"/>
      <c r="D1" s="151" t="s">
        <v>1</v>
      </c>
      <c r="E1" s="152"/>
    </row>
    <row r="2" spans="1:6" x14ac:dyDescent="0.45">
      <c r="A2" s="2"/>
      <c r="B2" s="157"/>
      <c r="C2" s="158"/>
      <c r="D2" s="5" t="s">
        <v>5</v>
      </c>
      <c r="E2" s="5" t="s">
        <v>4</v>
      </c>
    </row>
    <row r="3" spans="1:6" x14ac:dyDescent="0.45">
      <c r="A3" s="78">
        <v>1</v>
      </c>
      <c r="B3" s="13" t="s">
        <v>518</v>
      </c>
      <c r="C3" s="13" t="s">
        <v>519</v>
      </c>
      <c r="D3" s="16">
        <v>131018</v>
      </c>
      <c r="E3" s="16">
        <v>21604</v>
      </c>
      <c r="F3" s="12" t="s">
        <v>374</v>
      </c>
    </row>
    <row r="4" spans="1:6" x14ac:dyDescent="0.45">
      <c r="A4" s="78">
        <v>2</v>
      </c>
      <c r="B4" s="8" t="s">
        <v>194</v>
      </c>
      <c r="C4" s="8" t="s">
        <v>195</v>
      </c>
      <c r="D4" s="16">
        <v>102100</v>
      </c>
      <c r="E4" s="16">
        <v>16319</v>
      </c>
      <c r="F4" s="12" t="s">
        <v>175</v>
      </c>
    </row>
    <row r="5" spans="1:6" x14ac:dyDescent="0.45">
      <c r="A5" s="78">
        <v>3</v>
      </c>
      <c r="B5" s="13" t="s">
        <v>520</v>
      </c>
      <c r="C5" s="13" t="s">
        <v>521</v>
      </c>
      <c r="D5" s="14">
        <v>91146</v>
      </c>
      <c r="E5" s="14">
        <v>20900</v>
      </c>
      <c r="F5" s="12" t="s">
        <v>513</v>
      </c>
    </row>
    <row r="6" spans="1:6" x14ac:dyDescent="0.45">
      <c r="A6" s="78">
        <v>4</v>
      </c>
      <c r="B6" s="13" t="s">
        <v>522</v>
      </c>
      <c r="C6" s="13" t="s">
        <v>523</v>
      </c>
      <c r="D6" s="14">
        <v>67021</v>
      </c>
      <c r="E6" s="14">
        <v>10951</v>
      </c>
      <c r="F6" s="12" t="s">
        <v>379</v>
      </c>
    </row>
    <row r="7" spans="1:6" x14ac:dyDescent="0.45">
      <c r="A7" s="78">
        <v>5</v>
      </c>
      <c r="B7" s="13" t="s">
        <v>524</v>
      </c>
      <c r="C7" s="13" t="s">
        <v>525</v>
      </c>
      <c r="D7" s="14">
        <v>64871</v>
      </c>
      <c r="E7" s="14">
        <v>14678</v>
      </c>
      <c r="F7" s="12" t="s">
        <v>356</v>
      </c>
    </row>
    <row r="8" spans="1:6" x14ac:dyDescent="0.45">
      <c r="A8" s="78">
        <v>6</v>
      </c>
      <c r="B8" s="13" t="s">
        <v>526</v>
      </c>
      <c r="C8" s="13" t="s">
        <v>527</v>
      </c>
      <c r="D8" s="14">
        <v>61431</v>
      </c>
      <c r="E8" s="14">
        <v>9880</v>
      </c>
      <c r="F8" s="12" t="s">
        <v>369</v>
      </c>
    </row>
    <row r="9" spans="1:6" x14ac:dyDescent="0.45">
      <c r="A9" s="78">
        <v>7</v>
      </c>
      <c r="B9" s="13" t="s">
        <v>528</v>
      </c>
      <c r="C9" s="13" t="s">
        <v>529</v>
      </c>
      <c r="D9" s="14">
        <v>42016</v>
      </c>
      <c r="E9" s="14">
        <v>7095</v>
      </c>
      <c r="F9" s="12" t="s">
        <v>445</v>
      </c>
    </row>
    <row r="10" spans="1:6" x14ac:dyDescent="0.45">
      <c r="A10" s="78">
        <v>8</v>
      </c>
      <c r="B10" s="13" t="s">
        <v>530</v>
      </c>
      <c r="C10" s="13" t="s">
        <v>531</v>
      </c>
      <c r="D10" s="14">
        <v>37931</v>
      </c>
      <c r="E10" s="14">
        <v>8770</v>
      </c>
      <c r="F10" s="12" t="s">
        <v>372</v>
      </c>
    </row>
    <row r="11" spans="1:6" ht="24.75" x14ac:dyDescent="0.45">
      <c r="A11" s="78">
        <v>9</v>
      </c>
      <c r="B11" s="13" t="s">
        <v>532</v>
      </c>
      <c r="C11" s="13" t="s">
        <v>533</v>
      </c>
      <c r="D11" s="14">
        <v>36245</v>
      </c>
      <c r="E11" s="14">
        <v>8583</v>
      </c>
      <c r="F11" s="12" t="s">
        <v>365</v>
      </c>
    </row>
    <row r="12" spans="1:6" x14ac:dyDescent="0.45">
      <c r="A12" s="78">
        <v>10</v>
      </c>
      <c r="B12" s="13" t="s">
        <v>249</v>
      </c>
      <c r="C12" s="13" t="s">
        <v>534</v>
      </c>
      <c r="D12" s="14">
        <v>29347</v>
      </c>
      <c r="E12" s="14">
        <v>4747</v>
      </c>
      <c r="F12" s="12" t="s">
        <v>445</v>
      </c>
    </row>
    <row r="13" spans="1:6" x14ac:dyDescent="0.45">
      <c r="A13" s="78">
        <v>11</v>
      </c>
      <c r="B13" s="13" t="s">
        <v>535</v>
      </c>
      <c r="C13" s="13" t="s">
        <v>536</v>
      </c>
      <c r="D13" s="14">
        <v>26381</v>
      </c>
      <c r="E13" s="14">
        <v>4674</v>
      </c>
      <c r="F13" s="12" t="s">
        <v>369</v>
      </c>
    </row>
    <row r="14" spans="1:6" x14ac:dyDescent="0.45">
      <c r="A14" s="78">
        <v>12</v>
      </c>
      <c r="B14" s="13" t="s">
        <v>537</v>
      </c>
      <c r="C14" s="13" t="s">
        <v>538</v>
      </c>
      <c r="D14" s="14">
        <v>25932</v>
      </c>
      <c r="E14" s="14">
        <v>4392</v>
      </c>
      <c r="F14" s="12" t="s">
        <v>447</v>
      </c>
    </row>
    <row r="15" spans="1:6" x14ac:dyDescent="0.45">
      <c r="A15" s="78">
        <v>13</v>
      </c>
      <c r="B15" s="13" t="s">
        <v>539</v>
      </c>
      <c r="C15" s="13" t="s">
        <v>540</v>
      </c>
      <c r="D15" s="14">
        <v>22202</v>
      </c>
      <c r="E15" s="14">
        <v>3875</v>
      </c>
      <c r="F15" s="12" t="s">
        <v>368</v>
      </c>
    </row>
    <row r="16" spans="1:6" x14ac:dyDescent="0.45">
      <c r="A16" s="78">
        <v>14</v>
      </c>
      <c r="B16" s="13" t="s">
        <v>541</v>
      </c>
      <c r="C16" s="13" t="s">
        <v>542</v>
      </c>
      <c r="D16" s="14">
        <v>21627</v>
      </c>
      <c r="E16" s="14">
        <v>3725</v>
      </c>
      <c r="F16" s="12" t="s">
        <v>353</v>
      </c>
    </row>
    <row r="17" spans="1:6" x14ac:dyDescent="0.45">
      <c r="A17" s="78">
        <v>15</v>
      </c>
      <c r="B17" s="13" t="s">
        <v>543</v>
      </c>
      <c r="C17" s="13" t="s">
        <v>544</v>
      </c>
      <c r="D17" s="14">
        <v>13415</v>
      </c>
      <c r="E17" s="14">
        <v>2388</v>
      </c>
      <c r="F17" s="12" t="s">
        <v>363</v>
      </c>
    </row>
    <row r="18" spans="1:6" x14ac:dyDescent="0.45">
      <c r="A18" s="78">
        <v>16</v>
      </c>
      <c r="B18" s="13" t="s">
        <v>545</v>
      </c>
      <c r="C18" s="13" t="s">
        <v>546</v>
      </c>
      <c r="D18" s="14">
        <v>13385</v>
      </c>
      <c r="E18" s="14">
        <v>3188</v>
      </c>
      <c r="F18" s="12" t="s">
        <v>554</v>
      </c>
    </row>
    <row r="19" spans="1:6" x14ac:dyDescent="0.45">
      <c r="A19" s="78">
        <v>17</v>
      </c>
      <c r="B19" s="13" t="s">
        <v>547</v>
      </c>
      <c r="C19" s="13" t="s">
        <v>548</v>
      </c>
      <c r="D19" s="14">
        <v>8559</v>
      </c>
      <c r="E19" s="14">
        <v>1518</v>
      </c>
      <c r="F19" s="12" t="s">
        <v>362</v>
      </c>
    </row>
    <row r="20" spans="1:6" x14ac:dyDescent="0.45">
      <c r="A20" s="78">
        <v>18</v>
      </c>
      <c r="B20" s="13" t="s">
        <v>549</v>
      </c>
      <c r="C20" s="13" t="s">
        <v>550</v>
      </c>
      <c r="D20" s="14">
        <v>8405</v>
      </c>
      <c r="E20" s="14">
        <v>1845</v>
      </c>
      <c r="F20" s="12" t="s">
        <v>513</v>
      </c>
    </row>
    <row r="21" spans="1:6" x14ac:dyDescent="0.45">
      <c r="A21" s="78">
        <v>19</v>
      </c>
      <c r="B21" s="13" t="s">
        <v>551</v>
      </c>
      <c r="C21" s="13" t="s">
        <v>551</v>
      </c>
      <c r="D21" s="14">
        <v>7394</v>
      </c>
      <c r="E21" s="14">
        <v>1573</v>
      </c>
      <c r="F21" s="12" t="s">
        <v>363</v>
      </c>
    </row>
    <row r="22" spans="1:6" x14ac:dyDescent="0.45">
      <c r="A22" s="78">
        <v>20</v>
      </c>
      <c r="B22" s="13" t="s">
        <v>552</v>
      </c>
      <c r="C22" s="13" t="s">
        <v>553</v>
      </c>
      <c r="D22" s="14">
        <v>4477</v>
      </c>
      <c r="E22" s="14">
        <v>870</v>
      </c>
      <c r="F22" s="12" t="s">
        <v>366</v>
      </c>
    </row>
    <row r="23" spans="1:6" x14ac:dyDescent="0.45">
      <c r="A23" s="78">
        <v>21</v>
      </c>
      <c r="B23" s="13" t="s">
        <v>192</v>
      </c>
      <c r="C23" s="13" t="s">
        <v>193</v>
      </c>
      <c r="D23" s="14">
        <v>463</v>
      </c>
      <c r="E23" s="14">
        <v>125</v>
      </c>
      <c r="F23" s="12" t="s">
        <v>158</v>
      </c>
    </row>
    <row r="24" spans="1:6" x14ac:dyDescent="0.45">
      <c r="D24" s="20">
        <f>SUM(D3:D23)</f>
        <v>815366</v>
      </c>
      <c r="E24" s="20">
        <f>SUM(E3:E23)</f>
        <v>151700</v>
      </c>
    </row>
  </sheetData>
  <sortState xmlns:xlrd2="http://schemas.microsoft.com/office/spreadsheetml/2017/richdata2" ref="A3:F23">
    <sortCondition descending="1" ref="D3:D23"/>
  </sortState>
  <mergeCells count="3">
    <mergeCell ref="D1:E1"/>
    <mergeCell ref="B1:C1"/>
    <mergeCell ref="B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52310-9E05-4A8E-8DB3-AE61A25F51C2}">
  <dimension ref="A1:F30"/>
  <sheetViews>
    <sheetView topLeftCell="A6" workbookViewId="0">
      <selection activeCell="J11" sqref="J11"/>
    </sheetView>
  </sheetViews>
  <sheetFormatPr defaultRowHeight="14.25" x14ac:dyDescent="0.45"/>
  <cols>
    <col min="1" max="1" width="3.73046875" customWidth="1"/>
    <col min="2" max="3" width="35" customWidth="1"/>
    <col min="4" max="4" width="14.59765625" customWidth="1"/>
    <col min="5" max="5" width="16.265625" customWidth="1"/>
    <col min="6" max="6" width="13.265625" customWidth="1"/>
  </cols>
  <sheetData>
    <row r="1" spans="1:6" x14ac:dyDescent="0.45">
      <c r="A1" s="129"/>
      <c r="B1" s="154" t="s">
        <v>96</v>
      </c>
      <c r="C1" s="156"/>
      <c r="D1" s="151" t="s">
        <v>1</v>
      </c>
      <c r="E1" s="152"/>
    </row>
    <row r="2" spans="1:6" x14ac:dyDescent="0.45">
      <c r="A2" s="2"/>
      <c r="B2" s="157"/>
      <c r="C2" s="158"/>
      <c r="D2" s="5" t="s">
        <v>5</v>
      </c>
      <c r="E2" s="5" t="s">
        <v>4</v>
      </c>
    </row>
    <row r="3" spans="1:6" x14ac:dyDescent="0.45">
      <c r="A3" s="78">
        <v>1</v>
      </c>
      <c r="B3" s="13" t="s">
        <v>663</v>
      </c>
      <c r="C3" s="13" t="s">
        <v>664</v>
      </c>
      <c r="D3" s="16">
        <v>111024.07</v>
      </c>
      <c r="E3" s="16">
        <v>22462</v>
      </c>
      <c r="F3" s="12" t="s">
        <v>414</v>
      </c>
    </row>
    <row r="4" spans="1:6" x14ac:dyDescent="0.45">
      <c r="A4" s="78">
        <v>2</v>
      </c>
      <c r="B4" s="8" t="s">
        <v>665</v>
      </c>
      <c r="C4" s="8" t="s">
        <v>666</v>
      </c>
      <c r="D4" s="16">
        <v>89552.48</v>
      </c>
      <c r="E4" s="16">
        <v>20790</v>
      </c>
      <c r="F4" s="12" t="s">
        <v>379</v>
      </c>
    </row>
    <row r="5" spans="1:6" x14ac:dyDescent="0.45">
      <c r="A5" s="78">
        <v>3</v>
      </c>
      <c r="B5" s="13" t="s">
        <v>667</v>
      </c>
      <c r="C5" s="13" t="s">
        <v>668</v>
      </c>
      <c r="D5" s="14">
        <v>35306.86</v>
      </c>
      <c r="E5" s="14">
        <v>6487</v>
      </c>
      <c r="F5" s="12" t="s">
        <v>355</v>
      </c>
    </row>
    <row r="6" spans="1:6" x14ac:dyDescent="0.45">
      <c r="A6" s="78">
        <v>4</v>
      </c>
      <c r="B6" s="13" t="s">
        <v>669</v>
      </c>
      <c r="C6" s="13" t="s">
        <v>670</v>
      </c>
      <c r="D6" s="14">
        <v>30413</v>
      </c>
      <c r="E6" s="14">
        <v>4851</v>
      </c>
      <c r="F6" s="12" t="s">
        <v>365</v>
      </c>
    </row>
    <row r="7" spans="1:6" x14ac:dyDescent="0.45">
      <c r="A7" s="78">
        <v>5</v>
      </c>
      <c r="B7" s="13" t="s">
        <v>671</v>
      </c>
      <c r="C7" s="13" t="s">
        <v>672</v>
      </c>
      <c r="D7" s="14">
        <v>24288.69</v>
      </c>
      <c r="E7" s="14">
        <v>5279</v>
      </c>
      <c r="F7" s="12" t="s">
        <v>368</v>
      </c>
    </row>
    <row r="8" spans="1:6" x14ac:dyDescent="0.45">
      <c r="A8" s="78">
        <v>6</v>
      </c>
      <c r="B8" s="13" t="s">
        <v>673</v>
      </c>
      <c r="C8" s="13" t="s">
        <v>674</v>
      </c>
      <c r="D8" s="14">
        <v>23903.77</v>
      </c>
      <c r="E8" s="14">
        <v>5614</v>
      </c>
      <c r="F8" s="12" t="s">
        <v>447</v>
      </c>
    </row>
    <row r="9" spans="1:6" x14ac:dyDescent="0.45">
      <c r="A9" s="78">
        <v>7</v>
      </c>
      <c r="B9" s="13" t="s">
        <v>109</v>
      </c>
      <c r="C9" s="13" t="s">
        <v>110</v>
      </c>
      <c r="D9" s="14">
        <v>22604</v>
      </c>
      <c r="E9" s="14">
        <v>4251</v>
      </c>
      <c r="F9" s="12" t="s">
        <v>121</v>
      </c>
    </row>
    <row r="10" spans="1:6" x14ac:dyDescent="0.45">
      <c r="A10" s="78">
        <v>8</v>
      </c>
      <c r="B10" s="13" t="s">
        <v>675</v>
      </c>
      <c r="C10" s="13" t="s">
        <v>676</v>
      </c>
      <c r="D10" s="14">
        <v>19605.8</v>
      </c>
      <c r="E10" s="14">
        <v>4563</v>
      </c>
      <c r="F10" s="12" t="s">
        <v>355</v>
      </c>
    </row>
    <row r="11" spans="1:6" x14ac:dyDescent="0.45">
      <c r="A11" s="78">
        <v>9</v>
      </c>
      <c r="B11" s="13" t="s">
        <v>677</v>
      </c>
      <c r="C11" s="13" t="s">
        <v>678</v>
      </c>
      <c r="D11" s="14">
        <v>17814</v>
      </c>
      <c r="E11" s="14">
        <v>4042</v>
      </c>
      <c r="F11" s="12" t="s">
        <v>361</v>
      </c>
    </row>
    <row r="12" spans="1:6" x14ac:dyDescent="0.45">
      <c r="A12" s="78">
        <v>10</v>
      </c>
      <c r="B12" s="13" t="s">
        <v>679</v>
      </c>
      <c r="C12" s="13" t="s">
        <v>680</v>
      </c>
      <c r="D12" s="14">
        <v>12527.11</v>
      </c>
      <c r="E12" s="14">
        <v>2402</v>
      </c>
      <c r="F12" s="12" t="s">
        <v>446</v>
      </c>
    </row>
    <row r="13" spans="1:6" ht="24.75" x14ac:dyDescent="0.45">
      <c r="A13" s="78">
        <v>11</v>
      </c>
      <c r="B13" s="13" t="s">
        <v>681</v>
      </c>
      <c r="C13" s="13" t="s">
        <v>682</v>
      </c>
      <c r="D13" s="14">
        <v>11892.82</v>
      </c>
      <c r="E13" s="14">
        <v>2199</v>
      </c>
      <c r="F13" s="12" t="s">
        <v>359</v>
      </c>
    </row>
    <row r="14" spans="1:6" x14ac:dyDescent="0.45">
      <c r="A14" s="78">
        <v>12</v>
      </c>
      <c r="B14" s="13" t="s">
        <v>683</v>
      </c>
      <c r="C14" s="13" t="s">
        <v>684</v>
      </c>
      <c r="D14" s="14">
        <v>10089.48</v>
      </c>
      <c r="E14" s="14">
        <v>2016</v>
      </c>
      <c r="F14" s="12" t="s">
        <v>368</v>
      </c>
    </row>
    <row r="15" spans="1:6" x14ac:dyDescent="0.45">
      <c r="A15" s="78">
        <v>13</v>
      </c>
      <c r="B15" s="13" t="s">
        <v>685</v>
      </c>
      <c r="C15" s="13" t="s">
        <v>686</v>
      </c>
      <c r="D15" s="14">
        <v>4855.8999999999996</v>
      </c>
      <c r="E15" s="14">
        <v>1026</v>
      </c>
      <c r="F15" s="12" t="s">
        <v>367</v>
      </c>
    </row>
    <row r="16" spans="1:6" x14ac:dyDescent="0.45">
      <c r="A16" s="78">
        <v>14</v>
      </c>
      <c r="B16" s="13" t="s">
        <v>687</v>
      </c>
      <c r="C16" s="13" t="s">
        <v>688</v>
      </c>
      <c r="D16" s="14">
        <v>4840</v>
      </c>
      <c r="E16" s="14">
        <v>1254</v>
      </c>
      <c r="F16" s="12" t="s">
        <v>361</v>
      </c>
    </row>
    <row r="17" spans="1:6" x14ac:dyDescent="0.45">
      <c r="A17" s="78">
        <v>15</v>
      </c>
      <c r="B17" s="13" t="s">
        <v>689</v>
      </c>
      <c r="C17" s="13" t="s">
        <v>690</v>
      </c>
      <c r="D17" s="14">
        <v>4600</v>
      </c>
      <c r="E17" s="14">
        <v>839</v>
      </c>
      <c r="F17" s="12" t="s">
        <v>364</v>
      </c>
    </row>
    <row r="18" spans="1:6" x14ac:dyDescent="0.45">
      <c r="A18" s="78">
        <v>16</v>
      </c>
      <c r="B18" s="13" t="s">
        <v>691</v>
      </c>
      <c r="C18" s="13" t="s">
        <v>692</v>
      </c>
      <c r="D18" s="14">
        <v>4372.88</v>
      </c>
      <c r="E18" s="14">
        <v>786</v>
      </c>
      <c r="F18" s="12" t="s">
        <v>358</v>
      </c>
    </row>
    <row r="19" spans="1:6" x14ac:dyDescent="0.45">
      <c r="A19" s="78">
        <v>17</v>
      </c>
      <c r="B19" s="13" t="s">
        <v>693</v>
      </c>
      <c r="C19" s="13" t="s">
        <v>694</v>
      </c>
      <c r="D19" s="14">
        <v>4131</v>
      </c>
      <c r="E19" s="14">
        <v>817</v>
      </c>
      <c r="F19" s="12" t="s">
        <v>379</v>
      </c>
    </row>
    <row r="20" spans="1:6" x14ac:dyDescent="0.45">
      <c r="A20" s="78">
        <v>18</v>
      </c>
      <c r="B20" s="13" t="s">
        <v>695</v>
      </c>
      <c r="C20" s="13" t="s">
        <v>696</v>
      </c>
      <c r="D20" s="14">
        <v>3656</v>
      </c>
      <c r="E20" s="14">
        <v>831</v>
      </c>
      <c r="F20" s="12" t="s">
        <v>371</v>
      </c>
    </row>
    <row r="21" spans="1:6" x14ac:dyDescent="0.45">
      <c r="A21" s="78">
        <v>19</v>
      </c>
      <c r="B21" s="13" t="s">
        <v>697</v>
      </c>
      <c r="C21" s="13" t="s">
        <v>698</v>
      </c>
      <c r="D21" s="14">
        <v>2645</v>
      </c>
      <c r="E21" s="14">
        <v>508</v>
      </c>
      <c r="F21" s="12" t="s">
        <v>513</v>
      </c>
    </row>
    <row r="22" spans="1:6" x14ac:dyDescent="0.45">
      <c r="A22" s="78">
        <v>20</v>
      </c>
      <c r="B22" s="13" t="s">
        <v>699</v>
      </c>
      <c r="C22" s="13" t="s">
        <v>700</v>
      </c>
      <c r="D22" s="14">
        <v>1979</v>
      </c>
      <c r="E22" s="14">
        <v>535</v>
      </c>
      <c r="F22" s="12" t="s">
        <v>356</v>
      </c>
    </row>
    <row r="23" spans="1:6" x14ac:dyDescent="0.45">
      <c r="A23" s="78">
        <v>21</v>
      </c>
      <c r="B23" s="13" t="s">
        <v>113</v>
      </c>
      <c r="C23" s="13" t="s">
        <v>114</v>
      </c>
      <c r="D23" s="14">
        <v>1934</v>
      </c>
      <c r="E23" s="14">
        <v>425</v>
      </c>
      <c r="F23" s="12" t="s">
        <v>127</v>
      </c>
    </row>
    <row r="24" spans="1:6" x14ac:dyDescent="0.45">
      <c r="A24" s="78">
        <v>22</v>
      </c>
      <c r="B24" s="13" t="s">
        <v>701</v>
      </c>
      <c r="C24" s="13" t="s">
        <v>702</v>
      </c>
      <c r="D24" s="14">
        <v>1619.3899999999999</v>
      </c>
      <c r="E24" s="14">
        <v>263</v>
      </c>
      <c r="F24" s="12" t="s">
        <v>380</v>
      </c>
    </row>
    <row r="25" spans="1:6" x14ac:dyDescent="0.45">
      <c r="A25" s="78">
        <v>23</v>
      </c>
      <c r="B25" s="13" t="s">
        <v>105</v>
      </c>
      <c r="C25" s="13" t="s">
        <v>106</v>
      </c>
      <c r="D25" s="14">
        <v>1200</v>
      </c>
      <c r="E25" s="14">
        <v>480</v>
      </c>
      <c r="F25" s="12" t="s">
        <v>119</v>
      </c>
    </row>
    <row r="26" spans="1:6" x14ac:dyDescent="0.45">
      <c r="A26" s="78">
        <v>24</v>
      </c>
      <c r="B26" s="13" t="s">
        <v>703</v>
      </c>
      <c r="C26" s="13" t="s">
        <v>704</v>
      </c>
      <c r="D26" s="14">
        <v>988</v>
      </c>
      <c r="E26" s="14">
        <v>212</v>
      </c>
      <c r="F26" s="12" t="s">
        <v>705</v>
      </c>
    </row>
    <row r="27" spans="1:6" x14ac:dyDescent="0.45">
      <c r="A27" s="78">
        <v>25</v>
      </c>
      <c r="B27" s="13" t="s">
        <v>103</v>
      </c>
      <c r="C27" s="13" t="s">
        <v>104</v>
      </c>
      <c r="D27" s="14">
        <v>636</v>
      </c>
      <c r="E27" s="14">
        <v>96</v>
      </c>
      <c r="F27" s="12" t="s">
        <v>116</v>
      </c>
    </row>
    <row r="28" spans="1:6" x14ac:dyDescent="0.45">
      <c r="A28" s="78">
        <v>26</v>
      </c>
      <c r="B28" s="13" t="s">
        <v>107</v>
      </c>
      <c r="C28" s="13" t="s">
        <v>108</v>
      </c>
      <c r="D28" s="14">
        <v>220</v>
      </c>
      <c r="E28" s="14">
        <v>49</v>
      </c>
      <c r="F28" s="12" t="s">
        <v>120</v>
      </c>
    </row>
    <row r="29" spans="1:6" x14ac:dyDescent="0.45">
      <c r="A29" s="78">
        <v>27</v>
      </c>
      <c r="B29" s="13" t="s">
        <v>111</v>
      </c>
      <c r="C29" s="13" t="s">
        <v>112</v>
      </c>
      <c r="D29" s="14">
        <v>199</v>
      </c>
      <c r="E29" s="14">
        <v>32</v>
      </c>
      <c r="F29" s="12" t="s">
        <v>123</v>
      </c>
    </row>
    <row r="30" spans="1:6" x14ac:dyDescent="0.45">
      <c r="D30" s="20">
        <f>SUM(D3:D29)</f>
        <v>446898.25</v>
      </c>
      <c r="E30" s="20">
        <f>SUM(E3:E29)</f>
        <v>93109</v>
      </c>
    </row>
  </sheetData>
  <mergeCells count="3">
    <mergeCell ref="B1:C1"/>
    <mergeCell ref="D1:E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FDA20-FC54-4058-B014-12E5C2D42618}">
  <dimension ref="A1:H16"/>
  <sheetViews>
    <sheetView workbookViewId="0">
      <selection activeCell="L19" sqref="L19"/>
    </sheetView>
  </sheetViews>
  <sheetFormatPr defaultRowHeight="14.25" x14ac:dyDescent="0.45"/>
  <cols>
    <col min="1" max="1" width="3.73046875" customWidth="1"/>
    <col min="2" max="2" width="30" customWidth="1"/>
    <col min="3" max="3" width="30.59765625" customWidth="1"/>
    <col min="4" max="4" width="14.3984375" customWidth="1"/>
    <col min="5" max="5" width="12.3984375" customWidth="1"/>
    <col min="6" max="6" width="15.1328125" bestFit="1" customWidth="1"/>
    <col min="7" max="7" width="15.265625" customWidth="1"/>
    <col min="8" max="8" width="13.265625" customWidth="1"/>
  </cols>
  <sheetData>
    <row r="1" spans="1:8" ht="26.25" customHeight="1" x14ac:dyDescent="0.45">
      <c r="A1" s="137"/>
      <c r="B1" s="75" t="s">
        <v>454</v>
      </c>
      <c r="C1" s="83"/>
      <c r="D1" s="151" t="s">
        <v>37</v>
      </c>
      <c r="E1" s="159"/>
      <c r="F1" s="151" t="s">
        <v>38</v>
      </c>
      <c r="G1" s="152"/>
    </row>
    <row r="2" spans="1:8" x14ac:dyDescent="0.45">
      <c r="A2" s="132"/>
      <c r="B2" s="77"/>
      <c r="C2" s="77"/>
      <c r="D2" s="5" t="s">
        <v>5</v>
      </c>
      <c r="E2" s="5" t="s">
        <v>4</v>
      </c>
      <c r="F2" s="5" t="s">
        <v>5</v>
      </c>
      <c r="G2" s="5" t="s">
        <v>4</v>
      </c>
    </row>
    <row r="3" spans="1:8" x14ac:dyDescent="0.45">
      <c r="A3" s="78">
        <v>1</v>
      </c>
      <c r="B3" s="8" t="s">
        <v>455</v>
      </c>
      <c r="C3" s="8" t="s">
        <v>456</v>
      </c>
      <c r="D3" s="19">
        <v>229279.90999999997</v>
      </c>
      <c r="E3" s="19">
        <v>48973</v>
      </c>
      <c r="F3" s="19"/>
      <c r="G3" s="19"/>
      <c r="H3" s="104" t="s">
        <v>366</v>
      </c>
    </row>
    <row r="4" spans="1:8" x14ac:dyDescent="0.45">
      <c r="A4" s="78">
        <v>2</v>
      </c>
      <c r="B4" s="8" t="s">
        <v>64</v>
      </c>
      <c r="C4" s="8" t="s">
        <v>59</v>
      </c>
      <c r="D4" s="10">
        <v>6232</v>
      </c>
      <c r="E4" s="10">
        <v>2018</v>
      </c>
      <c r="F4" s="43"/>
      <c r="G4" s="69"/>
      <c r="H4" s="104">
        <v>42916</v>
      </c>
    </row>
    <row r="5" spans="1:8" x14ac:dyDescent="0.45">
      <c r="A5" s="78">
        <v>3</v>
      </c>
      <c r="B5" s="103" t="s">
        <v>588</v>
      </c>
      <c r="C5" s="103" t="s">
        <v>589</v>
      </c>
      <c r="D5" s="43">
        <v>1868</v>
      </c>
      <c r="E5" s="43">
        <v>305</v>
      </c>
      <c r="F5" s="6"/>
      <c r="G5" s="5"/>
      <c r="H5" s="104" t="s">
        <v>367</v>
      </c>
    </row>
    <row r="6" spans="1:8" x14ac:dyDescent="0.45">
      <c r="A6" s="78">
        <v>4</v>
      </c>
      <c r="B6" s="8" t="s">
        <v>457</v>
      </c>
      <c r="C6" s="8" t="s">
        <v>169</v>
      </c>
      <c r="D6" s="43">
        <v>1251</v>
      </c>
      <c r="E6" s="43">
        <v>619</v>
      </c>
      <c r="F6" s="9"/>
      <c r="G6" s="9"/>
      <c r="H6" s="106" t="s">
        <v>131</v>
      </c>
    </row>
    <row r="7" spans="1:8" x14ac:dyDescent="0.45">
      <c r="A7" s="78">
        <v>5</v>
      </c>
      <c r="B7" s="103" t="s">
        <v>590</v>
      </c>
      <c r="C7" s="103" t="s">
        <v>591</v>
      </c>
      <c r="D7" s="43">
        <v>519</v>
      </c>
      <c r="E7" s="43">
        <v>109</v>
      </c>
      <c r="F7" s="6"/>
      <c r="G7" s="5"/>
      <c r="H7" s="104" t="s">
        <v>361</v>
      </c>
    </row>
    <row r="8" spans="1:8" ht="24.75" x14ac:dyDescent="0.45">
      <c r="A8" s="78">
        <v>6</v>
      </c>
      <c r="B8" s="8" t="s">
        <v>458</v>
      </c>
      <c r="C8" s="8" t="s">
        <v>168</v>
      </c>
      <c r="D8" s="43">
        <v>909.5</v>
      </c>
      <c r="E8" s="43">
        <v>467</v>
      </c>
      <c r="F8" s="9"/>
      <c r="G8" s="9"/>
      <c r="H8" s="104" t="s">
        <v>146</v>
      </c>
    </row>
    <row r="9" spans="1:8" x14ac:dyDescent="0.45">
      <c r="A9" s="78">
        <v>7</v>
      </c>
      <c r="B9" s="13" t="s">
        <v>63</v>
      </c>
      <c r="C9" s="13" t="s">
        <v>63</v>
      </c>
      <c r="D9" s="43">
        <v>160</v>
      </c>
      <c r="E9" s="43">
        <v>40</v>
      </c>
      <c r="F9" s="19"/>
      <c r="G9" s="19"/>
      <c r="H9" s="104" t="s">
        <v>176</v>
      </c>
    </row>
    <row r="10" spans="1:8" x14ac:dyDescent="0.45">
      <c r="A10" s="78">
        <v>8</v>
      </c>
      <c r="B10" s="8" t="s">
        <v>459</v>
      </c>
      <c r="C10" s="8" t="s">
        <v>460</v>
      </c>
      <c r="D10" s="43"/>
      <c r="E10" s="43"/>
      <c r="F10" s="9">
        <v>87054.279999999984</v>
      </c>
      <c r="G10" s="9">
        <v>18280</v>
      </c>
      <c r="H10" s="104">
        <v>44008</v>
      </c>
    </row>
    <row r="11" spans="1:8" x14ac:dyDescent="0.45">
      <c r="A11" s="78">
        <v>9</v>
      </c>
      <c r="B11" s="8" t="s">
        <v>65</v>
      </c>
      <c r="C11" s="8" t="s">
        <v>66</v>
      </c>
      <c r="D11" s="43"/>
      <c r="E11" s="43"/>
      <c r="F11" s="9">
        <v>907</v>
      </c>
      <c r="G11" s="9">
        <v>148</v>
      </c>
      <c r="H11" s="104">
        <v>43196</v>
      </c>
    </row>
    <row r="12" spans="1:8" x14ac:dyDescent="0.45">
      <c r="D12" s="20">
        <f>SUM(D3:D11)</f>
        <v>240219.40999999997</v>
      </c>
      <c r="E12" s="20">
        <f>SUM(E3:E11)</f>
        <v>52531</v>
      </c>
      <c r="F12" s="20">
        <f>SUM(F3:F11)</f>
        <v>87961.279999999984</v>
      </c>
      <c r="G12" s="20">
        <f>SUM(G3:G11)</f>
        <v>18428</v>
      </c>
    </row>
    <row r="15" spans="1:8" x14ac:dyDescent="0.45">
      <c r="B15" s="6"/>
      <c r="C15" s="6"/>
      <c r="D15" s="149" t="s">
        <v>6</v>
      </c>
      <c r="E15" s="150"/>
      <c r="F15" s="149" t="s">
        <v>33</v>
      </c>
      <c r="G15" s="150"/>
    </row>
    <row r="16" spans="1:8" x14ac:dyDescent="0.45">
      <c r="B16" s="21" t="s">
        <v>7</v>
      </c>
      <c r="C16" s="21"/>
      <c r="D16" s="147">
        <f>D12+F12</f>
        <v>328180.68999999994</v>
      </c>
      <c r="E16" s="148"/>
      <c r="F16" s="147">
        <f>E12+G12</f>
        <v>70959</v>
      </c>
      <c r="G16" s="148"/>
    </row>
  </sheetData>
  <mergeCells count="6">
    <mergeCell ref="D1:E1"/>
    <mergeCell ref="F1:G1"/>
    <mergeCell ref="D15:E15"/>
    <mergeCell ref="F15:G15"/>
    <mergeCell ref="D16:E16"/>
    <mergeCell ref="F16:G1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workbookViewId="0">
      <selection activeCell="A5" sqref="A5:XFD5"/>
    </sheetView>
  </sheetViews>
  <sheetFormatPr defaultRowHeight="14.25" x14ac:dyDescent="0.45"/>
  <cols>
    <col min="1" max="1" width="3.73046875" customWidth="1"/>
    <col min="2" max="3" width="35" customWidth="1"/>
    <col min="4" max="4" width="14.59765625" customWidth="1"/>
    <col min="5" max="5" width="16.265625" customWidth="1"/>
    <col min="6" max="6" width="14.3984375" customWidth="1"/>
    <col min="7" max="7" width="12.3984375" customWidth="1"/>
    <col min="8" max="8" width="15.73046875" customWidth="1"/>
    <col min="9" max="9" width="15.265625" customWidth="1"/>
    <col min="11" max="11" width="13.265625" customWidth="1"/>
  </cols>
  <sheetData>
    <row r="1" spans="1:8" ht="15" customHeight="1" x14ac:dyDescent="0.45">
      <c r="A1" s="133"/>
      <c r="B1" s="143" t="s">
        <v>58</v>
      </c>
      <c r="C1" s="160"/>
      <c r="D1" s="153" t="s">
        <v>37</v>
      </c>
      <c r="E1" s="153"/>
      <c r="F1" s="153" t="s">
        <v>38</v>
      </c>
      <c r="G1" s="153"/>
    </row>
    <row r="2" spans="1:8" ht="17.649999999999999" x14ac:dyDescent="0.45">
      <c r="A2" s="74"/>
      <c r="B2" s="154"/>
      <c r="C2" s="156"/>
      <c r="D2" s="153"/>
      <c r="E2" s="153"/>
      <c r="F2" s="153"/>
      <c r="G2" s="153"/>
    </row>
    <row r="3" spans="1:8" x14ac:dyDescent="0.45">
      <c r="A3" s="76"/>
      <c r="B3" s="77"/>
      <c r="C3" s="77"/>
      <c r="D3" s="5" t="s">
        <v>5</v>
      </c>
      <c r="E3" s="5" t="s">
        <v>4</v>
      </c>
      <c r="F3" s="5" t="s">
        <v>5</v>
      </c>
      <c r="G3" s="5" t="s">
        <v>4</v>
      </c>
    </row>
    <row r="4" spans="1:8" x14ac:dyDescent="0.45">
      <c r="A4" s="76">
        <v>1</v>
      </c>
      <c r="B4" s="103" t="s">
        <v>590</v>
      </c>
      <c r="C4" s="103" t="s">
        <v>591</v>
      </c>
      <c r="D4" s="43">
        <v>142222.69</v>
      </c>
      <c r="E4" s="43">
        <v>27986</v>
      </c>
      <c r="F4" s="6"/>
      <c r="G4" s="5"/>
      <c r="H4" s="104" t="s">
        <v>361</v>
      </c>
    </row>
    <row r="5" spans="1:8" x14ac:dyDescent="0.45">
      <c r="A5" s="76">
        <v>2</v>
      </c>
      <c r="B5" s="103" t="s">
        <v>588</v>
      </c>
      <c r="C5" s="103" t="s">
        <v>589</v>
      </c>
      <c r="D5" s="43">
        <v>51149.33</v>
      </c>
      <c r="E5" s="43">
        <v>8507</v>
      </c>
      <c r="F5" s="6"/>
      <c r="G5" s="5"/>
      <c r="H5" s="104" t="s">
        <v>367</v>
      </c>
    </row>
    <row r="6" spans="1:8" x14ac:dyDescent="0.45">
      <c r="A6" s="76">
        <v>3</v>
      </c>
      <c r="B6" s="103" t="s">
        <v>170</v>
      </c>
      <c r="C6" s="103" t="s">
        <v>171</v>
      </c>
      <c r="D6" s="43">
        <v>28621.66</v>
      </c>
      <c r="E6" s="43">
        <v>4722</v>
      </c>
      <c r="F6" s="6"/>
      <c r="G6" s="5"/>
      <c r="H6" s="104" t="s">
        <v>118</v>
      </c>
    </row>
    <row r="7" spans="1:8" x14ac:dyDescent="0.45">
      <c r="A7" s="76">
        <v>4</v>
      </c>
      <c r="B7" s="103" t="s">
        <v>592</v>
      </c>
      <c r="C7" s="103" t="s">
        <v>592</v>
      </c>
      <c r="D7" s="43">
        <v>14493.69</v>
      </c>
      <c r="E7" s="43">
        <v>2526</v>
      </c>
      <c r="F7" s="6"/>
      <c r="G7" s="5"/>
      <c r="H7" s="104" t="s">
        <v>358</v>
      </c>
    </row>
    <row r="8" spans="1:8" x14ac:dyDescent="0.45">
      <c r="A8" s="76">
        <v>5</v>
      </c>
      <c r="B8" s="103" t="s">
        <v>173</v>
      </c>
      <c r="C8" s="103" t="s">
        <v>173</v>
      </c>
      <c r="D8" s="43">
        <v>8347</v>
      </c>
      <c r="E8" s="43">
        <v>1616</v>
      </c>
      <c r="F8" s="6"/>
      <c r="G8" s="5"/>
      <c r="H8" s="104" t="s">
        <v>175</v>
      </c>
    </row>
    <row r="9" spans="1:8" x14ac:dyDescent="0.45">
      <c r="A9" s="76">
        <v>6</v>
      </c>
      <c r="B9" s="103" t="s">
        <v>172</v>
      </c>
      <c r="C9" s="103" t="s">
        <v>172</v>
      </c>
      <c r="D9" s="43">
        <v>1148.2</v>
      </c>
      <c r="E9" s="43">
        <v>179</v>
      </c>
      <c r="F9" s="6"/>
      <c r="G9" s="5"/>
      <c r="H9" s="104" t="s">
        <v>121</v>
      </c>
    </row>
    <row r="10" spans="1:8" x14ac:dyDescent="0.45">
      <c r="A10" s="76">
        <v>7</v>
      </c>
      <c r="B10" s="103" t="s">
        <v>593</v>
      </c>
      <c r="C10" s="103" t="s">
        <v>594</v>
      </c>
      <c r="D10" s="43">
        <v>324</v>
      </c>
      <c r="E10" s="43">
        <v>60</v>
      </c>
      <c r="F10" s="6"/>
      <c r="G10" s="5"/>
      <c r="H10" s="104">
        <v>43168</v>
      </c>
    </row>
    <row r="11" spans="1:8" x14ac:dyDescent="0.45">
      <c r="A11" s="76">
        <v>8</v>
      </c>
      <c r="B11" s="103" t="s">
        <v>174</v>
      </c>
      <c r="C11" s="103" t="s">
        <v>174</v>
      </c>
      <c r="D11" s="43"/>
      <c r="E11" s="43"/>
      <c r="F11" s="70">
        <v>122.34</v>
      </c>
      <c r="G11" s="43">
        <v>21</v>
      </c>
      <c r="H11" s="104" t="s">
        <v>152</v>
      </c>
    </row>
    <row r="12" spans="1:8" x14ac:dyDescent="0.45">
      <c r="D12" s="20">
        <f>SUM(D4:D11)</f>
        <v>246306.57000000004</v>
      </c>
      <c r="E12" s="20">
        <f>SUM(E4:E11)</f>
        <v>45596</v>
      </c>
      <c r="F12" s="20">
        <f>SUM(F4:F11)</f>
        <v>122.34</v>
      </c>
      <c r="G12" s="20">
        <f>SUM(G4:G11)</f>
        <v>21</v>
      </c>
    </row>
    <row r="15" spans="1:8" x14ac:dyDescent="0.45">
      <c r="B15" s="6"/>
      <c r="C15" s="6"/>
      <c r="D15" s="145" t="s">
        <v>5</v>
      </c>
      <c r="E15" s="145"/>
      <c r="F15" s="149" t="s">
        <v>33</v>
      </c>
      <c r="G15" s="150"/>
    </row>
    <row r="16" spans="1:8" x14ac:dyDescent="0.45">
      <c r="B16" s="21" t="s">
        <v>7</v>
      </c>
      <c r="C16" s="21"/>
      <c r="D16" s="146">
        <f>D12+F12</f>
        <v>246428.91000000003</v>
      </c>
      <c r="E16" s="145"/>
      <c r="F16" s="147">
        <f>E12+G12</f>
        <v>45617</v>
      </c>
      <c r="G16" s="148"/>
    </row>
  </sheetData>
  <sortState xmlns:xlrd2="http://schemas.microsoft.com/office/spreadsheetml/2017/richdata2" ref="A4:H11">
    <sortCondition descending="1" ref="D4:D11"/>
    <sortCondition descending="1" ref="F4:F11"/>
  </sortState>
  <mergeCells count="7">
    <mergeCell ref="D16:E16"/>
    <mergeCell ref="F15:G15"/>
    <mergeCell ref="F16:G16"/>
    <mergeCell ref="B1:C2"/>
    <mergeCell ref="D1:E2"/>
    <mergeCell ref="F1:G2"/>
    <mergeCell ref="D15:E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"/>
  <sheetViews>
    <sheetView workbookViewId="0"/>
  </sheetViews>
  <sheetFormatPr defaultRowHeight="14.25" x14ac:dyDescent="0.45"/>
  <cols>
    <col min="1" max="1" width="3.73046875" customWidth="1"/>
    <col min="2" max="3" width="35" customWidth="1"/>
    <col min="4" max="4" width="14.59765625" customWidth="1"/>
    <col min="5" max="5" width="16.265625" customWidth="1"/>
    <col min="6" max="6" width="13.265625" customWidth="1"/>
  </cols>
  <sheetData>
    <row r="1" spans="1:6" ht="17.649999999999999" x14ac:dyDescent="0.45">
      <c r="A1" s="137"/>
      <c r="B1" s="154" t="s">
        <v>41</v>
      </c>
      <c r="C1" s="156"/>
      <c r="D1" s="151" t="s">
        <v>1</v>
      </c>
      <c r="E1" s="152"/>
    </row>
    <row r="2" spans="1:6" x14ac:dyDescent="0.45">
      <c r="A2" s="76"/>
      <c r="B2" s="77"/>
      <c r="C2" s="77"/>
      <c r="D2" s="5" t="s">
        <v>5</v>
      </c>
      <c r="E2" s="5" t="s">
        <v>4</v>
      </c>
    </row>
    <row r="3" spans="1:6" x14ac:dyDescent="0.45">
      <c r="A3" s="78">
        <v>1</v>
      </c>
      <c r="B3" s="8" t="s">
        <v>419</v>
      </c>
      <c r="C3" s="8" t="s">
        <v>420</v>
      </c>
      <c r="D3" s="19">
        <v>25060.19</v>
      </c>
      <c r="E3" s="19">
        <v>5394</v>
      </c>
      <c r="F3" s="12" t="s">
        <v>445</v>
      </c>
    </row>
    <row r="4" spans="1:6" x14ac:dyDescent="0.45">
      <c r="A4" s="78">
        <v>2</v>
      </c>
      <c r="B4" s="13" t="s">
        <v>421</v>
      </c>
      <c r="C4" s="13" t="s">
        <v>422</v>
      </c>
      <c r="D4" s="19">
        <v>20982.7</v>
      </c>
      <c r="E4" s="19">
        <v>3646</v>
      </c>
      <c r="F4" s="12" t="s">
        <v>355</v>
      </c>
    </row>
    <row r="5" spans="1:6" x14ac:dyDescent="0.45">
      <c r="A5" s="78">
        <v>3</v>
      </c>
      <c r="B5" s="13" t="s">
        <v>423</v>
      </c>
      <c r="C5" s="13" t="s">
        <v>424</v>
      </c>
      <c r="D5" s="19">
        <v>17441.29</v>
      </c>
      <c r="E5" s="19">
        <v>3010</v>
      </c>
      <c r="F5" s="12" t="s">
        <v>446</v>
      </c>
    </row>
    <row r="6" spans="1:6" x14ac:dyDescent="0.45">
      <c r="A6" s="78">
        <v>4</v>
      </c>
      <c r="B6" s="13" t="s">
        <v>425</v>
      </c>
      <c r="C6" s="13" t="s">
        <v>426</v>
      </c>
      <c r="D6" s="19">
        <v>16579.830000000002</v>
      </c>
      <c r="E6" s="19">
        <v>2911</v>
      </c>
      <c r="F6" s="12" t="s">
        <v>364</v>
      </c>
    </row>
    <row r="7" spans="1:6" x14ac:dyDescent="0.45">
      <c r="A7" s="78">
        <v>5</v>
      </c>
      <c r="B7" s="13" t="s">
        <v>427</v>
      </c>
      <c r="C7" s="13" t="s">
        <v>428</v>
      </c>
      <c r="D7" s="19">
        <v>8892.7199999999993</v>
      </c>
      <c r="E7" s="19">
        <v>1492</v>
      </c>
      <c r="F7" s="12" t="s">
        <v>364</v>
      </c>
    </row>
    <row r="8" spans="1:6" x14ac:dyDescent="0.45">
      <c r="A8" s="78">
        <v>6</v>
      </c>
      <c r="B8" s="13" t="s">
        <v>429</v>
      </c>
      <c r="C8" s="13" t="s">
        <v>430</v>
      </c>
      <c r="D8" s="19">
        <v>5916.02</v>
      </c>
      <c r="E8" s="19">
        <v>1134</v>
      </c>
      <c r="F8" s="12" t="s">
        <v>362</v>
      </c>
    </row>
    <row r="9" spans="1:6" x14ac:dyDescent="0.45">
      <c r="A9" s="78">
        <v>7</v>
      </c>
      <c r="B9" s="13" t="s">
        <v>431</v>
      </c>
      <c r="C9" s="13" t="s">
        <v>432</v>
      </c>
      <c r="D9" s="19">
        <v>5822.61</v>
      </c>
      <c r="E9" s="19">
        <v>984</v>
      </c>
      <c r="F9" s="12" t="s">
        <v>446</v>
      </c>
    </row>
    <row r="10" spans="1:6" x14ac:dyDescent="0.45">
      <c r="A10" s="78">
        <v>8</v>
      </c>
      <c r="B10" s="13" t="s">
        <v>433</v>
      </c>
      <c r="C10" s="13" t="s">
        <v>434</v>
      </c>
      <c r="D10" s="19">
        <v>4542.18</v>
      </c>
      <c r="E10" s="19">
        <v>755</v>
      </c>
      <c r="F10" s="12" t="s">
        <v>447</v>
      </c>
    </row>
    <row r="11" spans="1:6" x14ac:dyDescent="0.45">
      <c r="A11" s="78">
        <v>9</v>
      </c>
      <c r="B11" s="13" t="s">
        <v>435</v>
      </c>
      <c r="C11" s="13" t="s">
        <v>436</v>
      </c>
      <c r="D11" s="19">
        <v>3572.6000000000004</v>
      </c>
      <c r="E11" s="19">
        <v>649</v>
      </c>
      <c r="F11" s="12" t="s">
        <v>445</v>
      </c>
    </row>
    <row r="12" spans="1:6" x14ac:dyDescent="0.45">
      <c r="A12" s="78">
        <v>10</v>
      </c>
      <c r="B12" s="13" t="s">
        <v>437</v>
      </c>
      <c r="C12" s="13" t="s">
        <v>438</v>
      </c>
      <c r="D12" s="19">
        <v>2001</v>
      </c>
      <c r="E12" s="19">
        <v>664</v>
      </c>
      <c r="F12" s="12" t="s">
        <v>363</v>
      </c>
    </row>
    <row r="13" spans="1:6" ht="24.75" x14ac:dyDescent="0.45">
      <c r="A13" s="78">
        <v>11</v>
      </c>
      <c r="B13" s="13" t="s">
        <v>439</v>
      </c>
      <c r="C13" s="13" t="s">
        <v>440</v>
      </c>
      <c r="D13" s="19">
        <v>1583</v>
      </c>
      <c r="E13" s="19">
        <v>343</v>
      </c>
      <c r="F13" s="12" t="s">
        <v>369</v>
      </c>
    </row>
    <row r="14" spans="1:6" x14ac:dyDescent="0.45">
      <c r="A14" s="78">
        <v>12</v>
      </c>
      <c r="B14" s="13" t="s">
        <v>441</v>
      </c>
      <c r="C14" s="13" t="s">
        <v>442</v>
      </c>
      <c r="D14" s="19">
        <v>1132.0999999999999</v>
      </c>
      <c r="E14" s="19">
        <v>197</v>
      </c>
      <c r="F14" s="12" t="s">
        <v>372</v>
      </c>
    </row>
    <row r="15" spans="1:6" x14ac:dyDescent="0.45">
      <c r="A15" s="78">
        <v>13</v>
      </c>
      <c r="B15" s="13" t="s">
        <v>443</v>
      </c>
      <c r="C15" s="13" t="s">
        <v>444</v>
      </c>
      <c r="D15" s="19">
        <v>895.5</v>
      </c>
      <c r="E15" s="19">
        <v>178</v>
      </c>
      <c r="F15" s="12" t="s">
        <v>362</v>
      </c>
    </row>
    <row r="16" spans="1:6" x14ac:dyDescent="0.45">
      <c r="D16" s="20">
        <f>SUM(D3:D15)</f>
        <v>114421.74000000002</v>
      </c>
      <c r="E16" s="20">
        <f>SUM(E3:E15)</f>
        <v>21357</v>
      </c>
    </row>
  </sheetData>
  <sortState xmlns:xlrd2="http://schemas.microsoft.com/office/spreadsheetml/2017/richdata2" ref="A3:F15">
    <sortCondition descending="1" ref="D3:D15"/>
  </sortState>
  <mergeCells count="2">
    <mergeCell ref="D1:E1"/>
    <mergeCell ref="B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5F6EF-1DEF-4B78-BE9B-7910AB41BC8C}">
  <dimension ref="A1:F9"/>
  <sheetViews>
    <sheetView workbookViewId="0">
      <selection activeCell="F4" sqref="F4:F8"/>
    </sheetView>
  </sheetViews>
  <sheetFormatPr defaultRowHeight="14.25" x14ac:dyDescent="0.45"/>
  <cols>
    <col min="1" max="1" width="3.73046875" customWidth="1"/>
    <col min="2" max="3" width="35" customWidth="1"/>
    <col min="4" max="4" width="14.59765625" customWidth="1"/>
    <col min="5" max="5" width="16.265625" customWidth="1"/>
    <col min="6" max="6" width="13.265625" customWidth="1"/>
  </cols>
  <sheetData>
    <row r="1" spans="1:6" ht="17.649999999999999" x14ac:dyDescent="0.45">
      <c r="A1" s="74"/>
      <c r="B1" s="154" t="s">
        <v>75</v>
      </c>
      <c r="C1" s="156"/>
      <c r="D1" s="151" t="s">
        <v>1</v>
      </c>
      <c r="E1" s="152"/>
    </row>
    <row r="2" spans="1:6" x14ac:dyDescent="0.45">
      <c r="A2" s="76"/>
      <c r="B2" s="77"/>
      <c r="C2" s="77"/>
      <c r="D2" s="5" t="s">
        <v>5</v>
      </c>
      <c r="E2" s="84" t="s">
        <v>4</v>
      </c>
    </row>
    <row r="3" spans="1:6" x14ac:dyDescent="0.45">
      <c r="A3" s="82"/>
      <c r="B3" s="8"/>
      <c r="C3" s="8"/>
      <c r="D3" s="18"/>
      <c r="E3" s="18"/>
      <c r="F3" s="12"/>
    </row>
    <row r="4" spans="1:6" x14ac:dyDescent="0.45">
      <c r="A4" s="82">
        <v>1</v>
      </c>
      <c r="B4" s="13" t="s">
        <v>656</v>
      </c>
      <c r="C4" s="13" t="s">
        <v>657</v>
      </c>
      <c r="D4" s="18">
        <v>42270.619999999995</v>
      </c>
      <c r="E4" s="18">
        <v>9697</v>
      </c>
      <c r="F4" s="12" t="s">
        <v>371</v>
      </c>
    </row>
    <row r="5" spans="1:6" x14ac:dyDescent="0.45">
      <c r="A5" s="82">
        <v>2</v>
      </c>
      <c r="B5" s="13" t="s">
        <v>658</v>
      </c>
      <c r="C5" s="13" t="s">
        <v>659</v>
      </c>
      <c r="D5" s="18">
        <v>26213.799999999996</v>
      </c>
      <c r="E5" s="18">
        <v>4529</v>
      </c>
      <c r="F5" s="12" t="s">
        <v>371</v>
      </c>
    </row>
    <row r="6" spans="1:6" x14ac:dyDescent="0.45">
      <c r="A6" s="82">
        <v>3</v>
      </c>
      <c r="B6" s="13" t="s">
        <v>660</v>
      </c>
      <c r="C6" s="13" t="s">
        <v>661</v>
      </c>
      <c r="D6" s="18">
        <v>14780.649999999998</v>
      </c>
      <c r="E6" s="18">
        <v>2413</v>
      </c>
      <c r="F6" s="12" t="s">
        <v>367</v>
      </c>
    </row>
    <row r="7" spans="1:6" x14ac:dyDescent="0.45">
      <c r="A7" s="82">
        <v>4</v>
      </c>
      <c r="B7" s="13" t="s">
        <v>662</v>
      </c>
      <c r="C7" s="13" t="s">
        <v>662</v>
      </c>
      <c r="D7" s="18">
        <v>6985.13</v>
      </c>
      <c r="E7" s="18">
        <v>1377</v>
      </c>
      <c r="F7" s="12" t="s">
        <v>368</v>
      </c>
    </row>
    <row r="8" spans="1:6" ht="24.75" x14ac:dyDescent="0.45">
      <c r="A8" s="82">
        <v>5</v>
      </c>
      <c r="B8" s="13" t="s">
        <v>133</v>
      </c>
      <c r="C8" s="13" t="s">
        <v>134</v>
      </c>
      <c r="D8" s="18">
        <v>5363.48</v>
      </c>
      <c r="E8" s="18">
        <v>683</v>
      </c>
      <c r="F8" s="12" t="s">
        <v>127</v>
      </c>
    </row>
    <row r="9" spans="1:6" x14ac:dyDescent="0.45">
      <c r="D9" s="85">
        <f>SUM(D3:D8)</f>
        <v>95613.679999999978</v>
      </c>
      <c r="E9" s="85">
        <f>SUM(E3:E8)</f>
        <v>18699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16</vt:i4>
      </vt:variant>
    </vt:vector>
  </HeadingPairs>
  <TitlesOfParts>
    <vt:vector size="16" baseType="lpstr">
      <vt:lpstr>!</vt:lpstr>
      <vt:lpstr>Acme</vt:lpstr>
      <vt:lpstr>TFD</vt:lpstr>
      <vt:lpstr>GPĮ</vt:lpstr>
      <vt:lpstr>VLG Film</vt:lpstr>
      <vt:lpstr>Dukine Film Distribution</vt:lpstr>
      <vt:lpstr>NCG</vt:lpstr>
      <vt:lpstr>Best Film</vt:lpstr>
      <vt:lpstr>UAB Travolta</vt:lpstr>
      <vt:lpstr>A-one Films</vt:lpstr>
      <vt:lpstr>Greta Garbo Films</vt:lpstr>
      <vt:lpstr>Europos kinas</vt:lpstr>
      <vt:lpstr>Estinfilm</vt:lpstr>
      <vt:lpstr>Skalvijos kino centras</vt:lpstr>
      <vt:lpstr>Kino pasaka</vt:lpstr>
      <vt:lpstr>Kiti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2016-02-18T11:40:05Z</cp:lastPrinted>
  <dcterms:created xsi:type="dcterms:W3CDTF">2015-08-03T07:52:31Z</dcterms:created>
  <dcterms:modified xsi:type="dcterms:W3CDTF">2021-01-10T10:11:08Z</dcterms:modified>
</cp:coreProperties>
</file>