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12DB19A7-47EB-4119-83F4-EBF1C893FF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  <sheet name="Lapkritis" sheetId="12" r:id="rId12"/>
    <sheet name="Gruod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8" i="1" l="1"/>
  <c r="E368" i="1"/>
  <c r="F367" i="1"/>
  <c r="E367" i="1"/>
  <c r="F377" i="1"/>
  <c r="E377" i="1"/>
  <c r="F197" i="1"/>
  <c r="E197" i="1"/>
  <c r="F344" i="1"/>
  <c r="E344" i="1"/>
  <c r="F314" i="1"/>
  <c r="E314" i="1"/>
  <c r="F249" i="1"/>
  <c r="E249" i="1"/>
  <c r="F265" i="1"/>
  <c r="E265" i="1"/>
  <c r="F303" i="1"/>
  <c r="E303" i="1"/>
  <c r="F315" i="1"/>
  <c r="E315" i="1"/>
  <c r="F339" i="1"/>
  <c r="E339" i="1"/>
  <c r="F359" i="1"/>
  <c r="E359" i="1"/>
  <c r="F275" i="1"/>
  <c r="E275" i="1"/>
  <c r="E269" i="1"/>
  <c r="F94" i="1"/>
  <c r="F375" i="1"/>
  <c r="E375" i="1"/>
  <c r="F318" i="1"/>
  <c r="E318" i="1"/>
  <c r="F258" i="1"/>
  <c r="E258" i="1"/>
  <c r="F259" i="1" l="1"/>
  <c r="E259" i="1"/>
  <c r="F299" i="1"/>
  <c r="E299" i="1"/>
  <c r="F376" i="1"/>
  <c r="E376" i="1"/>
  <c r="F256" i="1"/>
  <c r="E256" i="1"/>
  <c r="F201" i="1"/>
  <c r="E201" i="1"/>
  <c r="F356" i="1"/>
  <c r="E356" i="1"/>
  <c r="F360" i="1"/>
  <c r="E360" i="1"/>
  <c r="F304" i="1"/>
  <c r="E304" i="1"/>
  <c r="F297" i="1"/>
  <c r="E297" i="1"/>
  <c r="F337" i="1"/>
  <c r="E337" i="1"/>
  <c r="F336" i="1"/>
  <c r="E336" i="1"/>
  <c r="F347" i="1" l="1"/>
  <c r="E347" i="1"/>
  <c r="F272" i="1"/>
  <c r="E272" i="1"/>
  <c r="F366" i="1"/>
  <c r="E366" i="1"/>
  <c r="F260" i="1" l="1"/>
  <c r="E260" i="1"/>
  <c r="F158" i="1"/>
  <c r="E158" i="1"/>
  <c r="F267" i="1"/>
  <c r="E267" i="1"/>
  <c r="F365" i="1"/>
  <c r="E365" i="1"/>
  <c r="F146" i="1" l="1"/>
  <c r="E146" i="1"/>
  <c r="F93" i="1"/>
  <c r="E93" i="1"/>
  <c r="F185" i="1"/>
  <c r="E185" i="1"/>
  <c r="F6" i="1"/>
  <c r="E6" i="1"/>
  <c r="F307" i="1"/>
  <c r="E307" i="1"/>
  <c r="F312" i="1"/>
  <c r="E312" i="1"/>
  <c r="F222" i="1"/>
  <c r="E222" i="1"/>
  <c r="F153" i="1"/>
  <c r="E153" i="1"/>
  <c r="F144" i="1"/>
  <c r="E144" i="1"/>
  <c r="F292" i="1"/>
  <c r="E292" i="1"/>
  <c r="F247" i="1"/>
  <c r="E247" i="1"/>
  <c r="F37" i="1"/>
  <c r="E37" i="1"/>
  <c r="F198" i="1"/>
  <c r="E198" i="1"/>
  <c r="F147" i="1"/>
  <c r="E147" i="1"/>
  <c r="F183" i="1"/>
  <c r="E183" i="1"/>
  <c r="F329" i="1"/>
  <c r="E329" i="1"/>
  <c r="F233" i="1"/>
  <c r="E233" i="1"/>
  <c r="F187" i="1"/>
  <c r="E187" i="1"/>
  <c r="F206" i="1"/>
  <c r="E206" i="1"/>
  <c r="F101" i="1"/>
  <c r="E101" i="1"/>
  <c r="F248" i="1"/>
  <c r="E248" i="1"/>
  <c r="F22" i="1"/>
  <c r="E22" i="1"/>
  <c r="F216" i="1"/>
  <c r="E216" i="1"/>
  <c r="F290" i="1"/>
  <c r="E290" i="1"/>
  <c r="F170" i="1"/>
  <c r="E170" i="1"/>
  <c r="F207" i="1"/>
  <c r="E207" i="1"/>
  <c r="E279" i="1"/>
  <c r="F279" i="1"/>
  <c r="F44" i="1"/>
  <c r="E44" i="1"/>
  <c r="F242" i="1"/>
  <c r="E242" i="1"/>
  <c r="F35" i="1"/>
  <c r="E35" i="1"/>
  <c r="F178" i="1"/>
  <c r="E178" i="1"/>
  <c r="F169" i="1"/>
  <c r="E169" i="1"/>
  <c r="F24" i="1"/>
  <c r="E24" i="1"/>
  <c r="F108" i="1"/>
  <c r="E108" i="1"/>
  <c r="F56" i="1"/>
  <c r="E56" i="1"/>
  <c r="F277" i="1"/>
  <c r="F300" i="1"/>
  <c r="F262" i="1"/>
  <c r="E277" i="1"/>
  <c r="E300" i="1"/>
  <c r="E262" i="1"/>
  <c r="F69" i="1"/>
  <c r="E69" i="1"/>
  <c r="F65" i="1"/>
  <c r="E65" i="1"/>
  <c r="F16" i="1"/>
  <c r="E16" i="1"/>
  <c r="F191" i="1"/>
  <c r="E191" i="1"/>
  <c r="F213" i="1"/>
  <c r="E213" i="1"/>
  <c r="F186" i="1"/>
  <c r="E186" i="1"/>
  <c r="F5" i="1"/>
  <c r="E5" i="1"/>
  <c r="F189" i="1"/>
  <c r="E189" i="1"/>
  <c r="F62" i="1"/>
  <c r="E62" i="1"/>
  <c r="F87" i="1"/>
  <c r="E87" i="1"/>
  <c r="F161" i="1"/>
  <c r="E161" i="1"/>
  <c r="F121" i="1"/>
  <c r="E121" i="1"/>
  <c r="F136" i="1"/>
  <c r="F150" i="1"/>
  <c r="F126" i="1"/>
  <c r="E136" i="1"/>
  <c r="E150" i="1"/>
  <c r="E126" i="1"/>
  <c r="F103" i="1"/>
  <c r="E103" i="1"/>
  <c r="F116" i="1"/>
  <c r="E116" i="1"/>
  <c r="F39" i="1"/>
  <c r="E39" i="1"/>
  <c r="F4" i="1"/>
  <c r="E4" i="1"/>
  <c r="F100" i="1"/>
  <c r="F98" i="1"/>
  <c r="F67" i="1"/>
  <c r="E100" i="1"/>
  <c r="E98" i="1"/>
  <c r="E67" i="1"/>
  <c r="F54" i="1"/>
  <c r="E54" i="1"/>
  <c r="F49" i="1"/>
  <c r="E49" i="1"/>
  <c r="F14" i="1"/>
  <c r="E14" i="1"/>
  <c r="F23" i="1"/>
  <c r="E23" i="1"/>
  <c r="F17" i="1"/>
  <c r="F28" i="1"/>
  <c r="F11" i="1"/>
  <c r="E17" i="1"/>
  <c r="E28" i="1"/>
  <c r="E11" i="1"/>
  <c r="F243" i="1" l="1"/>
  <c r="E243" i="1"/>
  <c r="F83" i="13" l="1"/>
  <c r="F398" i="1" s="1"/>
  <c r="E83" i="13"/>
  <c r="E398" i="1" s="1"/>
  <c r="F130" i="1" l="1"/>
  <c r="E130" i="1"/>
  <c r="F193" i="1"/>
  <c r="E193" i="1"/>
  <c r="F334" i="1"/>
  <c r="E334" i="1"/>
  <c r="F202" i="1"/>
  <c r="E202" i="1"/>
  <c r="F89" i="1"/>
  <c r="E89" i="1"/>
  <c r="F310" i="1"/>
  <c r="E310" i="1"/>
  <c r="F338" i="1"/>
  <c r="E338" i="1"/>
  <c r="F29" i="1"/>
  <c r="E29" i="1"/>
  <c r="F75" i="1"/>
  <c r="E75" i="1"/>
  <c r="F195" i="1"/>
  <c r="E195" i="1"/>
  <c r="F18" i="1"/>
  <c r="E18" i="1"/>
  <c r="F13" i="1"/>
  <c r="E13" i="1"/>
  <c r="F263" i="1"/>
  <c r="E263" i="1"/>
  <c r="F224" i="1"/>
  <c r="E224" i="1"/>
  <c r="F117" i="1"/>
  <c r="E117" i="1"/>
  <c r="F79" i="1"/>
  <c r="E79" i="1"/>
  <c r="F172" i="1"/>
  <c r="E172" i="1"/>
  <c r="F112" i="1"/>
  <c r="E112" i="1"/>
  <c r="F157" i="1"/>
  <c r="F174" i="1"/>
  <c r="F176" i="1"/>
  <c r="F149" i="1"/>
  <c r="E157" i="1"/>
  <c r="E174" i="1"/>
  <c r="E176" i="1"/>
  <c r="E149" i="1"/>
  <c r="F61" i="1"/>
  <c r="E61" i="1"/>
  <c r="F95" i="1"/>
  <c r="E95" i="1"/>
  <c r="F58" i="1"/>
  <c r="E58" i="1"/>
  <c r="F69" i="12" l="1"/>
  <c r="F397" i="1" s="1"/>
  <c r="E69" i="12"/>
  <c r="E397" i="1" s="1"/>
  <c r="F125" i="1" l="1"/>
  <c r="E125" i="1"/>
  <c r="F340" i="1"/>
  <c r="E340" i="1"/>
  <c r="F76" i="1"/>
  <c r="E76" i="1"/>
  <c r="F74" i="1"/>
  <c r="E74" i="1"/>
  <c r="F155" i="1"/>
  <c r="E155" i="1"/>
  <c r="F26" i="1"/>
  <c r="E26" i="1"/>
  <c r="F85" i="1"/>
  <c r="E85" i="1"/>
  <c r="F250" i="1"/>
  <c r="E250" i="1"/>
  <c r="F273" i="1"/>
  <c r="E273" i="1"/>
  <c r="F138" i="1"/>
  <c r="E138" i="1"/>
  <c r="F218" i="1"/>
  <c r="E218" i="1"/>
  <c r="F55" i="1"/>
  <c r="E55" i="1"/>
  <c r="F194" i="1"/>
  <c r="E194" i="1"/>
  <c r="F164" i="1"/>
  <c r="E164" i="1"/>
  <c r="F212" i="1"/>
  <c r="E212" i="1"/>
  <c r="F25" i="1"/>
  <c r="E25" i="1"/>
  <c r="F159" i="1"/>
  <c r="E159" i="1"/>
  <c r="F143" i="1"/>
  <c r="E143" i="1"/>
  <c r="F132" i="1"/>
  <c r="E132" i="1"/>
  <c r="F36" i="1"/>
  <c r="E36" i="1"/>
  <c r="F67" i="11" l="1"/>
  <c r="F396" i="1" s="1"/>
  <c r="E67" i="11"/>
  <c r="E396" i="1" s="1"/>
  <c r="F229" i="1" l="1"/>
  <c r="E229" i="1"/>
  <c r="F301" i="1"/>
  <c r="E301" i="1"/>
  <c r="F332" i="1"/>
  <c r="E332" i="1"/>
  <c r="F10" i="1"/>
  <c r="E10" i="1"/>
  <c r="F328" i="1"/>
  <c r="E328" i="1"/>
  <c r="F311" i="1"/>
  <c r="E311" i="1"/>
  <c r="F27" i="1"/>
  <c r="E27" i="1"/>
  <c r="F225" i="1"/>
  <c r="E225" i="1"/>
  <c r="F63" i="1"/>
  <c r="E63" i="1"/>
  <c r="F345" i="1"/>
  <c r="F343" i="1"/>
  <c r="E345" i="1"/>
  <c r="E343" i="1"/>
  <c r="F83" i="1"/>
  <c r="E83" i="1"/>
  <c r="F124" i="1"/>
  <c r="E124" i="1"/>
  <c r="F219" i="1"/>
  <c r="E219" i="1"/>
  <c r="F281" i="1"/>
  <c r="E281" i="1"/>
  <c r="F245" i="1"/>
  <c r="E245" i="1"/>
  <c r="F287" i="1"/>
  <c r="E287" i="1"/>
  <c r="F237" i="1"/>
  <c r="E237" i="1"/>
  <c r="F228" i="1"/>
  <c r="E228" i="1"/>
  <c r="F214" i="1"/>
  <c r="E214" i="1"/>
  <c r="F45" i="1"/>
  <c r="E45" i="1"/>
  <c r="F209" i="1"/>
  <c r="E209" i="1"/>
  <c r="F15" i="1"/>
  <c r="E15" i="1"/>
  <c r="F152" i="1"/>
  <c r="E152" i="1"/>
  <c r="F119" i="1"/>
  <c r="E119" i="1"/>
  <c r="F203" i="1" l="1"/>
  <c r="E203" i="1"/>
  <c r="F71" i="10" l="1"/>
  <c r="F395" i="1" s="1"/>
  <c r="E71" i="10"/>
  <c r="E395" i="1" s="1"/>
  <c r="F30" i="1" l="1"/>
  <c r="E30" i="1"/>
  <c r="F278" i="1"/>
  <c r="E278" i="1"/>
  <c r="F286" i="1"/>
  <c r="E286" i="1"/>
  <c r="F381" i="1"/>
  <c r="E381" i="1"/>
  <c r="F148" i="1"/>
  <c r="E148" i="1"/>
  <c r="F139" i="1"/>
  <c r="E139" i="1"/>
  <c r="F59" i="1"/>
  <c r="E59" i="1"/>
  <c r="F109" i="1"/>
  <c r="E109" i="1"/>
  <c r="F88" i="1"/>
  <c r="E88" i="1"/>
  <c r="F231" i="1"/>
  <c r="E231" i="1"/>
  <c r="F253" i="1"/>
  <c r="E253" i="1"/>
  <c r="F271" i="1"/>
  <c r="E271" i="1"/>
  <c r="F208" i="1"/>
  <c r="E208" i="1"/>
  <c r="F90" i="1"/>
  <c r="E90" i="1"/>
  <c r="F305" i="1"/>
  <c r="E305" i="1"/>
  <c r="F302" i="1"/>
  <c r="E302" i="1"/>
  <c r="F7" i="1"/>
  <c r="E7" i="1"/>
  <c r="F324" i="1"/>
  <c r="E324" i="1"/>
  <c r="F156" i="1"/>
  <c r="E156" i="1"/>
  <c r="F82" i="1"/>
  <c r="E82" i="1"/>
  <c r="F120" i="1"/>
  <c r="E120" i="1"/>
  <c r="F31" i="1"/>
  <c r="E31" i="1"/>
  <c r="F182" i="1"/>
  <c r="E182" i="1"/>
  <c r="F354" i="1"/>
  <c r="E354" i="1"/>
  <c r="F221" i="1"/>
  <c r="E221" i="1"/>
  <c r="F349" i="1"/>
  <c r="E349" i="1"/>
  <c r="F40" i="1"/>
  <c r="E40" i="1"/>
  <c r="F86" i="1"/>
  <c r="E86" i="1"/>
  <c r="F46" i="1"/>
  <c r="E46" i="1"/>
  <c r="F151" i="1"/>
  <c r="E151" i="1"/>
  <c r="F50" i="1"/>
  <c r="E50" i="1"/>
  <c r="F9" i="1"/>
  <c r="E9" i="1"/>
  <c r="F34" i="1"/>
  <c r="E34" i="1"/>
  <c r="F308" i="1"/>
  <c r="E308" i="1"/>
  <c r="F52" i="1"/>
  <c r="E52" i="1"/>
  <c r="F177" i="1"/>
  <c r="E177" i="1"/>
  <c r="F19" i="1"/>
  <c r="E19" i="1"/>
  <c r="F81" i="9" l="1"/>
  <c r="F394" i="1" s="1"/>
  <c r="E81" i="9"/>
  <c r="E394" i="1" s="1"/>
  <c r="F97" i="1" l="1"/>
  <c r="F274" i="1"/>
  <c r="E274" i="1"/>
  <c r="F350" i="1"/>
  <c r="E350" i="1"/>
  <c r="F160" i="1"/>
  <c r="E160" i="1"/>
  <c r="F165" i="1"/>
  <c r="E165" i="1"/>
  <c r="E94" i="1"/>
  <c r="F316" i="1"/>
  <c r="E316" i="1"/>
  <c r="F269" i="1"/>
  <c r="F351" i="1"/>
  <c r="E351" i="1"/>
  <c r="F227" i="1"/>
  <c r="E227" i="1"/>
  <c r="F363" i="1"/>
  <c r="E363" i="1"/>
  <c r="F369" i="1"/>
  <c r="E369" i="1"/>
  <c r="F80" i="1"/>
  <c r="E80" i="1"/>
  <c r="F348" i="1"/>
  <c r="E362" i="1"/>
  <c r="E364" i="1"/>
  <c r="E361" i="1"/>
  <c r="E333" i="1"/>
  <c r="E370" i="1"/>
  <c r="E371" i="1"/>
  <c r="E372" i="1"/>
  <c r="E373" i="1"/>
  <c r="E374" i="1"/>
  <c r="E378" i="1"/>
  <c r="E379" i="1"/>
  <c r="E380" i="1"/>
  <c r="E382" i="1"/>
  <c r="E313" i="1"/>
  <c r="E348" i="1"/>
  <c r="F81" i="1"/>
  <c r="E81" i="1"/>
  <c r="F140" i="1"/>
  <c r="E140" i="1"/>
  <c r="F293" i="1"/>
  <c r="E293" i="1"/>
  <c r="F251" i="1"/>
  <c r="E251" i="1"/>
  <c r="F60" i="1"/>
  <c r="E60" i="1"/>
  <c r="F91" i="1"/>
  <c r="E91" i="1"/>
  <c r="F166" i="1"/>
  <c r="E166" i="1"/>
  <c r="F68" i="1"/>
  <c r="E68" i="1"/>
  <c r="F71" i="1"/>
  <c r="E71" i="1"/>
  <c r="F234" i="1"/>
  <c r="E234" i="1"/>
  <c r="F43" i="1"/>
  <c r="E43" i="1"/>
  <c r="F171" i="1"/>
  <c r="E171" i="1"/>
  <c r="F190" i="1"/>
  <c r="E190" i="1"/>
  <c r="F110" i="1"/>
  <c r="E110" i="1"/>
  <c r="F102" i="1"/>
  <c r="E102" i="1"/>
  <c r="E97" i="1" l="1"/>
  <c r="F76" i="8" l="1"/>
  <c r="F393" i="1" s="1"/>
  <c r="E76" i="8"/>
  <c r="E393" i="1" s="1"/>
  <c r="F230" i="1" l="1"/>
  <c r="E230" i="1"/>
  <c r="F246" i="1"/>
  <c r="E246" i="1"/>
  <c r="F254" i="1"/>
  <c r="E254" i="1"/>
  <c r="F252" i="1" l="1"/>
  <c r="E252" i="1"/>
  <c r="F257" i="1"/>
  <c r="E257" i="1"/>
  <c r="F215" i="1"/>
  <c r="E215" i="1"/>
  <c r="F73" i="1"/>
  <c r="E73" i="1"/>
  <c r="F205" i="1"/>
  <c r="E205" i="1"/>
  <c r="E196" i="1" l="1"/>
  <c r="F8" i="1" l="1"/>
  <c r="E8" i="1"/>
  <c r="F264" i="1" l="1"/>
  <c r="E264" i="1"/>
  <c r="F196" i="1"/>
  <c r="F288" i="1"/>
  <c r="E288" i="1"/>
  <c r="F181" i="1"/>
  <c r="E181" i="1"/>
  <c r="F371" i="1"/>
  <c r="F48" i="1"/>
  <c r="E48" i="1"/>
  <c r="F379" i="1"/>
  <c r="F330" i="1"/>
  <c r="E330" i="1"/>
  <c r="F358" i="1"/>
  <c r="E358" i="1"/>
  <c r="F284" i="1"/>
  <c r="E284" i="1"/>
  <c r="F296" i="1"/>
  <c r="E296" i="1"/>
  <c r="F64" i="1"/>
  <c r="E64" i="1"/>
  <c r="F163" i="1"/>
  <c r="E163" i="1"/>
  <c r="F217" i="1"/>
  <c r="E217" i="1"/>
  <c r="F362" i="1"/>
  <c r="F92" i="1"/>
  <c r="E92" i="1"/>
  <c r="F341" i="1"/>
  <c r="E341" i="1"/>
  <c r="F331" i="1"/>
  <c r="E331" i="1"/>
  <c r="F96" i="1"/>
  <c r="E96" i="1"/>
  <c r="F188" i="1"/>
  <c r="E188" i="1"/>
  <c r="F127" i="1"/>
  <c r="E127" i="1"/>
  <c r="F241" i="1"/>
  <c r="E241" i="1"/>
  <c r="F42" i="1"/>
  <c r="E42" i="1"/>
  <c r="E93" i="7" l="1"/>
  <c r="E392" i="1" s="1"/>
  <c r="F364" i="1" l="1"/>
  <c r="F380" i="1"/>
  <c r="E90" i="5"/>
  <c r="F93" i="7" l="1"/>
  <c r="F392" i="1" s="1"/>
  <c r="F101" i="6" l="1"/>
  <c r="F391" i="1" s="1"/>
  <c r="E101" i="6"/>
  <c r="E391" i="1" s="1"/>
  <c r="F261" i="1"/>
  <c r="E261" i="1"/>
  <c r="F236" i="1"/>
  <c r="E236" i="1"/>
  <c r="F370" i="1"/>
  <c r="F378" i="1"/>
  <c r="F70" i="1"/>
  <c r="E70" i="1"/>
  <c r="F309" i="1"/>
  <c r="E309" i="1"/>
  <c r="F346" i="1"/>
  <c r="E346" i="1"/>
  <c r="F276" i="1"/>
  <c r="E276" i="1"/>
  <c r="F12" i="1"/>
  <c r="E12" i="1"/>
  <c r="F113" i="1"/>
  <c r="E113" i="1"/>
  <c r="F66" i="1"/>
  <c r="E66" i="1"/>
  <c r="F282" i="1"/>
  <c r="E282" i="1"/>
  <c r="F134" i="1"/>
  <c r="E134" i="1"/>
  <c r="F47" i="1"/>
  <c r="E47" i="1"/>
  <c r="F220" i="1"/>
  <c r="F235" i="1"/>
  <c r="F240" i="1"/>
  <c r="E220" i="1"/>
  <c r="E235" i="1"/>
  <c r="E240" i="1"/>
  <c r="F154" i="1"/>
  <c r="E154" i="1"/>
  <c r="F128" i="1"/>
  <c r="E128" i="1"/>
  <c r="F129" i="1" l="1"/>
  <c r="E129" i="1"/>
  <c r="F137" i="1"/>
  <c r="E137" i="1"/>
  <c r="F99" i="1"/>
  <c r="E99" i="1"/>
  <c r="F167" i="1"/>
  <c r="E167" i="1"/>
  <c r="F41" i="1"/>
  <c r="E41" i="1"/>
  <c r="F357" i="1"/>
  <c r="E357" i="1"/>
  <c r="F51" i="1"/>
  <c r="E51" i="1"/>
  <c r="F320" i="1"/>
  <c r="F321" i="1"/>
  <c r="E320" i="1"/>
  <c r="E321" i="1"/>
  <c r="F298" i="1"/>
  <c r="E298" i="1"/>
  <c r="F255" i="1"/>
  <c r="E255" i="1"/>
  <c r="F21" i="1"/>
  <c r="E21" i="1"/>
  <c r="F280" i="1"/>
  <c r="E280" i="1"/>
  <c r="F32" i="1"/>
  <c r="E32" i="1"/>
  <c r="F199" i="1"/>
  <c r="E199" i="1"/>
  <c r="F179" i="1"/>
  <c r="E179" i="1"/>
  <c r="F142" i="1"/>
  <c r="E142" i="1"/>
  <c r="F104" i="1"/>
  <c r="E104" i="1"/>
  <c r="F175" i="1"/>
  <c r="F141" i="1"/>
  <c r="E175" i="1"/>
  <c r="E141" i="1"/>
  <c r="F90" i="5" l="1"/>
  <c r="F390" i="1" s="1"/>
  <c r="E390" i="1"/>
  <c r="F226" i="1" l="1"/>
  <c r="E226" i="1"/>
  <c r="F327" i="1"/>
  <c r="E327" i="1"/>
  <c r="F333" i="1"/>
  <c r="F326" i="1"/>
  <c r="E326" i="1"/>
  <c r="F162" i="1" l="1"/>
  <c r="E162" i="1"/>
  <c r="F210" i="1"/>
  <c r="E210" i="1"/>
  <c r="F238" i="1"/>
  <c r="E238" i="1"/>
  <c r="F145" i="1"/>
  <c r="E145" i="1"/>
  <c r="F211" i="1"/>
  <c r="E211" i="1"/>
  <c r="F131" i="1"/>
  <c r="E131" i="1"/>
  <c r="F322" i="1"/>
  <c r="E322" i="1"/>
  <c r="F180" i="1"/>
  <c r="E180" i="1"/>
  <c r="F168" i="1"/>
  <c r="E168" i="1"/>
  <c r="F266" i="1"/>
  <c r="E266" i="1"/>
  <c r="F115" i="1"/>
  <c r="E115" i="1"/>
  <c r="F223" i="1"/>
  <c r="E223" i="1"/>
  <c r="F105" i="1"/>
  <c r="E105" i="1"/>
  <c r="F192" i="1"/>
  <c r="E192" i="1"/>
  <c r="F111" i="1"/>
  <c r="E111" i="1"/>
  <c r="F33" i="1"/>
  <c r="E33" i="1"/>
  <c r="F76" i="4" l="1"/>
  <c r="F389" i="1" s="1"/>
  <c r="E76" i="4"/>
  <c r="E389" i="1" s="1"/>
  <c r="F78" i="1" l="1"/>
  <c r="E78" i="1"/>
  <c r="F268" i="1"/>
  <c r="E268" i="1"/>
  <c r="F135" i="1"/>
  <c r="E135" i="1"/>
  <c r="F353" i="1"/>
  <c r="F352" i="1"/>
  <c r="E353" i="1"/>
  <c r="E352" i="1"/>
  <c r="F173" i="1"/>
  <c r="E173" i="1"/>
  <c r="F200" i="1"/>
  <c r="E200" i="1"/>
  <c r="F319" i="1"/>
  <c r="E319" i="1"/>
  <c r="F294" i="1"/>
  <c r="E294" i="1"/>
  <c r="F123" i="1"/>
  <c r="E123" i="1"/>
  <c r="F295" i="1"/>
  <c r="E295" i="1"/>
  <c r="F20" i="1"/>
  <c r="E20" i="1"/>
  <c r="F283" i="1"/>
  <c r="E283" i="1"/>
  <c r="F239" i="1"/>
  <c r="E239" i="1"/>
  <c r="F53" i="1"/>
  <c r="E53" i="1"/>
  <c r="F38" i="1"/>
  <c r="E38" i="1"/>
  <c r="F77" i="1"/>
  <c r="E77" i="1"/>
  <c r="F133" i="1"/>
  <c r="E133" i="1"/>
  <c r="F57" i="1"/>
  <c r="E57" i="1"/>
  <c r="F122" i="1"/>
  <c r="E122" i="1"/>
  <c r="F84" i="1"/>
  <c r="E84" i="1"/>
  <c r="F114" i="1"/>
  <c r="E114" i="1"/>
  <c r="F107" i="1"/>
  <c r="E107" i="1"/>
  <c r="F71" i="3" l="1"/>
  <c r="F388" i="1" s="1"/>
  <c r="E71" i="3"/>
  <c r="E388" i="1" s="1"/>
  <c r="F313" i="1" l="1"/>
  <c r="F382" i="1"/>
  <c r="F374" i="1"/>
  <c r="F373" i="1"/>
  <c r="F372" i="1"/>
  <c r="F361" i="1"/>
  <c r="F270" i="1"/>
  <c r="E270" i="1"/>
  <c r="F355" i="1"/>
  <c r="E355" i="1"/>
  <c r="F342" i="1"/>
  <c r="E342" i="1"/>
  <c r="F335" i="1"/>
  <c r="E335" i="1"/>
  <c r="F325" i="1"/>
  <c r="E325" i="1"/>
  <c r="F317" i="1"/>
  <c r="E317" i="1"/>
  <c r="F323" i="1"/>
  <c r="E323" i="1"/>
  <c r="F306" i="1"/>
  <c r="E306" i="1"/>
  <c r="F289" i="1"/>
  <c r="E289" i="1"/>
  <c r="F291" i="1"/>
  <c r="E291" i="1"/>
  <c r="F285" i="1"/>
  <c r="E285" i="1"/>
  <c r="F244" i="1"/>
  <c r="E244" i="1"/>
  <c r="F232" i="1"/>
  <c r="E232" i="1"/>
  <c r="F204" i="1"/>
  <c r="E204" i="1"/>
  <c r="F184" i="1"/>
  <c r="E184" i="1"/>
  <c r="F118" i="1"/>
  <c r="E118" i="1"/>
  <c r="F106" i="1"/>
  <c r="E106" i="1"/>
  <c r="F72" i="1"/>
  <c r="E72" i="1"/>
  <c r="F88" i="2"/>
  <c r="F387" i="1" s="1"/>
  <c r="F399" i="1" s="1"/>
  <c r="E88" i="2"/>
  <c r="E387" i="1" s="1"/>
  <c r="E399" i="1" s="1"/>
  <c r="E384" i="1" l="1"/>
  <c r="F384" i="1"/>
</calcChain>
</file>

<file path=xl/sharedStrings.xml><?xml version="1.0" encoding="utf-8"?>
<sst xmlns="http://schemas.openxmlformats.org/spreadsheetml/2006/main" count="6572" uniqueCount="1097">
  <si>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</si>
  <si>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</si>
  <si>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</si>
  <si>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</si>
  <si>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</si>
  <si>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</si>
  <si>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</si>
  <si>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</si>
  <si>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</si>
  <si>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</si>
  <si>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</si>
  <si>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</si>
  <si>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</si>
  <si>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</si>
  <si>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</si>
  <si>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</si>
  <si>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</si>
  <si>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</si>
  <si>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</si>
  <si>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</si>
  <si>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</si>
  <si>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</si>
  <si>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</si>
  <si>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</si>
  <si>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</si>
  <si>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</si>
  <si>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</si>
  <si>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</si>
  <si>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</si>
  <si>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</si>
  <si>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</si>
  <si>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</si>
  <si>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</si>
  <si>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</si>
  <si>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</si>
  <si>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</si>
  <si>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</si>
  <si>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</si>
  <si>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</si>
  <si>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</si>
  <si>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</si>
  <si>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</si>
  <si>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</si>
  <si>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</si>
  <si>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</si>
  <si>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</si>
  <si>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</si>
  <si>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</si>
  <si>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</si>
  <si>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</si>
  <si>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</si>
  <si>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</si>
  <si>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</si>
  <si>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</si>
  <si>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</si>
  <si>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</si>
  <si>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</si>
  <si>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</si>
  <si>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</si>
  <si>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</si>
  <si>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</si>
  <si>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</si>
  <si>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</si>
  <si>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</si>
  <si>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</si>
  <si>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</si>
  <si>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</si>
  <si>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</si>
  <si>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</si>
  <si>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</si>
  <si>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</si>
  <si>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</si>
  <si>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</si>
  <si>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</si>
  <si>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</si>
  <si>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</si>
  <si>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</si>
  <si>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</si>
  <si>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</si>
  <si>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</si>
  <si>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</si>
  <si>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</si>
  <si>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</si>
  <si>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</si>
  <si>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</si>
  <si>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</si>
  <si>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</si>
  <si>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</si>
  <si>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</si>
  <si>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</si>
  <si>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</si>
  <si>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</si>
  <si>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</si>
  <si>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</si>
  <si>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</si>
  <si>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</si>
  <si>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</si>
  <si>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</si>
  <si>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</si>
  <si>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</si>
  <si>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</si>
  <si>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</si>
  <si>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</si>
  <si>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</si>
  <si>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</si>
  <si>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</si>
  <si>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</si>
  <si>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</si>
  <si>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</si>
  <si>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</si>
  <si>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</si>
  <si>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</si>
  <si>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</si>
  <si>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</si>
  <si>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</si>
  <si>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</si>
  <si>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</si>
  <si>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</si>
  <si>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</si>
  <si>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</si>
  <si>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</si>
  <si>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</si>
  <si>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</si>
  <si>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</si>
  <si>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</si>
  <si>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</si>
  <si>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</si>
  <si>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</si>
  <si>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</si>
  <si>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</si>
  <si>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</si>
  <si>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</si>
  <si>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</si>
  <si>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</si>
  <si>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</si>
  <si>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</si>
  <si>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</si>
  <si>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</si>
  <si>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</si>
  <si>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</si>
  <si>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</si>
  <si>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</si>
  <si>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</si>
  <si>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</si>
  <si>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</si>
  <si>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</si>
  <si>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</si>
  <si>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</si>
  <si>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</si>
  <si>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</si>
  <si>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</si>
  <si>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</si>
  <si>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</si>
  <si>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</si>
  <si>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</si>
  <si>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</si>
  <si>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</si>
  <si>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</si>
  <si>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</si>
  <si>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</si>
  <si>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</si>
  <si>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</si>
  <si>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</si>
  <si>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</si>
  <si>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</si>
  <si>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</si>
  <si>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</si>
  <si>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</si>
  <si>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</si>
  <si>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</si>
  <si>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</si>
  <si>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</si>
  <si>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</si>
  <si>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</si>
  <si>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</si>
  <si>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</si>
  <si>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</si>
  <si>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</si>
  <si>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</si>
  <si>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</si>
  <si>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</si>
  <si>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</si>
  <si>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</si>
  <si>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</si>
  <si>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</si>
  <si>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</si>
  <si>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</si>
  <si>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</si>
  <si>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</si>
  <si>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</si>
  <si>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</si>
  <si>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</si>
  <si>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</si>
  <si>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</si>
  <si>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</si>
  <si>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</si>
  <si>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</si>
  <si>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</si>
  <si>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</si>
  <si>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</si>
  <si>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</si>
  <si>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</si>
  <si>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</si>
  <si>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</si>
  <si>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</si>
  <si>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</si>
  <si>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</si>
  <si>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</si>
  <si>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</si>
  <si>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</si>
  <si>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</si>
  <si>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</si>
  <si>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</si>
  <si>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</si>
  <si>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</si>
  <si>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</si>
  <si>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</si>
  <si>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</si>
  <si>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</si>
  <si>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</si>
  <si>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</si>
  <si>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</si>
  <si>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</si>
  <si>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</si>
  <si>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</si>
  <si>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</si>
  <si>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</si>
  <si>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</si>
  <si>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</si>
  <si>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</si>
  <si>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</si>
  <si>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</si>
  <si>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</si>
  <si>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</si>
  <si>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</si>
  <si>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</si>
  <si>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</si>
  <si>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</si>
  <si>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</si>
  <si>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</si>
  <si>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</si>
  <si>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</si>
  <si>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</si>
  <si>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</si>
  <si>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</si>
  <si>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</si>
  <si>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</si>
  <si>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</si>
  <si>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</si>
  <si>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</si>
  <si>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</si>
  <si>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</si>
  <si>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</si>
  <si>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</si>
  <si>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</si>
  <si>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</si>
  <si>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</si>
  <si>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</si>
  <si>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</si>
  <si>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</si>
  <si>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</si>
  <si>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</si>
  <si>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</si>
  <si>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</si>
  <si>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</si>
  <si>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</si>
  <si>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</si>
  <si>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</si>
  <si>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</si>
  <si>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</si>
  <si>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</si>
  <si>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</si>
  <si>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</si>
  <si>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</si>
  <si>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</si>
  <si>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</si>
  <si>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</si>
  <si>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</si>
  <si>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</si>
  <si>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</si>
  <si>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</si>
  <si>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</si>
  <si>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</si>
  <si>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</si>
  <si>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</si>
  <si>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</si>
  <si>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</si>
  <si>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</si>
  <si>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</si>
  <si>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</si>
  <si>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</si>
  <si>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</si>
  <si>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</si>
  <si>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</si>
  <si>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</si>
  <si>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</si>
  <si>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</si>
  <si>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</si>
  <si>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</si>
  <si>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</si>
  <si>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</si>
  <si>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</si>
  <si>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</si>
  <si>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</si>
  <si>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</si>
  <si>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</si>
  <si>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</si>
  <si>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</si>
  <si>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</si>
  <si>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</si>
  <si>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</si>
  <si>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</si>
  <si>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</si>
  <si>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</si>
  <si>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</si>
  <si>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</si>
  <si>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</si>
  <si>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</si>
  <si>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</si>
  <si>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</si>
  <si>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</si>
  <si>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</si>
  <si>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</si>
  <si>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</si>
  <si>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</si>
  <si>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</si>
  <si>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</si>
  <si>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</si>
  <si>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</si>
  <si>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</si>
  <si>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</si>
  <si>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</si>
  <si>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</si>
  <si>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</si>
  <si>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</si>
  <si>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</si>
  <si>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</si>
  <si>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</si>
  <si>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</si>
  <si>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</si>
  <si>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</si>
  <si>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</si>
  <si>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</si>
  <si>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</si>
  <si>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</si>
  <si>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</si>
  <si>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</si>
  <si>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</si>
  <si>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</si>
  <si>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</si>
  <si>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</si>
  <si>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</si>
  <si>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</si>
  <si>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</si>
  <si>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</si>
  <si>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</si>
  <si>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</si>
  <si>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</si>
  <si>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</si>
  <si>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</si>
  <si>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</si>
  <si>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</si>
  <si>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</si>
  <si>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</si>
  <si>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</si>
  <si>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</si>
  <si>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</si>
  <si>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</si>
  <si>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</si>
  <si>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</si>
  <si>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</si>
  <si>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</si>
  <si>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</si>
  <si>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</si>
  <si>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</si>
  <si>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</si>
  <si>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</si>
  <si>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</si>
  <si>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</si>
  <si>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</si>
  <si>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</si>
  <si>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</si>
  <si>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</si>
  <si>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</si>
  <si>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</si>
  <si>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</si>
  <si>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</si>
  <si>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</si>
  <si>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</si>
  <si>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</si>
  <si>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</si>
  <si>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</si>
  <si>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</si>
  <si>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</si>
  <si>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</si>
  <si>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</si>
  <si>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</si>
  <si>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</si>
  <si>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</si>
  <si>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</si>
  <si>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</si>
  <si>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</si>
  <si>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</si>
  <si>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</si>
  <si>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</si>
  <si>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</si>
  <si>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</si>
  <si>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</si>
  <si>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</si>
  <si>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</si>
  <si>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</si>
  <si>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</si>
  <si>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</si>
  <si>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</si>
  <si>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</si>
  <si>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</si>
  <si>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</si>
  <si>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</si>
  <si>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</si>
  <si>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</si>
  <si>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</si>
  <si>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</si>
  <si>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</si>
  <si>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</si>
  <si>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</si>
  <si>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</si>
  <si>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</si>
  <si>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</si>
  <si>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</si>
  <si>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</si>
  <si>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</si>
  <si>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</si>
  <si>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</si>
  <si>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</si>
  <si>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</si>
  <si>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</si>
  <si>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</si>
  <si>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</si>
  <si>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</si>
  <si>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</si>
  <si>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</si>
  <si>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</si>
  <si>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</si>
  <si>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</si>
  <si>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</si>
  <si>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</si>
  <si>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</si>
  <si>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</si>
  <si>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</si>
  <si>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</si>
  <si>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</si>
  <si>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</si>
  <si>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</si>
  <si>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</si>
  <si>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</si>
  <si>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</si>
  <si>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</si>
  <si>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</si>
  <si>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</si>
  <si>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</si>
  <si>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</si>
  <si>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</si>
  <si>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</si>
  <si>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</si>
  <si>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</si>
  <si>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</si>
  <si>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</si>
  <si>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</si>
  <si>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</si>
  <si>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</si>
  <si>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</si>
  <si>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</si>
  <si>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</si>
  <si>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</si>
  <si>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</si>
  <si>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</si>
  <si>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</si>
  <si>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</si>
  <si>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</si>
  <si>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</si>
  <si>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</si>
  <si>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</si>
  <si>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</si>
  <si>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</si>
  <si>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</si>
  <si>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</si>
  <si>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</si>
  <si>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</si>
  <si>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</si>
  <si>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</si>
  <si>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</si>
  <si>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</si>
  <si>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</si>
  <si>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</si>
  <si>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</si>
  <si>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</si>
  <si>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</si>
  <si>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</si>
  <si>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</si>
  <si>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</si>
  <si>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</si>
  <si>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</si>
  <si>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</si>
  <si>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</si>
  <si>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</si>
  <si>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</si>
  <si>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</si>
  <si>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</si>
  <si>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</si>
  <si>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</si>
  <si>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</si>
  <si>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</si>
  <si>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</si>
  <si>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</si>
  <si>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</si>
  <si>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</si>
  <si>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</si>
  <si>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</si>
  <si>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</si>
  <si>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</si>
  <si>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</si>
  <si>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</si>
  <si>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</si>
  <si>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</si>
  <si>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</si>
  <si>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</si>
  <si>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</si>
  <si>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</si>
  <si>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</si>
  <si>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</si>
  <si>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</si>
  <si>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</si>
  <si>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</si>
  <si>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</si>
  <si>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</si>
  <si>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</si>
  <si>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</si>
  <si>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</si>
  <si>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</si>
  <si>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</si>
  <si>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</si>
  <si>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</si>
  <si>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</si>
  <si>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</si>
  <si>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</si>
  <si>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</si>
  <si>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</si>
  <si>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</si>
  <si>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</si>
  <si>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</si>
  <si>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</si>
  <si>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</si>
  <si>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</si>
  <si>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</si>
  <si>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</si>
  <si>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</si>
  <si>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</si>
  <si>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</si>
  <si>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</si>
  <si>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</si>
  <si>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</si>
  <si>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</si>
  <si>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</si>
  <si>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</si>
  <si>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</si>
  <si>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</si>
  <si>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</si>
  <si>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</si>
  <si>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</si>
  <si>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</si>
  <si>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</si>
  <si>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</si>
  <si>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</si>
  <si>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</si>
  <si>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</si>
  <si>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</si>
  <si>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</si>
  <si>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</si>
  <si>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</si>
  <si>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</si>
  <si>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</si>
  <si>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</si>
  <si>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</si>
  <si>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</si>
  <si>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</si>
  <si>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</si>
  <si>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</si>
  <si>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</si>
  <si>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</si>
  <si>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</si>
  <si>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</si>
  <si>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</si>
  <si>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</si>
  <si>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</si>
  <si>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</si>
  <si>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</si>
  <si>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</si>
  <si>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</si>
  <si>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</si>
  <si>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</si>
  <si>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</si>
  <si>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</si>
  <si>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</si>
  <si>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</si>
  <si>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</si>
  <si>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</si>
  <si>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</si>
  <si>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</si>
  <si>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</si>
  <si>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</si>
  <si>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</si>
  <si>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</si>
  <si>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My Little Pony</t>
  </si>
  <si>
    <t>Mano mažasi ponis</t>
  </si>
  <si>
    <t>2019.06.14</t>
  </si>
  <si>
    <t>US, FR</t>
  </si>
  <si>
    <t>2019.06.28</t>
  </si>
  <si>
    <t>2019.07.05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</si>
  <si>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</si>
  <si>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</si>
  <si>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</si>
  <si>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</si>
  <si>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</si>
  <si>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</si>
  <si>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</si>
  <si>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</si>
  <si>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</si>
  <si>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</si>
  <si>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</si>
  <si>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</si>
  <si>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</si>
  <si>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</si>
  <si>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</si>
  <si>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</si>
  <si>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</si>
  <si>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</si>
  <si>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</si>
  <si>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</si>
  <si>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</si>
  <si>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</si>
  <si>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</si>
  <si>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</si>
  <si>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</si>
  <si>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</si>
  <si>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</si>
  <si>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</si>
  <si>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</si>
  <si>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</si>
  <si>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</si>
  <si>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</si>
  <si>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</si>
  <si>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</si>
  <si>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</si>
  <si>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</si>
  <si>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</si>
  <si>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</si>
  <si>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</si>
  <si>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</si>
  <si>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</si>
  <si>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</si>
  <si>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</si>
  <si>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</si>
  <si>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</si>
  <si>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</si>
  <si>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</si>
  <si>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</si>
  <si>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</si>
  <si>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</si>
  <si>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</si>
  <si>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</si>
  <si>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</si>
  <si>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</si>
  <si>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</si>
  <si>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</si>
  <si>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</si>
  <si>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</si>
  <si>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</si>
  <si>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</si>
  <si>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</si>
  <si>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</si>
  <si>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</si>
  <si>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</si>
  <si>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</si>
  <si>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</si>
  <si>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</si>
  <si>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</si>
  <si>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</si>
  <si>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</si>
  <si>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</si>
  <si>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</si>
  <si>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</si>
  <si>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</si>
  <si>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</si>
  <si>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</si>
  <si>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</si>
  <si>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</si>
  <si>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</si>
  <si>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</si>
  <si>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</si>
  <si>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</si>
  <si>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</si>
  <si>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</si>
  <si>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</si>
  <si>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</si>
  <si>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</si>
  <si>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</si>
  <si>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</si>
  <si>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</si>
  <si>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</si>
  <si>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</si>
  <si>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</si>
  <si>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</si>
  <si>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</si>
  <si>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</si>
  <si>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</si>
  <si>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</si>
  <si>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</si>
  <si>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</si>
  <si>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</si>
  <si>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</si>
  <si>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</si>
  <si>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</si>
  <si>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</si>
  <si>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</si>
  <si>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</si>
  <si>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</si>
  <si>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</si>
  <si>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</si>
  <si>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</si>
  <si>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</si>
  <si>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</si>
  <si>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</si>
  <si>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</si>
  <si>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</si>
  <si>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</si>
  <si>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</si>
  <si>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</si>
  <si>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</si>
  <si>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</si>
  <si>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</si>
  <si>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</si>
  <si>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</si>
  <si>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</si>
  <si>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</si>
  <si>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</si>
  <si>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</si>
  <si>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</si>
  <si>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</si>
  <si>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</si>
  <si>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</si>
  <si>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</si>
  <si>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</si>
  <si>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</si>
  <si>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</si>
  <si>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</si>
  <si>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</si>
  <si>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</si>
  <si>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</si>
  <si>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</si>
  <si>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</si>
  <si>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</si>
  <si>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</si>
  <si>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</si>
  <si>
    <t>2019 m. Rugpjūčio (August) mėnesį Lietuvos kino teatruose rodytų filmų topas</t>
  </si>
  <si>
    <t>Vieną kartą Holivude</t>
  </si>
  <si>
    <t>Piktieji paukščiai. Filmas 2</t>
  </si>
  <si>
    <t>Lietinga diena Niujorke</t>
  </si>
  <si>
    <t>Šiurpios istorijos pasakojimui tamsoje</t>
  </si>
  <si>
    <t>Šokių kovos</t>
  </si>
  <si>
    <t>Once Upon a Time... in Hollywood</t>
  </si>
  <si>
    <t>US, UK, CN</t>
  </si>
  <si>
    <t>2019.08.16</t>
  </si>
  <si>
    <t>The Angry Birds Movie 2</t>
  </si>
  <si>
    <t>2019.08.23</t>
  </si>
  <si>
    <t>FI, US</t>
  </si>
  <si>
    <t>A Rainy Day in New York</t>
  </si>
  <si>
    <t>2019.08.09</t>
  </si>
  <si>
    <t>Scary Stories to Tell in the Dark</t>
  </si>
  <si>
    <t>2019.08.30</t>
  </si>
  <si>
    <t>Битва</t>
  </si>
  <si>
    <t>Slėpynės</t>
  </si>
  <si>
    <t>Ready Or Not</t>
  </si>
  <si>
    <t>Angel of Mine</t>
  </si>
  <si>
    <t>Mano angelas</t>
  </si>
  <si>
    <t>AU, US</t>
  </si>
  <si>
    <t>Toy Story 4</t>
  </si>
  <si>
    <t>Žaislų istorija 4</t>
  </si>
  <si>
    <t>Angel Has Fallen</t>
  </si>
  <si>
    <t>Angelo apgultis</t>
  </si>
  <si>
    <t>Gernsio literatūros ir bulvių lupenų pyrago draugija</t>
  </si>
  <si>
    <t>Guernsey Literary and Potato Peel Pie Society</t>
  </si>
  <si>
    <t>UK, FR, US</t>
  </si>
  <si>
    <t>Mano akių šviesa</t>
  </si>
  <si>
    <t>Light of My Life</t>
  </si>
  <si>
    <t>47 metrai: įkalintos po vandeniu</t>
  </si>
  <si>
    <t>47 Meters Down: Uncaged</t>
  </si>
  <si>
    <t>UK</t>
  </si>
  <si>
    <t>Mažulė, verta milijonų</t>
  </si>
  <si>
    <t>Driven</t>
  </si>
  <si>
    <t>Laiko tiltai</t>
  </si>
  <si>
    <t>LT, LV, ES</t>
  </si>
  <si>
    <t>Damų laimė</t>
  </si>
  <si>
    <t>Les Dames</t>
  </si>
  <si>
    <t>CH</t>
  </si>
  <si>
    <t>Rémi sans famille</t>
  </si>
  <si>
    <t>Nepaprasta Remio kelionė</t>
  </si>
  <si>
    <t>Vestuvės</t>
  </si>
  <si>
    <t>Čia buvo Saša</t>
  </si>
  <si>
    <t>Dansu films</t>
  </si>
  <si>
    <t>Abigailė</t>
  </si>
  <si>
    <t>Эбигейл</t>
  </si>
  <si>
    <t>Top FilmBaltic</t>
  </si>
  <si>
    <t>Good Boys</t>
  </si>
  <si>
    <t>Geri berniukai</t>
  </si>
  <si>
    <t>2019 m. Rugsėjo (September) mėnesį Lietuvos kino teatruose rodytų filmų topas</t>
  </si>
  <si>
    <t>TAS: Antroji dalis</t>
  </si>
  <si>
    <t>Molly and Max (A Dog's Journey)</t>
  </si>
  <si>
    <t>Šuns tikslas 2</t>
  </si>
  <si>
    <t>Hustlers</t>
  </si>
  <si>
    <t>Aferistės</t>
  </si>
  <si>
    <t>Red Shoes and the Seven Dwarfs</t>
  </si>
  <si>
    <t>Raudonbatė ir 7 Nykštukai</t>
  </si>
  <si>
    <t>Gimtinė</t>
  </si>
  <si>
    <t>Three Seconds (Informer)</t>
  </si>
  <si>
    <t>Informatorius</t>
  </si>
  <si>
    <t>TAS</t>
  </si>
  <si>
    <t>IT 2</t>
  </si>
  <si>
    <t>2019.09.06</t>
  </si>
  <si>
    <t>2019.09.13</t>
  </si>
  <si>
    <t>2019.09.20</t>
  </si>
  <si>
    <t>2019.09.27</t>
  </si>
  <si>
    <t>KR</t>
  </si>
  <si>
    <t xml:space="preserve">Motherland </t>
  </si>
  <si>
    <t>2017.09.08</t>
  </si>
  <si>
    <t>Ad Astra</t>
  </si>
  <si>
    <t>Strange But True</t>
  </si>
  <si>
    <t xml:space="preserve">Keista tiesa </t>
  </si>
  <si>
    <t>Zerovilis</t>
  </si>
  <si>
    <t>Zeroville</t>
  </si>
  <si>
    <t>Halstonas: šlovės ir nuopuolio istorija</t>
  </si>
  <si>
    <t>Halston</t>
  </si>
  <si>
    <t>Merė: laivo prakeiksmas</t>
  </si>
  <si>
    <t>Mary</t>
  </si>
  <si>
    <t>Juodojo drakono pėdsakais</t>
  </si>
  <si>
    <t>RU, CN</t>
  </si>
  <si>
    <t>Mystery of Iron Mask</t>
  </si>
  <si>
    <t>Одесса</t>
  </si>
  <si>
    <t xml:space="preserve">Odesa </t>
  </si>
  <si>
    <t>Agentė</t>
  </si>
  <si>
    <t>Operative</t>
  </si>
  <si>
    <t>US, IL</t>
  </si>
  <si>
    <t>Rembo. Paskutinis kraujas</t>
  </si>
  <si>
    <t>Rambo V: Last Blood</t>
  </si>
  <si>
    <t>Дорогой папа</t>
  </si>
  <si>
    <t>Tėtušio milijonai</t>
  </si>
  <si>
    <t>Nematoma</t>
  </si>
  <si>
    <t>LT, LV, UA</t>
  </si>
  <si>
    <t>Where'd You Go, Bernadette</t>
  </si>
  <si>
    <t>Kur tu pradingai, Bernadeta?</t>
  </si>
  <si>
    <t>Can you keep a secret?</t>
  </si>
  <si>
    <t xml:space="preserve">Ar gali išsaugoti paslaptį </t>
  </si>
  <si>
    <t>Sniego vaikis</t>
  </si>
  <si>
    <t>Abominable</t>
  </si>
  <si>
    <t>CN, US</t>
  </si>
  <si>
    <t>2019.10.04</t>
  </si>
  <si>
    <t>Dauntono Abatija</t>
  </si>
  <si>
    <t>Downton Abbey</t>
  </si>
  <si>
    <t>Qu'est-ce qu'on a fait au Bon Dieu? 2</t>
  </si>
  <si>
    <t xml:space="preserve">(Ne) Tikros prancūziškos vestuvės 2 </t>
  </si>
  <si>
    <t>Medaus šalis</t>
  </si>
  <si>
    <t>Honeyland</t>
  </si>
  <si>
    <t>Meno avilys</t>
  </si>
  <si>
    <t>Animus Animalis (istorija apie žmones, žvėris ir daiktus) (Animus Animalis (A story about People, Animals and Things))</t>
  </si>
  <si>
    <t>2019 m. Spalio (October) mėnesį Lietuvos kino teatruose rodytų filmų topas</t>
  </si>
  <si>
    <t>Joker</t>
  </si>
  <si>
    <t>Džokeris</t>
  </si>
  <si>
    <t>Trouble</t>
  </si>
  <si>
    <t>Šuniškas pokštas</t>
  </si>
  <si>
    <t>Countdown</t>
  </si>
  <si>
    <t>Mirties APPS'AS</t>
  </si>
  <si>
    <t>Zombieland 2</t>
  </si>
  <si>
    <t>Zombių žemė: Kontrolinis šūvis</t>
  </si>
  <si>
    <t>Jexi (Lexi)</t>
  </si>
  <si>
    <t>Mažulė Džeksi</t>
  </si>
  <si>
    <t>Official Secrets</t>
  </si>
  <si>
    <t>Vieša paslaptis</t>
  </si>
  <si>
    <t>US, CA</t>
  </si>
  <si>
    <t>2019.10.11</t>
  </si>
  <si>
    <t>2019.10.25</t>
  </si>
  <si>
    <t>Maleficent: Mistress of Evil</t>
  </si>
  <si>
    <t>Terminator: Dark Fate</t>
  </si>
  <si>
    <t>Terminatorius. Tamsus likimas</t>
  </si>
  <si>
    <t xml:space="preserve">Piktadarės istorija 2 </t>
  </si>
  <si>
    <t>2019.11.01</t>
  </si>
  <si>
    <t>Pats sau milijonierius</t>
  </si>
  <si>
    <t>2019.10.18</t>
  </si>
  <si>
    <t>Stambus planas</t>
  </si>
  <si>
    <t>Dvynys</t>
  </si>
  <si>
    <t>Gemini Man</t>
  </si>
  <si>
    <t>US, CN</t>
  </si>
  <si>
    <t>Haunt</t>
  </si>
  <si>
    <t>Jie</t>
  </si>
  <si>
    <t>Kita tylos pusė</t>
  </si>
  <si>
    <t>Bėglys</t>
  </si>
  <si>
    <t>Герой</t>
  </si>
  <si>
    <t>Šokis svajonės ritmu 2</t>
  </si>
  <si>
    <t>US, RO</t>
  </si>
  <si>
    <t>High Strung Free Dance</t>
  </si>
  <si>
    <t>Aš esu Leonardo</t>
  </si>
  <si>
    <t>I, Leonardo</t>
  </si>
  <si>
    <t xml:space="preserve">Po vedybų </t>
  </si>
  <si>
    <t>After the wedding</t>
  </si>
  <si>
    <t>La paranza dei bambini</t>
  </si>
  <si>
    <t xml:space="preserve">Neapolio Piranijos </t>
  </si>
  <si>
    <t>The death &amp; life of John F. Donovan</t>
  </si>
  <si>
    <t xml:space="preserve">Džono F. Donovano mirtis ir gyvenimas </t>
  </si>
  <si>
    <t>UK, CA</t>
  </si>
  <si>
    <t>Elniuko Ailo kelionė per Laplandiją</t>
  </si>
  <si>
    <t>FI, FR</t>
  </si>
  <si>
    <t>Aïlo: Une odyssée en Laponie</t>
  </si>
  <si>
    <t>Kusama</t>
  </si>
  <si>
    <t>Kusama: Infinity</t>
  </si>
  <si>
    <t>94</t>
  </si>
  <si>
    <t>2019 m. Lapkričio (November) mėnesį Lietuvos kino teatruose rodytų filmų topas</t>
  </si>
  <si>
    <t>Midway</t>
  </si>
  <si>
    <t>Midvėjaus mūšis</t>
  </si>
  <si>
    <t>Shaun the Sheep 2 (Shaun the Sheep Movie: Farmageddon)</t>
  </si>
  <si>
    <t>Doctor Sleep</t>
  </si>
  <si>
    <t>Daktaras miegas</t>
  </si>
  <si>
    <t>Charlie's Angels</t>
  </si>
  <si>
    <t>Čarlio angelai</t>
  </si>
  <si>
    <t>Knives Out</t>
  </si>
  <si>
    <t>Ištraukti peiliai</t>
  </si>
  <si>
    <t>21 tiltas</t>
  </si>
  <si>
    <t>Playmobil: The Movie</t>
  </si>
  <si>
    <t>Devintoji</t>
  </si>
  <si>
    <t>Forpostas</t>
  </si>
  <si>
    <t>Paradise Hills</t>
  </si>
  <si>
    <t>Rojaus kalvos</t>
  </si>
  <si>
    <t>2019.11.08</t>
  </si>
  <si>
    <t>Aviuko Šono filmas. Fermagedonas</t>
  </si>
  <si>
    <t>2019.11.15</t>
  </si>
  <si>
    <t>US, UK, FR</t>
  </si>
  <si>
    <t>2019.11.29</t>
  </si>
  <si>
    <t>21 Bridges</t>
  </si>
  <si>
    <t>2019.11.22</t>
  </si>
  <si>
    <t>PLAYMOBIL filmas</t>
  </si>
  <si>
    <t>FR, US</t>
  </si>
  <si>
    <t>Девятая</t>
  </si>
  <si>
    <t>Аванпост</t>
  </si>
  <si>
    <t>Legend of Hallowaiian</t>
  </si>
  <si>
    <t>Monstrų atostogos</t>
  </si>
  <si>
    <t>Valstybinės laidotuvės</t>
  </si>
  <si>
    <t>LT, UA, NL</t>
  </si>
  <si>
    <t>State Funeral</t>
  </si>
  <si>
    <t>Ford v. Ferrari</t>
  </si>
  <si>
    <t>Le Manas'66. Plento karaliai</t>
  </si>
  <si>
    <t xml:space="preserve">Theatrical Film Distribution </t>
  </si>
  <si>
    <t>2019.11.25</t>
  </si>
  <si>
    <t>Žinutė</t>
  </si>
  <si>
    <t>Текст</t>
  </si>
  <si>
    <t>Давай разведемся!</t>
  </si>
  <si>
    <t xml:space="preserve">Dabar jau skyrybos </t>
  </si>
  <si>
    <t>Troškimų kambarys</t>
  </si>
  <si>
    <t>The room</t>
  </si>
  <si>
    <t>FR, LX, BE</t>
  </si>
  <si>
    <t>Kokaino baronas</t>
  </si>
  <si>
    <t>Running with the Devil</t>
  </si>
  <si>
    <t>US, CO</t>
  </si>
  <si>
    <t>Broliai meškinai ir fantastiškas nuotykis</t>
  </si>
  <si>
    <t>FANTASTICA: Boonie Bears Adventures</t>
  </si>
  <si>
    <t>CN</t>
  </si>
  <si>
    <t>Adamsų šeimynėlė</t>
  </si>
  <si>
    <t>The Addams Family</t>
  </si>
  <si>
    <t>Čia buvo Brita Marija</t>
  </si>
  <si>
    <t>Britt-Marie var här</t>
  </si>
  <si>
    <t>Manu. Gimęs skraidyti</t>
  </si>
  <si>
    <t>Manou the Swift</t>
  </si>
  <si>
    <t>O tada mes šokome</t>
  </si>
  <si>
    <t>And Then We Danced</t>
  </si>
  <si>
    <t>SE, GE, FR</t>
  </si>
  <si>
    <t>Pasmerkti. Pajūrio džiazas</t>
  </si>
  <si>
    <t>Juodas Katinas</t>
  </si>
  <si>
    <t>Leónė. Bėganti į šviesą</t>
  </si>
  <si>
    <t>Sutemose</t>
  </si>
  <si>
    <t>LT, FR, CZ, RS, PT, LV</t>
  </si>
  <si>
    <t>Kinema</t>
  </si>
  <si>
    <t>2019.11.19</t>
  </si>
  <si>
    <t>2019 m. Gruodžio (December) mėnesį Lietuvos kino teatruose rodytų filmų topas</t>
  </si>
  <si>
    <t>Jumanji: The Next level (Jumanji 2)</t>
  </si>
  <si>
    <t>Džiumandži: Kitas lygis</t>
  </si>
  <si>
    <t>Pašėlęs policininkas: Naujametinis nesusipratimas 2</t>
  </si>
  <si>
    <t>Aeronauts</t>
  </si>
  <si>
    <t>Aeronautai</t>
  </si>
  <si>
    <t>Полицейский с Рублевки. Новогодний беспредел 2</t>
  </si>
  <si>
    <t>2019.12.06</t>
  </si>
  <si>
    <t>2019.12.13</t>
  </si>
  <si>
    <t xml:space="preserve">Cats </t>
  </si>
  <si>
    <t>2019.12.27</t>
  </si>
  <si>
    <t>Last Christmas</t>
  </si>
  <si>
    <t>Frozen 2</t>
  </si>
  <si>
    <t>Star Wars: The Rise of Skywalker</t>
  </si>
  <si>
    <t>Mosley</t>
  </si>
  <si>
    <t xml:space="preserve">Drąsusis Mozlis </t>
  </si>
  <si>
    <t xml:space="preserve">Žvaigždžių karai. Skaivokerio iškilimas </t>
  </si>
  <si>
    <t xml:space="preserve">Ledo šalis 2 </t>
  </si>
  <si>
    <t>2019.12.25</t>
  </si>
  <si>
    <t>2019.12.18</t>
  </si>
  <si>
    <t>NZ, CN</t>
  </si>
  <si>
    <t>2015.10.24</t>
  </si>
  <si>
    <t>Srovių karas</t>
  </si>
  <si>
    <t>The Current War</t>
  </si>
  <si>
    <t>Холоп</t>
  </si>
  <si>
    <t>Tarnas</t>
  </si>
  <si>
    <t>Partenonas</t>
  </si>
  <si>
    <t>LT, GR, FR, TR, UA</t>
  </si>
  <si>
    <t>Sukeisti Kalėdų seneliai 2. Pamirštos kalėdos</t>
  </si>
  <si>
    <t>Santa Swap 2. Forgotten Christmas</t>
  </si>
  <si>
    <t>2019.12.20</t>
  </si>
  <si>
    <t>La Belle Epoque</t>
  </si>
  <si>
    <t>Wheathering with you</t>
  </si>
  <si>
    <t>Someone Somewhere</t>
  </si>
  <si>
    <t>Nuostabi epocha</t>
  </si>
  <si>
    <t>Orų mergaitė</t>
  </si>
  <si>
    <t>Vienišos širdys</t>
  </si>
  <si>
    <t>Tulpės, meilė, garbė ir dviratis</t>
  </si>
  <si>
    <t>Tulipani: Liefde, eer en een fiets</t>
  </si>
  <si>
    <t>12 kėdžių</t>
  </si>
  <si>
    <t>95</t>
  </si>
  <si>
    <t>Romi salonas</t>
  </si>
  <si>
    <t>Kapsalon Romi</t>
  </si>
  <si>
    <t>NL, DE</t>
  </si>
  <si>
    <t>2019.11.23</t>
  </si>
  <si>
    <t>Kurjerė</t>
  </si>
  <si>
    <t>The Courier</t>
  </si>
  <si>
    <t>Veidai Kaimai</t>
  </si>
  <si>
    <t>Visages Villages</t>
  </si>
  <si>
    <t>Belgų karalius</t>
  </si>
  <si>
    <t>King of the Belgians</t>
  </si>
  <si>
    <t>2016.12.30</t>
  </si>
  <si>
    <t>Duokit laisvę</t>
  </si>
  <si>
    <t>Give my liberty</t>
  </si>
  <si>
    <t>Agnes apie Varda</t>
  </si>
  <si>
    <t>Agnes par Varda</t>
  </si>
  <si>
    <t>Floridos projektas</t>
  </si>
  <si>
    <t>The Florida Project</t>
  </si>
  <si>
    <t>Nesijaudink, jis toli nenueis</t>
  </si>
  <si>
    <t>Don't Worry, He Won't Get Far on Foot</t>
  </si>
  <si>
    <t>Saldi dienos pabaiga</t>
  </si>
  <si>
    <t>Dolce Fine Giornata</t>
  </si>
  <si>
    <t>Auksinė pirštinė</t>
  </si>
  <si>
    <t>Der goldene Handschuh</t>
  </si>
  <si>
    <t>Beatričės bučinys</t>
  </si>
  <si>
    <t>Sage femme</t>
  </si>
  <si>
    <t>Zombi vaikas</t>
  </si>
  <si>
    <t>Zombi</t>
  </si>
  <si>
    <t>Sibilės vilionės</t>
  </si>
  <si>
    <t>Sibyl</t>
  </si>
  <si>
    <t>C‘est La Vie</t>
  </si>
  <si>
    <t>Du ančiukai ir žąsinas</t>
  </si>
  <si>
    <t>Duck duck goose</t>
  </si>
  <si>
    <t>Baltoji iltis</t>
  </si>
  <si>
    <t>White Fang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</si>
  <si>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</si>
  <si>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</si>
  <si>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</si>
  <si>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</si>
  <si>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</si>
  <si>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</si>
  <si>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</si>
  <si>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Išsaugotas</t>
  </si>
  <si>
    <t>Keeper </t>
  </si>
  <si>
    <t>Nyndorfo karalienė</t>
  </si>
  <si>
    <t>Königin von Niendorf</t>
  </si>
  <si>
    <t>Karo žaidimai</t>
  </si>
  <si>
    <t>Krig</t>
  </si>
  <si>
    <t xml:space="preserve"> </t>
  </si>
  <si>
    <t>Kovotoja</t>
  </si>
  <si>
    <t>2019.03.10</t>
  </si>
  <si>
    <t>Vechtmeisje</t>
  </si>
  <si>
    <t>Falkonai</t>
  </si>
  <si>
    <t>Víti í Vestmannaeyjum</t>
  </si>
  <si>
    <t>Meilės slėpynės</t>
  </si>
  <si>
    <t>Amur Senza Fin</t>
  </si>
  <si>
    <t>96</t>
  </si>
  <si>
    <t>Pew Pew Pew</t>
  </si>
  <si>
    <t>Like VIRUSAS</t>
  </si>
  <si>
    <t>Naujokas</t>
  </si>
  <si>
    <t>Le Nouveau</t>
  </si>
  <si>
    <t>2018.03.30</t>
  </si>
  <si>
    <t xml:space="preserve">Knygynas </t>
  </si>
  <si>
    <t>The Bookshop</t>
  </si>
  <si>
    <t>UK, ES, DE</t>
  </si>
  <si>
    <t>Jaunikis ant balto žirgo</t>
  </si>
  <si>
    <t>Le Retour du Héros</t>
  </si>
  <si>
    <t>Apsireiškimas</t>
  </si>
  <si>
    <t>L‘apparition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</si>
</sst>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9" fillId="0" borderId="0" xfId="0" applyNumberFormat="1" applyFont="1"/>
    <xf numFmtId="0" fontId="5" fillId="0" borderId="6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9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8" fontId="9" fillId="0" borderId="0" xfId="0" applyNumberFormat="1" applyFont="1"/>
    <xf numFmtId="6" fontId="9" fillId="0" borderId="0" xfId="0" applyNumberFormat="1" applyFont="1"/>
    <xf numFmtId="8" fontId="0" fillId="0" borderId="0" xfId="0" applyNumberFormat="1"/>
    <xf numFmtId="168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10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9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6" fontId="0" fillId="0" borderId="0" xfId="0" applyNumberFormat="1" applyBorder="1"/>
    <xf numFmtId="3" fontId="10" fillId="3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8" fontId="13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vertical="center" wrapText="1"/>
    </xf>
    <xf numFmtId="49" fontId="5" fillId="0" borderId="20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3" fontId="5" fillId="5" borderId="1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vertical="center" wrapText="1"/>
    </xf>
    <xf numFmtId="49" fontId="9" fillId="3" borderId="13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5" borderId="14" xfId="0" applyNumberFormat="1" applyFont="1" applyFill="1" applyBorder="1" applyAlignment="1">
      <alignment vertical="center" wrapText="1"/>
    </xf>
    <xf numFmtId="3" fontId="5" fillId="5" borderId="2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vertical="center" wrapText="1"/>
    </xf>
    <xf numFmtId="49" fontId="9" fillId="3" borderId="18" xfId="0" applyNumberFormat="1" applyFont="1" applyFill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8" fontId="14" fillId="0" borderId="0" xfId="0" applyNumberFormat="1" applyFont="1"/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0" fontId="17" fillId="0" borderId="6" xfId="1" applyFont="1" applyBorder="1" applyAlignment="1">
      <alignment vertical="center"/>
    </xf>
    <xf numFmtId="3" fontId="17" fillId="0" borderId="6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9"/>
  <sheetViews>
    <sheetView tabSelected="1" workbookViewId="0">
      <selection activeCell="M10" sqref="M10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5.57031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275">
        <v>1</v>
      </c>
      <c r="B4" s="119" t="s">
        <v>894</v>
      </c>
      <c r="C4" s="119" t="s">
        <v>894</v>
      </c>
      <c r="D4" s="45" t="s">
        <v>10</v>
      </c>
      <c r="E4" s="122">
        <f>Spalis!E5+Lapkritis!E4+Gruodis!E13</f>
        <v>1259261.8900000001</v>
      </c>
      <c r="F4" s="122">
        <f>Spalis!F5+Lapkritis!F4+Gruodis!F13</f>
        <v>204860</v>
      </c>
      <c r="G4" s="124" t="s">
        <v>537</v>
      </c>
      <c r="H4" s="124" t="s">
        <v>895</v>
      </c>
      <c r="I4" s="52" t="s">
        <v>896</v>
      </c>
      <c r="J4" s="17"/>
      <c r="L4" s="11"/>
      <c r="M4" s="11"/>
      <c r="O4" s="20"/>
    </row>
    <row r="5" spans="1:16" s="5" customFormat="1" ht="26.1" customHeight="1" x14ac:dyDescent="0.2">
      <c r="A5" s="275">
        <v>2</v>
      </c>
      <c r="B5" s="119" t="s">
        <v>875</v>
      </c>
      <c r="C5" s="119" t="s">
        <v>874</v>
      </c>
      <c r="D5" s="45" t="s">
        <v>886</v>
      </c>
      <c r="E5" s="122">
        <f>Spalis!E4+Lapkritis!E6+Gruodis!E27</f>
        <v>982355.81</v>
      </c>
      <c r="F5" s="122">
        <f>Spalis!F4+Lapkritis!F6+Gruodis!F27</f>
        <v>155986</v>
      </c>
      <c r="G5" s="124" t="s">
        <v>534</v>
      </c>
      <c r="H5" s="124" t="s">
        <v>864</v>
      </c>
      <c r="I5" s="52" t="s">
        <v>36</v>
      </c>
      <c r="J5" s="17"/>
      <c r="L5" s="11"/>
    </row>
    <row r="6" spans="1:16" s="5" customFormat="1" ht="26.1" customHeight="1" x14ac:dyDescent="0.2">
      <c r="A6" s="275">
        <v>3</v>
      </c>
      <c r="B6" s="45" t="s">
        <v>755</v>
      </c>
      <c r="C6" s="45" t="s">
        <v>754</v>
      </c>
      <c r="D6" s="45" t="s">
        <v>15</v>
      </c>
      <c r="E6" s="47">
        <f>Liepa!E4+Rugpjūtis!E5+Rugsėjis!E14+Spalis!E39+Gruodis!E77</f>
        <v>815863.31</v>
      </c>
      <c r="F6" s="47">
        <f>Liepa!F4+Rugpjūtis!F5+Rugsėjis!F14+Spalis!F39+Gruodis!F77</f>
        <v>154363</v>
      </c>
      <c r="G6" s="47">
        <v>31</v>
      </c>
      <c r="H6" s="50" t="s">
        <v>740</v>
      </c>
      <c r="I6" s="52" t="s">
        <v>17</v>
      </c>
      <c r="J6" s="17"/>
      <c r="L6" s="11"/>
      <c r="M6" s="11"/>
      <c r="P6" s="20"/>
    </row>
    <row r="7" spans="1:16" s="5" customFormat="1" ht="26.1" customHeight="1" x14ac:dyDescent="0.2">
      <c r="A7" s="275">
        <v>4</v>
      </c>
      <c r="B7" s="45" t="s">
        <v>27</v>
      </c>
      <c r="C7" s="57" t="s">
        <v>27</v>
      </c>
      <c r="D7" s="45" t="s">
        <v>10</v>
      </c>
      <c r="E7" s="47">
        <f>Sausis!E8+Vasaris!E4+Kovas!E7+Balandis!E32+Birželis!E69+Liepa!E50+Rugpjūtis!E60</f>
        <v>690896.42999999993</v>
      </c>
      <c r="F7" s="47">
        <f>Sausis!F8+Vasaris!F4+Kovas!F7+Balandis!F32+Birželis!F69+Liepa!F50+Rugpjūtis!F60</f>
        <v>121123</v>
      </c>
      <c r="G7" s="47">
        <v>18</v>
      </c>
      <c r="H7" s="50" t="s">
        <v>28</v>
      </c>
      <c r="I7" s="52" t="s">
        <v>29</v>
      </c>
      <c r="N7" s="20"/>
      <c r="O7" s="20"/>
    </row>
    <row r="8" spans="1:16" s="5" customFormat="1" ht="26.1" customHeight="1" x14ac:dyDescent="0.2">
      <c r="A8" s="275">
        <v>5</v>
      </c>
      <c r="B8" s="45" t="s">
        <v>278</v>
      </c>
      <c r="C8" s="45" t="s">
        <v>279</v>
      </c>
      <c r="D8" s="45" t="s">
        <v>15</v>
      </c>
      <c r="E8" s="47">
        <f>Kovas!E4+Balandis!E7+Gegužė!E17+Birželis!E39</f>
        <v>674097.78</v>
      </c>
      <c r="F8" s="47">
        <f>Kovas!F4+Balandis!F7+Gegužė!F17+Birželis!F39</f>
        <v>134218</v>
      </c>
      <c r="G8" s="47">
        <v>19</v>
      </c>
      <c r="H8" s="50" t="s">
        <v>273</v>
      </c>
      <c r="I8" s="52" t="s">
        <v>39</v>
      </c>
    </row>
    <row r="9" spans="1:16" s="5" customFormat="1" ht="26.1" customHeight="1" x14ac:dyDescent="0.2">
      <c r="A9" s="275">
        <v>6</v>
      </c>
      <c r="B9" s="45" t="s">
        <v>357</v>
      </c>
      <c r="C9" s="45" t="s">
        <v>356</v>
      </c>
      <c r="D9" s="45" t="s">
        <v>15</v>
      </c>
      <c r="E9" s="47">
        <f>Balandis!E4+Gegužė!E4+Birželis!E26+Liepa!E21+Rugpjūtis!E27</f>
        <v>566244.72</v>
      </c>
      <c r="F9" s="47">
        <f>Balandis!F4+Gegužė!F4+Birželis!F26+Liepa!F21+Rugpjūtis!F27</f>
        <v>92523</v>
      </c>
      <c r="G9" s="47">
        <v>25</v>
      </c>
      <c r="H9" s="50" t="s">
        <v>354</v>
      </c>
      <c r="I9" s="52" t="s">
        <v>17</v>
      </c>
    </row>
    <row r="10" spans="1:16" s="5" customFormat="1" ht="26.1" customHeight="1" x14ac:dyDescent="0.2">
      <c r="A10" s="275">
        <v>7</v>
      </c>
      <c r="B10" s="45" t="s">
        <v>474</v>
      </c>
      <c r="C10" s="45" t="s">
        <v>475</v>
      </c>
      <c r="D10" s="45" t="s">
        <v>15</v>
      </c>
      <c r="E10" s="47">
        <f>Gegužė!E15+Birželis!E4+Liepa!E7+Rugpjūtis!E15+Rugsėjis!E64</f>
        <v>522172.51</v>
      </c>
      <c r="F10" s="47">
        <f>Gegužė!F15+Birželis!F4+Liepa!F7+Rugpjūtis!F15+Rugsėjis!F64</f>
        <v>111307</v>
      </c>
      <c r="G10" s="47">
        <v>19</v>
      </c>
      <c r="H10" s="50" t="s">
        <v>471</v>
      </c>
      <c r="I10" s="52" t="s">
        <v>39</v>
      </c>
      <c r="J10" s="17"/>
      <c r="L10" s="11"/>
      <c r="M10" s="11"/>
      <c r="P10" s="20"/>
    </row>
    <row r="11" spans="1:16" s="5" customFormat="1" ht="26.1" customHeight="1" x14ac:dyDescent="0.2">
      <c r="A11" s="275">
        <v>8</v>
      </c>
      <c r="B11" s="45" t="s">
        <v>1005</v>
      </c>
      <c r="C11" s="45" t="s">
        <v>1000</v>
      </c>
      <c r="D11" s="45" t="s">
        <v>15</v>
      </c>
      <c r="E11" s="47">
        <f>Gruodis!E4</f>
        <v>511960.65</v>
      </c>
      <c r="F11" s="47">
        <f>Gruodis!F4</f>
        <v>99784</v>
      </c>
      <c r="G11" s="47">
        <v>32</v>
      </c>
      <c r="H11" s="50" t="s">
        <v>1006</v>
      </c>
      <c r="I11" s="52" t="s">
        <v>17</v>
      </c>
      <c r="J11" s="17"/>
      <c r="L11" s="11"/>
      <c r="M11" s="11"/>
      <c r="N11" s="20"/>
      <c r="O11" s="20"/>
      <c r="P11" s="20"/>
    </row>
    <row r="12" spans="1:16" s="5" customFormat="1" ht="26.1" customHeight="1" x14ac:dyDescent="0.2">
      <c r="A12" s="275">
        <v>9</v>
      </c>
      <c r="B12" s="45" t="s">
        <v>219</v>
      </c>
      <c r="C12" s="45" t="s">
        <v>219</v>
      </c>
      <c r="D12" s="45" t="s">
        <v>10</v>
      </c>
      <c r="E12" s="47">
        <f>Vasaris!E5+Kovas!E5+Balandis!E21+Gegužė!E58</f>
        <v>508888.97</v>
      </c>
      <c r="F12" s="47">
        <f>Vasaris!F5+Kovas!F5+Balandis!F21+Gegužė!F58</f>
        <v>88763</v>
      </c>
      <c r="G12" s="47">
        <v>18</v>
      </c>
      <c r="H12" s="50" t="s">
        <v>209</v>
      </c>
      <c r="I12" s="52" t="s">
        <v>220</v>
      </c>
    </row>
    <row r="13" spans="1:16" s="5" customFormat="1" ht="26.1" customHeight="1" x14ac:dyDescent="0.2">
      <c r="A13" s="275">
        <v>10</v>
      </c>
      <c r="B13" s="119" t="s">
        <v>764</v>
      </c>
      <c r="C13" s="119" t="s">
        <v>769</v>
      </c>
      <c r="D13" s="45" t="s">
        <v>770</v>
      </c>
      <c r="E13" s="122">
        <f>Rugpjūtis!E6+Rugsėjis!E7+Spalis!E23+Lapkritis!E45</f>
        <v>457352.60000000003</v>
      </c>
      <c r="F13" s="122">
        <f>Rugpjūtis!F6+Rugsėjis!F7+Spalis!F23+Lapkritis!F45</f>
        <v>76044</v>
      </c>
      <c r="G13" s="124" t="s">
        <v>534</v>
      </c>
      <c r="H13" s="124" t="s">
        <v>771</v>
      </c>
      <c r="I13" s="53" t="s">
        <v>26</v>
      </c>
      <c r="J13" s="30"/>
    </row>
    <row r="14" spans="1:16" s="5" customFormat="1" ht="26.1" customHeight="1" x14ac:dyDescent="0.2">
      <c r="A14" s="275">
        <v>11</v>
      </c>
      <c r="B14" s="60" t="s">
        <v>981</v>
      </c>
      <c r="C14" s="60" t="s">
        <v>981</v>
      </c>
      <c r="D14" s="60" t="s">
        <v>10</v>
      </c>
      <c r="E14" s="61">
        <f>Lapkritis!E5+Gruodis!E8</f>
        <v>439646</v>
      </c>
      <c r="F14" s="61">
        <f>Lapkritis!F5+Gruodis!F8</f>
        <v>71723</v>
      </c>
      <c r="G14" s="62">
        <v>19</v>
      </c>
      <c r="H14" s="63" t="s">
        <v>945</v>
      </c>
      <c r="I14" s="64" t="s">
        <v>220</v>
      </c>
      <c r="J14" s="17"/>
      <c r="L14" s="11"/>
    </row>
    <row r="15" spans="1:16" s="5" customFormat="1" ht="26.1" customHeight="1" x14ac:dyDescent="0.2">
      <c r="A15" s="275">
        <v>12</v>
      </c>
      <c r="B15" s="60" t="s">
        <v>745</v>
      </c>
      <c r="C15" s="60" t="s">
        <v>744</v>
      </c>
      <c r="D15" s="45" t="s">
        <v>15</v>
      </c>
      <c r="E15" s="47">
        <f>Liepa!E18+Rugpjūtis!E4+Rugsėjis!E23</f>
        <v>402092.74</v>
      </c>
      <c r="F15" s="47">
        <f>Liepa!F18+Rugpjūtis!F4+Rugsėjis!F23</f>
        <v>65917</v>
      </c>
      <c r="G15" s="62">
        <v>14</v>
      </c>
      <c r="H15" s="63" t="s">
        <v>746</v>
      </c>
      <c r="I15" s="64" t="s">
        <v>39</v>
      </c>
    </row>
    <row r="16" spans="1:16" s="5" customFormat="1" ht="26.1" customHeight="1" x14ac:dyDescent="0.2">
      <c r="A16" s="275">
        <v>13</v>
      </c>
      <c r="B16" s="45" t="s">
        <v>861</v>
      </c>
      <c r="C16" s="45" t="s">
        <v>862</v>
      </c>
      <c r="D16" s="45" t="s">
        <v>863</v>
      </c>
      <c r="E16" s="122">
        <f>Rugsėjis!E31+Spalis!E6+Lapkritis!E10+Gruodis!E30</f>
        <v>355396.31000000006</v>
      </c>
      <c r="F16" s="122">
        <f>Rugsėjis!F31+Spalis!F6+Lapkritis!F10+Gruodis!F30</f>
        <v>72111</v>
      </c>
      <c r="G16" s="47">
        <v>17</v>
      </c>
      <c r="H16" s="50" t="s">
        <v>864</v>
      </c>
      <c r="I16" s="64" t="s">
        <v>39</v>
      </c>
    </row>
    <row r="17" spans="1:18" s="5" customFormat="1" ht="26.1" customHeight="1" x14ac:dyDescent="0.2">
      <c r="A17" s="275">
        <v>14</v>
      </c>
      <c r="B17" s="119" t="s">
        <v>990</v>
      </c>
      <c r="C17" s="119" t="s">
        <v>989</v>
      </c>
      <c r="D17" s="45" t="s">
        <v>15</v>
      </c>
      <c r="E17" s="47">
        <f>Gruodis!E5</f>
        <v>336961.86</v>
      </c>
      <c r="F17" s="47">
        <f>Gruodis!F5</f>
        <v>53687</v>
      </c>
      <c r="G17" s="124" t="s">
        <v>531</v>
      </c>
      <c r="H17" s="124" t="s">
        <v>995</v>
      </c>
      <c r="I17" s="53" t="s">
        <v>26</v>
      </c>
    </row>
    <row r="18" spans="1:18" s="5" customFormat="1" ht="26.1" customHeight="1" x14ac:dyDescent="0.2">
      <c r="A18" s="275">
        <v>15</v>
      </c>
      <c r="B18" s="119" t="s">
        <v>765</v>
      </c>
      <c r="C18" s="119" t="s">
        <v>772</v>
      </c>
      <c r="D18" s="45" t="s">
        <v>774</v>
      </c>
      <c r="E18" s="122">
        <f>Rugpjūtis!E9+Rugsėjis!E5+Spalis!E13+Lapkritis!E46</f>
        <v>332052.93</v>
      </c>
      <c r="F18" s="122">
        <f>Rugpjūtis!F9+Rugsėjis!F5+Spalis!F13+Lapkritis!F46</f>
        <v>70356</v>
      </c>
      <c r="G18" s="124" t="s">
        <v>534</v>
      </c>
      <c r="H18" s="124" t="s">
        <v>773</v>
      </c>
      <c r="I18" s="53" t="s">
        <v>26</v>
      </c>
    </row>
    <row r="19" spans="1:18" s="5" customFormat="1" ht="26.1" customHeight="1" x14ac:dyDescent="0.2">
      <c r="A19" s="275">
        <v>16</v>
      </c>
      <c r="B19" s="119" t="s">
        <v>728</v>
      </c>
      <c r="C19" s="119" t="s">
        <v>727</v>
      </c>
      <c r="D19" s="45" t="s">
        <v>15</v>
      </c>
      <c r="E19" s="47">
        <f>Liepa!E5+Rugpjūtis!E17</f>
        <v>318759.05</v>
      </c>
      <c r="F19" s="47">
        <f>Liepa!F5+Rugpjūtis!F17</f>
        <v>52884</v>
      </c>
      <c r="G19" s="124" t="s">
        <v>529</v>
      </c>
      <c r="H19" s="124" t="s">
        <v>617</v>
      </c>
      <c r="I19" s="53" t="s">
        <v>26</v>
      </c>
    </row>
    <row r="20" spans="1:18" s="5" customFormat="1" ht="26.1" customHeight="1" x14ac:dyDescent="0.2">
      <c r="A20" s="275">
        <v>17</v>
      </c>
      <c r="B20" s="45" t="s">
        <v>9</v>
      </c>
      <c r="C20" s="45" t="s">
        <v>9</v>
      </c>
      <c r="D20" s="45" t="s">
        <v>10</v>
      </c>
      <c r="E20" s="47">
        <f>Sausis!E4+Vasaris!E39</f>
        <v>309494</v>
      </c>
      <c r="F20" s="47">
        <f>Sausis!F4+Vasaris!F39</f>
        <v>54953</v>
      </c>
      <c r="G20" s="47">
        <v>14</v>
      </c>
      <c r="H20" s="50" t="s">
        <v>11</v>
      </c>
      <c r="I20" s="53" t="s">
        <v>12</v>
      </c>
    </row>
    <row r="21" spans="1:18" s="5" customFormat="1" ht="26.1" customHeight="1" x14ac:dyDescent="0.2">
      <c r="A21" s="275">
        <v>18</v>
      </c>
      <c r="B21" s="45" t="s">
        <v>30</v>
      </c>
      <c r="C21" s="57" t="s">
        <v>31</v>
      </c>
      <c r="D21" s="45" t="s">
        <v>15</v>
      </c>
      <c r="E21" s="47">
        <f>Sausis!E9+Vasaris!E9+Kovas!E12+Balandis!E43</f>
        <v>304190.17000000004</v>
      </c>
      <c r="F21" s="47">
        <f>Sausis!F9+Vasaris!F9+Kovas!F12+Balandis!F43</f>
        <v>54065</v>
      </c>
      <c r="G21" s="47">
        <v>13</v>
      </c>
      <c r="H21" s="50" t="s">
        <v>16</v>
      </c>
      <c r="I21" s="52" t="s">
        <v>29</v>
      </c>
    </row>
    <row r="22" spans="1:18" s="5" customFormat="1" ht="26.1" customHeight="1" x14ac:dyDescent="0.2">
      <c r="A22" s="275">
        <v>19</v>
      </c>
      <c r="B22" s="45" t="s">
        <v>13</v>
      </c>
      <c r="C22" s="45" t="s">
        <v>14</v>
      </c>
      <c r="D22" s="45" t="s">
        <v>15</v>
      </c>
      <c r="E22" s="47">
        <f>Sausis!E5+Vasaris!E12+Kovas!E30+Gegužė!E99+Birželis!E43+Liepa!E45+Rugpjūtis!E44+Gruodis!E56</f>
        <v>294601.92</v>
      </c>
      <c r="F22" s="47">
        <f>Sausis!F5+Vasaris!F12+Kovas!F30+Gegužė!F99+Birželis!F43+Liepa!F45+Rugpjūtis!F44+Gruodis!F56</f>
        <v>60636</v>
      </c>
      <c r="G22" s="47">
        <v>33</v>
      </c>
      <c r="H22" s="50" t="s">
        <v>16</v>
      </c>
      <c r="I22" s="52" t="s">
        <v>17</v>
      </c>
      <c r="J22" s="11"/>
    </row>
    <row r="23" spans="1:18" s="5" customFormat="1" ht="26.1" customHeight="1" x14ac:dyDescent="0.2">
      <c r="A23" s="275">
        <v>20</v>
      </c>
      <c r="B23" s="60" t="s">
        <v>972</v>
      </c>
      <c r="C23" s="60" t="s">
        <v>973</v>
      </c>
      <c r="D23" s="60" t="s">
        <v>15</v>
      </c>
      <c r="E23" s="61">
        <f>Lapkritis!E12+Gruodis!E7</f>
        <v>290507.90000000002</v>
      </c>
      <c r="F23" s="61">
        <f>Lapkritis!F12+Gruodis!F7</f>
        <v>58444</v>
      </c>
      <c r="G23" s="62">
        <v>16</v>
      </c>
      <c r="H23" s="63" t="s">
        <v>943</v>
      </c>
      <c r="I23" s="64" t="s">
        <v>39</v>
      </c>
    </row>
    <row r="24" spans="1:18" s="5" customFormat="1" ht="26.1" customHeight="1" x14ac:dyDescent="0.2">
      <c r="A24" s="275">
        <v>21</v>
      </c>
      <c r="B24" s="45" t="s">
        <v>18</v>
      </c>
      <c r="C24" s="45" t="s">
        <v>19</v>
      </c>
      <c r="D24" s="45" t="s">
        <v>20</v>
      </c>
      <c r="E24" s="47">
        <f>Sausis!E6+Vasaris!E11+Kovas!E37+Liepa!E40+Rugpjūtis!E39+Gruodis!E43</f>
        <v>283544.82</v>
      </c>
      <c r="F24" s="47">
        <f>Sausis!F6+Vasaris!F11+Kovas!F37+Liepa!F40+Rugpjūtis!F39+Gruodis!F43</f>
        <v>48800</v>
      </c>
      <c r="G24" s="47">
        <v>15</v>
      </c>
      <c r="H24" s="50">
        <v>43406</v>
      </c>
      <c r="I24" s="52" t="s">
        <v>21</v>
      </c>
    </row>
    <row r="25" spans="1:18" s="5" customFormat="1" ht="26.1" customHeight="1" x14ac:dyDescent="0.2">
      <c r="A25" s="275">
        <v>22</v>
      </c>
      <c r="B25" s="119" t="s">
        <v>815</v>
      </c>
      <c r="C25" s="119" t="s">
        <v>826</v>
      </c>
      <c r="D25" s="45" t="s">
        <v>15</v>
      </c>
      <c r="E25" s="122">
        <f>Rugsėjis!E4+Spalis!E26</f>
        <v>257825.38</v>
      </c>
      <c r="F25" s="122">
        <f>Rugsėjis!F4+Spalis!F26</f>
        <v>40827</v>
      </c>
      <c r="G25" s="124" t="s">
        <v>532</v>
      </c>
      <c r="H25" s="124" t="s">
        <v>827</v>
      </c>
      <c r="I25" s="52" t="s">
        <v>36</v>
      </c>
    </row>
    <row r="26" spans="1:18" s="5" customFormat="1" ht="26.1" customHeight="1" x14ac:dyDescent="0.2">
      <c r="A26" s="275">
        <v>23</v>
      </c>
      <c r="B26" s="45" t="s">
        <v>786</v>
      </c>
      <c r="C26" s="45" t="s">
        <v>785</v>
      </c>
      <c r="D26" s="45" t="s">
        <v>15</v>
      </c>
      <c r="E26" s="122">
        <f>Rugpjūtis!E7+Rugsėjis!E15+Spalis!E53</f>
        <v>253767.05</v>
      </c>
      <c r="F26" s="122">
        <f>Rugpjūtis!F7+Rugsėjis!F15+Spalis!F53</f>
        <v>53554</v>
      </c>
      <c r="G26" s="47">
        <v>31</v>
      </c>
      <c r="H26" s="50" t="s">
        <v>776</v>
      </c>
      <c r="I26" s="67" t="s">
        <v>17</v>
      </c>
    </row>
    <row r="27" spans="1:18" s="5" customFormat="1" ht="26.1" customHeight="1" x14ac:dyDescent="0.2">
      <c r="A27" s="275">
        <v>24</v>
      </c>
      <c r="B27" s="119" t="s">
        <v>730</v>
      </c>
      <c r="C27" s="119" t="s">
        <v>729</v>
      </c>
      <c r="D27" s="45" t="s">
        <v>15</v>
      </c>
      <c r="E27" s="47">
        <f>Liepa!E6+Rugpjūtis!E14+Rugsėjis!E57</f>
        <v>251803.73</v>
      </c>
      <c r="F27" s="47">
        <f>Liepa!F6+Rugpjūtis!F14+Rugsėjis!F57</f>
        <v>41145</v>
      </c>
      <c r="G27" s="124" t="s">
        <v>528</v>
      </c>
      <c r="H27" s="124" t="s">
        <v>739</v>
      </c>
      <c r="I27" s="53" t="s">
        <v>36</v>
      </c>
    </row>
    <row r="28" spans="1:18" s="43" customFormat="1" ht="26.1" customHeight="1" x14ac:dyDescent="0.2">
      <c r="A28" s="275">
        <v>25</v>
      </c>
      <c r="B28" s="45" t="s">
        <v>1004</v>
      </c>
      <c r="C28" s="45" t="s">
        <v>1001</v>
      </c>
      <c r="D28" s="45" t="s">
        <v>15</v>
      </c>
      <c r="E28" s="47">
        <f>Gruodis!E6</f>
        <v>231368.27</v>
      </c>
      <c r="F28" s="47">
        <f>Gruodis!F6</f>
        <v>35098</v>
      </c>
      <c r="G28" s="47">
        <v>25</v>
      </c>
      <c r="H28" s="50" t="s">
        <v>1007</v>
      </c>
      <c r="I28" s="52" t="s">
        <v>17</v>
      </c>
    </row>
    <row r="29" spans="1:18" s="43" customFormat="1" ht="26.1" customHeight="1" x14ac:dyDescent="0.2">
      <c r="A29" s="275">
        <v>26</v>
      </c>
      <c r="B29" s="45" t="s">
        <v>834</v>
      </c>
      <c r="C29" s="45" t="s">
        <v>834</v>
      </c>
      <c r="D29" s="45" t="s">
        <v>15</v>
      </c>
      <c r="E29" s="47">
        <f>Rugsėjis!E6+Spalis!E10+Lapkritis!E54</f>
        <v>219559.02</v>
      </c>
      <c r="F29" s="47">
        <f>Rugsėjis!F6+Spalis!F10+Lapkritis!F54</f>
        <v>35233</v>
      </c>
      <c r="G29" s="47">
        <v>16</v>
      </c>
      <c r="H29" s="50" t="s">
        <v>829</v>
      </c>
      <c r="I29" s="52" t="s">
        <v>453</v>
      </c>
    </row>
    <row r="30" spans="1:18" s="43" customFormat="1" ht="26.1" customHeight="1" x14ac:dyDescent="0.2">
      <c r="A30" s="275">
        <v>27</v>
      </c>
      <c r="B30" s="45" t="s">
        <v>341</v>
      </c>
      <c r="C30" s="57" t="s">
        <v>341</v>
      </c>
      <c r="D30" s="45" t="s">
        <v>10</v>
      </c>
      <c r="E30" s="47">
        <f>Balandis!E5+Gegužė!E12+Birželis!E31+Liepa!E36+Rugpjūtis!E79</f>
        <v>214476.02</v>
      </c>
      <c r="F30" s="47">
        <f>Balandis!F5+Gegužė!F12+Birželis!F31+Liepa!F36+Rugpjūtis!F79</f>
        <v>40040</v>
      </c>
      <c r="G30" s="47">
        <v>17</v>
      </c>
      <c r="H30" s="50" t="s">
        <v>351</v>
      </c>
      <c r="I30" s="52" t="s">
        <v>29</v>
      </c>
      <c r="J30" s="5"/>
      <c r="K30" s="40"/>
      <c r="L30" s="5"/>
      <c r="M30" s="20"/>
      <c r="N30" s="41"/>
      <c r="O30" s="5"/>
      <c r="P30" s="5"/>
      <c r="Q30" s="5"/>
      <c r="R30" s="5"/>
    </row>
    <row r="31" spans="1:18" s="43" customFormat="1" ht="26.1" customHeight="1" x14ac:dyDescent="0.2">
      <c r="A31" s="275">
        <v>28</v>
      </c>
      <c r="B31" s="45" t="s">
        <v>194</v>
      </c>
      <c r="C31" s="57" t="s">
        <v>193</v>
      </c>
      <c r="D31" s="45" t="s">
        <v>203</v>
      </c>
      <c r="E31" s="47">
        <f>Vasaris!E6+Kovas!E14+Balandis!E87+Gegužė!E80+Rugpjūtis!E54</f>
        <v>195989.4</v>
      </c>
      <c r="F31" s="47">
        <f>Vasaris!F6+Kovas!F14+Balandis!F87+Gegužė!F80+Rugpjūtis!F54</f>
        <v>42556</v>
      </c>
      <c r="G31" s="47">
        <v>17</v>
      </c>
      <c r="H31" s="50" t="s">
        <v>204</v>
      </c>
      <c r="I31" s="53" t="s">
        <v>36</v>
      </c>
    </row>
    <row r="32" spans="1:18" s="43" customFormat="1" ht="26.1" customHeight="1" x14ac:dyDescent="0.2">
      <c r="A32" s="275">
        <v>29</v>
      </c>
      <c r="B32" s="45" t="s">
        <v>253</v>
      </c>
      <c r="C32" s="45" t="s">
        <v>252</v>
      </c>
      <c r="D32" s="45" t="s">
        <v>34</v>
      </c>
      <c r="E32" s="47">
        <f>Kovas!E6+Balandis!E33</f>
        <v>191799.38999999998</v>
      </c>
      <c r="F32" s="47">
        <f>Kovas!F6+Balandis!F33</f>
        <v>30738</v>
      </c>
      <c r="G32" s="47">
        <v>26</v>
      </c>
      <c r="H32" s="50" t="s">
        <v>273</v>
      </c>
      <c r="I32" s="52" t="s">
        <v>17</v>
      </c>
      <c r="M32" s="56"/>
      <c r="N32" s="56"/>
    </row>
    <row r="33" spans="1:16" s="5" customFormat="1" ht="26.1" customHeight="1" x14ac:dyDescent="0.2">
      <c r="A33" s="275">
        <v>30</v>
      </c>
      <c r="B33" s="45" t="s">
        <v>210</v>
      </c>
      <c r="C33" s="45" t="s">
        <v>211</v>
      </c>
      <c r="D33" s="45" t="s">
        <v>15</v>
      </c>
      <c r="E33" s="47">
        <f>Vasaris!E8+Kovas!E15</f>
        <v>181750.65</v>
      </c>
      <c r="F33" s="47">
        <f>Vasaris!F8+Kovas!F15</f>
        <v>29680</v>
      </c>
      <c r="G33" s="47">
        <v>27</v>
      </c>
      <c r="H33" s="50" t="s">
        <v>207</v>
      </c>
      <c r="I33" s="52" t="s">
        <v>21</v>
      </c>
    </row>
    <row r="34" spans="1:16" s="5" customFormat="1" ht="26.1" customHeight="1" x14ac:dyDescent="0.2">
      <c r="A34" s="275">
        <v>31</v>
      </c>
      <c r="B34" s="45" t="s">
        <v>619</v>
      </c>
      <c r="C34" s="45" t="s">
        <v>620</v>
      </c>
      <c r="D34" s="45" t="s">
        <v>15</v>
      </c>
      <c r="E34" s="122">
        <f>Birželis!E6+Liepa!E9+Rugpjūtis!E25</f>
        <v>180540.41</v>
      </c>
      <c r="F34" s="122">
        <f>Birželis!F6+Liepa!F9+Rugpjūtis!F25</f>
        <v>31707</v>
      </c>
      <c r="G34" s="47">
        <v>14</v>
      </c>
      <c r="H34" s="50" t="s">
        <v>614</v>
      </c>
      <c r="I34" s="64" t="s">
        <v>39</v>
      </c>
    </row>
    <row r="35" spans="1:16" s="5" customFormat="1" ht="26.1" customHeight="1" x14ac:dyDescent="0.2">
      <c r="A35" s="275">
        <v>32</v>
      </c>
      <c r="B35" s="45" t="s">
        <v>892</v>
      </c>
      <c r="C35" s="45" t="s">
        <v>889</v>
      </c>
      <c r="D35" s="45" t="s">
        <v>15</v>
      </c>
      <c r="E35" s="122">
        <f>Spalis!E7+Lapkritis!E11+Gruodis!E46</f>
        <v>177754.66</v>
      </c>
      <c r="F35" s="122">
        <f>Spalis!F7+Lapkritis!F11+Gruodis!F46</f>
        <v>30814</v>
      </c>
      <c r="G35" s="47">
        <v>23</v>
      </c>
      <c r="H35" s="50" t="s">
        <v>888</v>
      </c>
      <c r="I35" s="52" t="s">
        <v>17</v>
      </c>
    </row>
    <row r="36" spans="1:16" s="5" customFormat="1" ht="26.1" customHeight="1" x14ac:dyDescent="0.2">
      <c r="A36" s="275">
        <v>33</v>
      </c>
      <c r="B36" s="119" t="s">
        <v>819</v>
      </c>
      <c r="C36" s="119" t="s">
        <v>818</v>
      </c>
      <c r="D36" s="45" t="s">
        <v>15</v>
      </c>
      <c r="E36" s="122">
        <f>Rugsėjis!E9+Spalis!E9</f>
        <v>172848.23</v>
      </c>
      <c r="F36" s="122">
        <f>Rugsėjis!F9+Spalis!F9</f>
        <v>29426</v>
      </c>
      <c r="G36" s="124" t="s">
        <v>527</v>
      </c>
      <c r="H36" s="124" t="s">
        <v>829</v>
      </c>
      <c r="I36" s="52" t="s">
        <v>29</v>
      </c>
    </row>
    <row r="37" spans="1:16" s="5" customFormat="1" ht="26.1" customHeight="1" x14ac:dyDescent="0.2">
      <c r="A37" s="275">
        <v>34</v>
      </c>
      <c r="B37" s="45" t="s">
        <v>59</v>
      </c>
      <c r="C37" s="57" t="s">
        <v>60</v>
      </c>
      <c r="D37" s="45" t="s">
        <v>15</v>
      </c>
      <c r="E37" s="47">
        <f>Sausis!E19+Vasaris!E10+Kovas!E21+Gruodis!E69</f>
        <v>171853.01</v>
      </c>
      <c r="F37" s="47">
        <f>Sausis!F19+Vasaris!F10+Kovas!F21+Gruodis!F69</f>
        <v>37528</v>
      </c>
      <c r="G37" s="47">
        <v>17</v>
      </c>
      <c r="H37" s="50" t="s">
        <v>28</v>
      </c>
      <c r="I37" s="53" t="s">
        <v>26</v>
      </c>
    </row>
    <row r="38" spans="1:16" s="5" customFormat="1" ht="26.1" customHeight="1" x14ac:dyDescent="0.2">
      <c r="A38" s="275">
        <v>35</v>
      </c>
      <c r="B38" s="45" t="s">
        <v>22</v>
      </c>
      <c r="C38" s="57" t="s">
        <v>23</v>
      </c>
      <c r="D38" s="45" t="s">
        <v>24</v>
      </c>
      <c r="E38" s="47">
        <f>Sausis!E7+Vasaris!E30</f>
        <v>171047.81</v>
      </c>
      <c r="F38" s="47">
        <f>Sausis!F7+Vasaris!F30</f>
        <v>29354</v>
      </c>
      <c r="G38" s="47">
        <v>15</v>
      </c>
      <c r="H38" s="50" t="s">
        <v>25</v>
      </c>
      <c r="I38" s="52" t="s">
        <v>26</v>
      </c>
    </row>
    <row r="39" spans="1:16" s="5" customFormat="1" ht="26.1" customHeight="1" x14ac:dyDescent="0.2">
      <c r="A39" s="275">
        <v>36</v>
      </c>
      <c r="B39" s="45" t="s">
        <v>956</v>
      </c>
      <c r="C39" s="45" t="s">
        <v>955</v>
      </c>
      <c r="D39" s="45" t="s">
        <v>15</v>
      </c>
      <c r="E39" s="47">
        <f>Lapkritis!E7+Gruodis!E15</f>
        <v>163396.22</v>
      </c>
      <c r="F39" s="47">
        <f>Lapkritis!F7+Gruodis!F15</f>
        <v>26691</v>
      </c>
      <c r="G39" s="47">
        <v>16</v>
      </c>
      <c r="H39" s="50" t="s">
        <v>958</v>
      </c>
      <c r="I39" s="52" t="s">
        <v>453</v>
      </c>
    </row>
    <row r="40" spans="1:16" s="5" customFormat="1" ht="26.1" customHeight="1" x14ac:dyDescent="0.2">
      <c r="A40" s="275">
        <v>37</v>
      </c>
      <c r="B40" s="119" t="s">
        <v>604</v>
      </c>
      <c r="C40" s="119" t="s">
        <v>603</v>
      </c>
      <c r="D40" s="45" t="s">
        <v>15</v>
      </c>
      <c r="E40" s="122">
        <f>Birželis!E5+Liepa!E11+Rugpjūtis!E45</f>
        <v>161939.43000000002</v>
      </c>
      <c r="F40" s="122">
        <f>Birželis!F5+Liepa!F11+Rugpjūtis!F45</f>
        <v>28188</v>
      </c>
      <c r="G40" s="124" t="s">
        <v>532</v>
      </c>
      <c r="H40" s="124" t="s">
        <v>614</v>
      </c>
      <c r="I40" s="53" t="s">
        <v>26</v>
      </c>
      <c r="J40" s="11"/>
      <c r="K40" s="11"/>
      <c r="L40" s="20"/>
      <c r="N40" s="20"/>
      <c r="O40" s="20"/>
      <c r="P40" s="11"/>
    </row>
    <row r="41" spans="1:16" s="5" customFormat="1" ht="26.1" customHeight="1" x14ac:dyDescent="0.2">
      <c r="A41" s="275">
        <v>38</v>
      </c>
      <c r="B41" s="45" t="s">
        <v>221</v>
      </c>
      <c r="C41" s="45" t="s">
        <v>221</v>
      </c>
      <c r="D41" s="45" t="s">
        <v>10</v>
      </c>
      <c r="E41" s="47">
        <f>Vasaris!E7+Kovas!E24+Balandis!E78</f>
        <v>159978</v>
      </c>
      <c r="F41" s="47">
        <f>Vasaris!F7+Kovas!F24+Balandis!F78</f>
        <v>33038</v>
      </c>
      <c r="G41" s="47">
        <v>20</v>
      </c>
      <c r="H41" s="50" t="s">
        <v>204</v>
      </c>
      <c r="I41" s="52" t="s">
        <v>56</v>
      </c>
    </row>
    <row r="42" spans="1:16" s="5" customFormat="1" ht="26.1" customHeight="1" x14ac:dyDescent="0.2">
      <c r="A42" s="275">
        <v>39</v>
      </c>
      <c r="B42" s="119" t="s">
        <v>484</v>
      </c>
      <c r="C42" s="119" t="s">
        <v>483</v>
      </c>
      <c r="D42" s="119" t="s">
        <v>503</v>
      </c>
      <c r="E42" s="122">
        <f>Gegužė!E5+Birželis!E17</f>
        <v>159782.95000000001</v>
      </c>
      <c r="F42" s="122">
        <f>Gegužė!F5+Birželis!F17</f>
        <v>30869</v>
      </c>
      <c r="G42" s="62">
        <v>13</v>
      </c>
      <c r="H42" s="124" t="s">
        <v>456</v>
      </c>
      <c r="I42" s="53" t="s">
        <v>36</v>
      </c>
    </row>
    <row r="43" spans="1:16" s="5" customFormat="1" ht="26.1" customHeight="1" x14ac:dyDescent="0.2">
      <c r="A43" s="275">
        <v>40</v>
      </c>
      <c r="B43" s="119" t="s">
        <v>486</v>
      </c>
      <c r="C43" s="119" t="s">
        <v>485</v>
      </c>
      <c r="D43" s="45" t="s">
        <v>15</v>
      </c>
      <c r="E43" s="122">
        <f>Gegužė!E6+Birželis!E10+Liepa!E27</f>
        <v>151476.56000000003</v>
      </c>
      <c r="F43" s="122">
        <f>Gegužė!F6+Birželis!F10+Liepa!F27</f>
        <v>26538</v>
      </c>
      <c r="G43" s="124" t="s">
        <v>531</v>
      </c>
      <c r="H43" s="124" t="s">
        <v>459</v>
      </c>
      <c r="I43" s="52" t="s">
        <v>29</v>
      </c>
    </row>
    <row r="44" spans="1:16" s="5" customFormat="1" ht="26.1" customHeight="1" x14ac:dyDescent="0.2">
      <c r="A44" s="275">
        <v>41</v>
      </c>
      <c r="B44" s="119" t="s">
        <v>817</v>
      </c>
      <c r="C44" s="119" t="s">
        <v>816</v>
      </c>
      <c r="D44" s="45" t="s">
        <v>15</v>
      </c>
      <c r="E44" s="122">
        <f>Rugsėjis!E8+Spalis!E14+Lapkritis!E44+Gruodis!E50</f>
        <v>150158.91000000003</v>
      </c>
      <c r="F44" s="122">
        <f>Rugsėjis!F8+Spalis!F14+Lapkritis!F44+Gruodis!F50</f>
        <v>30264</v>
      </c>
      <c r="G44" s="124" t="s">
        <v>534</v>
      </c>
      <c r="H44" s="124" t="s">
        <v>828</v>
      </c>
      <c r="I44" s="52" t="s">
        <v>29</v>
      </c>
    </row>
    <row r="45" spans="1:16" s="5" customFormat="1" ht="26.1" customHeight="1" x14ac:dyDescent="0.2">
      <c r="A45" s="275">
        <v>42</v>
      </c>
      <c r="B45" s="45" t="s">
        <v>806</v>
      </c>
      <c r="C45" s="45" t="s">
        <v>806</v>
      </c>
      <c r="D45" s="45" t="s">
        <v>10</v>
      </c>
      <c r="E45" s="122">
        <f>Rugpjūtis!E8+Rugsėjis!E28</f>
        <v>147514.5</v>
      </c>
      <c r="F45" s="122">
        <f>Rugpjūtis!F8+Rugsėjis!F28</f>
        <v>28122</v>
      </c>
      <c r="G45" s="47">
        <v>15</v>
      </c>
      <c r="H45" s="50" t="s">
        <v>776</v>
      </c>
      <c r="I45" s="52" t="s">
        <v>114</v>
      </c>
      <c r="L45" s="20"/>
      <c r="M45" s="20"/>
      <c r="O45" s="20"/>
      <c r="P45" s="11"/>
    </row>
    <row r="46" spans="1:16" s="5" customFormat="1" ht="26.1" customHeight="1" x14ac:dyDescent="0.2">
      <c r="A46" s="275">
        <v>43</v>
      </c>
      <c r="B46" s="45" t="s">
        <v>419</v>
      </c>
      <c r="C46" s="45" t="s">
        <v>419</v>
      </c>
      <c r="D46" s="45" t="s">
        <v>10</v>
      </c>
      <c r="E46" s="47">
        <f>Balandis!E9+Gegužė!E9+Birželis!E29+Liepa!E54+Rugpjūtis!E40</f>
        <v>139509.91</v>
      </c>
      <c r="F46" s="47">
        <f>Balandis!F9+Gegužė!F9+Birželis!F29+Liepa!F54+Rugpjūtis!F40</f>
        <v>26328</v>
      </c>
      <c r="G46" s="47">
        <v>22</v>
      </c>
      <c r="H46" s="74" t="s">
        <v>353</v>
      </c>
      <c r="I46" s="67" t="s">
        <v>368</v>
      </c>
      <c r="O46" s="20"/>
      <c r="P46" s="11"/>
    </row>
    <row r="47" spans="1:16" s="5" customFormat="1" ht="26.1" customHeight="1" x14ac:dyDescent="0.2">
      <c r="A47" s="275">
        <v>44</v>
      </c>
      <c r="B47" s="45" t="s">
        <v>430</v>
      </c>
      <c r="C47" s="45" t="s">
        <v>429</v>
      </c>
      <c r="D47" s="45" t="s">
        <v>15</v>
      </c>
      <c r="E47" s="47">
        <f>Balandis!E6+Gegužė!E32</f>
        <v>133127</v>
      </c>
      <c r="F47" s="47">
        <f>Balandis!F6+Gegužė!F32</f>
        <v>24944</v>
      </c>
      <c r="G47" s="47">
        <v>16</v>
      </c>
      <c r="H47" s="50" t="s">
        <v>351</v>
      </c>
      <c r="I47" s="52" t="s">
        <v>56</v>
      </c>
      <c r="J47" s="17"/>
      <c r="K47" s="11"/>
      <c r="N47" s="20"/>
      <c r="O47" s="20"/>
      <c r="P47" s="11"/>
    </row>
    <row r="48" spans="1:16" s="5" customFormat="1" ht="26.1" customHeight="1" x14ac:dyDescent="0.2">
      <c r="A48" s="275">
        <v>45</v>
      </c>
      <c r="B48" s="45" t="s">
        <v>285</v>
      </c>
      <c r="C48" s="45" t="s">
        <v>284</v>
      </c>
      <c r="D48" s="45" t="s">
        <v>295</v>
      </c>
      <c r="E48" s="47">
        <f>Kovas!E11+Balandis!E12+Gegužė!E25+Birželis!E89</f>
        <v>132024.30000000002</v>
      </c>
      <c r="F48" s="47">
        <f>Kovas!F11+Balandis!F12+Gegužė!F25+Birželis!F89</f>
        <v>29586</v>
      </c>
      <c r="G48" s="47">
        <v>16</v>
      </c>
      <c r="H48" s="50" t="s">
        <v>275</v>
      </c>
      <c r="I48" s="52" t="s">
        <v>29</v>
      </c>
      <c r="J48" s="17"/>
    </row>
    <row r="49" spans="1:20" s="5" customFormat="1" ht="26.1" customHeight="1" x14ac:dyDescent="0.2">
      <c r="A49" s="275">
        <v>46</v>
      </c>
      <c r="B49" s="60" t="s">
        <v>999</v>
      </c>
      <c r="C49" s="60" t="s">
        <v>999</v>
      </c>
      <c r="D49" s="60" t="s">
        <v>120</v>
      </c>
      <c r="E49" s="61">
        <f>Gruodis!E9</f>
        <v>130457.35</v>
      </c>
      <c r="F49" s="61">
        <f>Gruodis!F9</f>
        <v>20724</v>
      </c>
      <c r="G49" s="62">
        <v>16</v>
      </c>
      <c r="H49" s="63" t="s">
        <v>995</v>
      </c>
      <c r="I49" s="64" t="s">
        <v>39</v>
      </c>
      <c r="J49" s="17"/>
      <c r="L49" s="11"/>
    </row>
    <row r="50" spans="1:20" s="5" customFormat="1" ht="26.1" customHeight="1" x14ac:dyDescent="0.2">
      <c r="A50" s="275">
        <v>47</v>
      </c>
      <c r="B50" s="45" t="s">
        <v>472</v>
      </c>
      <c r="C50" s="45" t="s">
        <v>472</v>
      </c>
      <c r="D50" s="45" t="s">
        <v>120</v>
      </c>
      <c r="E50" s="122">
        <f>Gegužė!E36+Birželis!E7+Liepa!E14+Rugpjūtis!E29</f>
        <v>128706.21</v>
      </c>
      <c r="F50" s="122">
        <f>Gegužė!F36+Birželis!F7+Liepa!F14+Rugpjūtis!F29</f>
        <v>23460</v>
      </c>
      <c r="G50" s="47">
        <v>17</v>
      </c>
      <c r="H50" s="50" t="s">
        <v>473</v>
      </c>
      <c r="I50" s="52" t="s">
        <v>440</v>
      </c>
      <c r="J50" s="17"/>
    </row>
    <row r="51" spans="1:20" s="5" customFormat="1" ht="26.1" customHeight="1" x14ac:dyDescent="0.25">
      <c r="A51" s="275">
        <v>48</v>
      </c>
      <c r="B51" s="45" t="s">
        <v>335</v>
      </c>
      <c r="C51" s="57" t="s">
        <v>336</v>
      </c>
      <c r="D51" s="45" t="s">
        <v>337</v>
      </c>
      <c r="E51" s="47">
        <f>Kovas!E8+Balandis!E63</f>
        <v>128541.17</v>
      </c>
      <c r="F51" s="47">
        <f>Kovas!F8+Balandis!F63</f>
        <v>21972</v>
      </c>
      <c r="G51" s="47">
        <v>15</v>
      </c>
      <c r="H51" s="50" t="s">
        <v>261</v>
      </c>
      <c r="I51" s="52" t="s">
        <v>91</v>
      </c>
      <c r="J51" s="30"/>
      <c r="K51"/>
    </row>
    <row r="52" spans="1:20" ht="26.1" customHeight="1" x14ac:dyDescent="0.25">
      <c r="A52" s="275">
        <v>49</v>
      </c>
      <c r="B52" s="119" t="s">
        <v>611</v>
      </c>
      <c r="C52" s="119" t="s">
        <v>610</v>
      </c>
      <c r="D52" s="45" t="s">
        <v>15</v>
      </c>
      <c r="E52" s="61">
        <f>Birželis!E35+Liepa!E8+Rugpjūtis!E21</f>
        <v>124840.29</v>
      </c>
      <c r="F52" s="61">
        <f>Birželis!F35+Liepa!F8+Rugpjūtis!F21</f>
        <v>29367</v>
      </c>
      <c r="G52" s="124" t="s">
        <v>528</v>
      </c>
      <c r="H52" s="124" t="s">
        <v>617</v>
      </c>
      <c r="I52" s="52" t="s">
        <v>29</v>
      </c>
      <c r="T52" s="5"/>
    </row>
    <row r="53" spans="1:20" s="5" customFormat="1" ht="26.1" customHeight="1" x14ac:dyDescent="0.2">
      <c r="A53" s="275">
        <v>50</v>
      </c>
      <c r="B53" s="45" t="s">
        <v>32</v>
      </c>
      <c r="C53" s="57" t="s">
        <v>33</v>
      </c>
      <c r="D53" s="45" t="s">
        <v>34</v>
      </c>
      <c r="E53" s="47">
        <f>Sausis!E10+Vasaris!E31</f>
        <v>123957.99</v>
      </c>
      <c r="F53" s="47">
        <f>Sausis!F10+Vasaris!F31</f>
        <v>20256</v>
      </c>
      <c r="G53" s="47">
        <v>11</v>
      </c>
      <c r="H53" s="50" t="s">
        <v>35</v>
      </c>
      <c r="I53" s="53" t="s">
        <v>36</v>
      </c>
    </row>
    <row r="54" spans="1:20" s="5" customFormat="1" ht="26.1" customHeight="1" x14ac:dyDescent="0.2">
      <c r="A54" s="275">
        <v>51</v>
      </c>
      <c r="B54" s="119" t="s">
        <v>932</v>
      </c>
      <c r="C54" s="119" t="s">
        <v>931</v>
      </c>
      <c r="D54" s="45" t="s">
        <v>15</v>
      </c>
      <c r="E54" s="108">
        <f>Lapkritis!E22+Gruodis!E10</f>
        <v>121148.23</v>
      </c>
      <c r="F54" s="108">
        <f>Lapkritis!F22+Gruodis!F10</f>
        <v>20321</v>
      </c>
      <c r="G54" s="124" t="s">
        <v>529</v>
      </c>
      <c r="H54" s="124" t="s">
        <v>943</v>
      </c>
      <c r="I54" s="52" t="s">
        <v>29</v>
      </c>
      <c r="J54" s="11"/>
    </row>
    <row r="55" spans="1:20" s="5" customFormat="1" ht="26.1" customHeight="1" x14ac:dyDescent="0.2">
      <c r="A55" s="275">
        <v>52</v>
      </c>
      <c r="B55" s="45" t="s">
        <v>807</v>
      </c>
      <c r="C55" s="45" t="s">
        <v>807</v>
      </c>
      <c r="D55" s="45" t="s">
        <v>10</v>
      </c>
      <c r="E55" s="122">
        <f>Rugpjūtis!E10+Rugsėjis!E12+Spalis!E36</f>
        <v>120454.36</v>
      </c>
      <c r="F55" s="122">
        <f>Rugpjūtis!F10+Rugsėjis!F12+Spalis!F36</f>
        <v>22413</v>
      </c>
      <c r="G55" s="47">
        <v>15</v>
      </c>
      <c r="H55" s="50" t="s">
        <v>771</v>
      </c>
      <c r="I55" s="52" t="s">
        <v>808</v>
      </c>
      <c r="J55" s="43"/>
      <c r="K55" s="43"/>
    </row>
    <row r="56" spans="1:20" s="5" customFormat="1" ht="26.1" customHeight="1" x14ac:dyDescent="0.2">
      <c r="A56" s="275">
        <v>53</v>
      </c>
      <c r="B56" s="119" t="s">
        <v>925</v>
      </c>
      <c r="C56" s="119" t="s">
        <v>924</v>
      </c>
      <c r="D56" s="45" t="s">
        <v>899</v>
      </c>
      <c r="E56" s="47">
        <f>Lapkritis!E8+Gruodis!E41</f>
        <v>118498.46</v>
      </c>
      <c r="F56" s="47">
        <f>Lapkritis!F8+Gruodis!F41</f>
        <v>18708</v>
      </c>
      <c r="G56" s="124" t="s">
        <v>532</v>
      </c>
      <c r="H56" s="124" t="s">
        <v>939</v>
      </c>
      <c r="I56" s="52" t="s">
        <v>29</v>
      </c>
    </row>
    <row r="57" spans="1:20" s="43" customFormat="1" ht="26.1" customHeight="1" x14ac:dyDescent="0.2">
      <c r="A57" s="275">
        <v>54</v>
      </c>
      <c r="B57" s="45" t="s">
        <v>40</v>
      </c>
      <c r="C57" s="45" t="s">
        <v>41</v>
      </c>
      <c r="D57" s="45" t="s">
        <v>15</v>
      </c>
      <c r="E57" s="47">
        <f>Sausis!E12+Vasaris!E21</f>
        <v>116290.15</v>
      </c>
      <c r="F57" s="47">
        <f>Sausis!F12+Vasaris!F21</f>
        <v>20542</v>
      </c>
      <c r="G57" s="47">
        <v>16</v>
      </c>
      <c r="H57" s="50" t="s">
        <v>42</v>
      </c>
      <c r="I57" s="52" t="s">
        <v>17</v>
      </c>
      <c r="T57" s="5"/>
    </row>
    <row r="58" spans="1:20" s="5" customFormat="1" ht="26.1" customHeight="1" x14ac:dyDescent="0.2">
      <c r="A58" s="275">
        <v>55</v>
      </c>
      <c r="B58" s="45" t="s">
        <v>891</v>
      </c>
      <c r="C58" s="45" t="s">
        <v>890</v>
      </c>
      <c r="D58" s="45" t="s">
        <v>15</v>
      </c>
      <c r="E58" s="47">
        <f>Spalis!E38+Lapkritis!E9</f>
        <v>112842.56</v>
      </c>
      <c r="F58" s="47">
        <f>Spalis!F38+Lapkritis!F9</f>
        <v>17534</v>
      </c>
      <c r="G58" s="47">
        <v>6</v>
      </c>
      <c r="H58" s="50" t="s">
        <v>893</v>
      </c>
      <c r="I58" s="52" t="s">
        <v>453</v>
      </c>
    </row>
    <row r="59" spans="1:20" s="5" customFormat="1" ht="26.1" customHeight="1" x14ac:dyDescent="0.2">
      <c r="A59" s="275">
        <v>56</v>
      </c>
      <c r="B59" s="45" t="s">
        <v>280</v>
      </c>
      <c r="C59" s="45" t="s">
        <v>281</v>
      </c>
      <c r="D59" s="45" t="s">
        <v>15</v>
      </c>
      <c r="E59" s="47">
        <f>Kovas!E9+Balandis!E15+Rugpjūtis!E72</f>
        <v>104837.54000000001</v>
      </c>
      <c r="F59" s="47">
        <f>Kovas!F9+Balandis!F15+Rugpjūtis!F72</f>
        <v>17933</v>
      </c>
      <c r="G59" s="47">
        <v>13</v>
      </c>
      <c r="H59" s="50" t="s">
        <v>275</v>
      </c>
      <c r="I59" s="52" t="s">
        <v>39</v>
      </c>
    </row>
    <row r="60" spans="1:20" s="5" customFormat="1" ht="26.1" customHeight="1" x14ac:dyDescent="0.2">
      <c r="A60" s="275">
        <v>57</v>
      </c>
      <c r="B60" s="60" t="s">
        <v>595</v>
      </c>
      <c r="C60" s="60" t="s">
        <v>596</v>
      </c>
      <c r="D60" s="60" t="s">
        <v>597</v>
      </c>
      <c r="E60" s="122">
        <f>Gegužė!E7+Birželis!E14+Liepa!E34</f>
        <v>104745.00000000001</v>
      </c>
      <c r="F60" s="122">
        <f>Gegužė!F7+Birželis!F14+Liepa!F34</f>
        <v>19348</v>
      </c>
      <c r="G60" s="62">
        <v>11</v>
      </c>
      <c r="H60" s="63" t="s">
        <v>456</v>
      </c>
      <c r="I60" s="67" t="s">
        <v>101</v>
      </c>
    </row>
    <row r="61" spans="1:20" s="5" customFormat="1" ht="26.1" customHeight="1" x14ac:dyDescent="0.2">
      <c r="A61" s="275">
        <v>58</v>
      </c>
      <c r="B61" s="119" t="s">
        <v>879</v>
      </c>
      <c r="C61" s="119" t="s">
        <v>878</v>
      </c>
      <c r="D61" s="45" t="s">
        <v>15</v>
      </c>
      <c r="E61" s="122">
        <f>Spalis!E12+Lapkritis!E16</f>
        <v>103691.94</v>
      </c>
      <c r="F61" s="122">
        <f>Spalis!F12+Lapkritis!F16</f>
        <v>17123</v>
      </c>
      <c r="G61" s="124" t="s">
        <v>526</v>
      </c>
      <c r="H61" s="124" t="s">
        <v>888</v>
      </c>
      <c r="I61" s="52" t="s">
        <v>29</v>
      </c>
      <c r="M61" s="20"/>
      <c r="N61" s="20"/>
    </row>
    <row r="62" spans="1:20" s="5" customFormat="1" ht="26.1" customHeight="1" x14ac:dyDescent="0.2">
      <c r="A62" s="275">
        <v>59</v>
      </c>
      <c r="B62" s="119" t="s">
        <v>940</v>
      </c>
      <c r="C62" s="119" t="s">
        <v>926</v>
      </c>
      <c r="D62" s="45" t="s">
        <v>942</v>
      </c>
      <c r="E62" s="61">
        <f>Lapkritis!E13+Gruodis!E24</f>
        <v>95803.430000000008</v>
      </c>
      <c r="F62" s="61">
        <f>Lapkritis!F13+Gruodis!F24</f>
        <v>19929</v>
      </c>
      <c r="G62" s="124" t="s">
        <v>534</v>
      </c>
      <c r="H62" s="124" t="s">
        <v>941</v>
      </c>
      <c r="I62" s="52" t="s">
        <v>29</v>
      </c>
    </row>
    <row r="63" spans="1:20" s="43" customFormat="1" ht="26.1" customHeight="1" x14ac:dyDescent="0.2">
      <c r="A63" s="275">
        <v>60</v>
      </c>
      <c r="B63" s="45" t="s">
        <v>52</v>
      </c>
      <c r="C63" s="45" t="s">
        <v>53</v>
      </c>
      <c r="D63" s="45" t="s">
        <v>54</v>
      </c>
      <c r="E63" s="47">
        <f>Sausis!E16+Vasaris!E27+Kovas!E33+Balandis!E73+Gegužė!E67+Birželis!E48+Rugpjūtis!E73+Rugsėjis!E53</f>
        <v>94829.69</v>
      </c>
      <c r="F63" s="47">
        <f>Sausis!F16+Vasaris!F27+Kovas!F33+Balandis!F73+Gegužė!F67+Birželis!F48+Rugpjūtis!F73+Rugsėjis!F53</f>
        <v>21205</v>
      </c>
      <c r="G63" s="47">
        <v>6</v>
      </c>
      <c r="H63" s="50">
        <v>43385</v>
      </c>
      <c r="I63" s="52" t="s">
        <v>29</v>
      </c>
    </row>
    <row r="64" spans="1:20" s="43" customFormat="1" ht="26.1" customHeight="1" x14ac:dyDescent="0.2">
      <c r="A64" s="275">
        <v>61</v>
      </c>
      <c r="B64" s="45" t="s">
        <v>441</v>
      </c>
      <c r="C64" s="45" t="s">
        <v>442</v>
      </c>
      <c r="D64" s="45" t="s">
        <v>15</v>
      </c>
      <c r="E64" s="47">
        <f>Balandis!E10+Gegužė!E18+Birželis!E67</f>
        <v>93293.35</v>
      </c>
      <c r="F64" s="47">
        <f>Balandis!F10+Gegužė!F18+Birželis!F67</f>
        <v>20860</v>
      </c>
      <c r="G64" s="47">
        <v>17</v>
      </c>
      <c r="H64" s="50" t="s">
        <v>351</v>
      </c>
      <c r="I64" s="52" t="s">
        <v>440</v>
      </c>
    </row>
    <row r="65" spans="1:16" s="43" customFormat="1" ht="26.1" customHeight="1" x14ac:dyDescent="0.2">
      <c r="A65" s="275">
        <v>62</v>
      </c>
      <c r="B65" s="45" t="s">
        <v>37</v>
      </c>
      <c r="C65" s="45" t="s">
        <v>38</v>
      </c>
      <c r="D65" s="45" t="s">
        <v>15</v>
      </c>
      <c r="E65" s="47">
        <f>Sausis!E11+Vasaris!E52+Gegužė!E94+Birželis!E61+Liepa!E51+Rugpjūtis!E48+Rugsėjis!E66+Gruodis!E31</f>
        <v>93200.27</v>
      </c>
      <c r="F65" s="47">
        <f>Sausis!F11+Vasaris!F52+Gegužė!F94+Birželis!F61+Liepa!F51+Rugpjūtis!F48+Rugsėjis!F66+Gruodis!F31</f>
        <v>21250</v>
      </c>
      <c r="G65" s="47">
        <v>12</v>
      </c>
      <c r="H65" s="50">
        <v>43434</v>
      </c>
      <c r="I65" s="52" t="s">
        <v>39</v>
      </c>
    </row>
    <row r="66" spans="1:16" s="5" customFormat="1" ht="26.1" customHeight="1" x14ac:dyDescent="0.2">
      <c r="A66" s="275">
        <v>63</v>
      </c>
      <c r="B66" s="45" t="s">
        <v>342</v>
      </c>
      <c r="C66" s="57" t="s">
        <v>342</v>
      </c>
      <c r="D66" s="45" t="s">
        <v>15</v>
      </c>
      <c r="E66" s="47">
        <f>Balandis!E8+Gegužė!E47</f>
        <v>91510.040000000008</v>
      </c>
      <c r="F66" s="47">
        <f>Balandis!F8+Gegužė!F47</f>
        <v>16620</v>
      </c>
      <c r="G66" s="47">
        <v>10</v>
      </c>
      <c r="H66" s="50" t="s">
        <v>297</v>
      </c>
      <c r="I66" s="53" t="s">
        <v>36</v>
      </c>
      <c r="O66" s="11"/>
      <c r="P66" s="20"/>
    </row>
    <row r="67" spans="1:16" s="43" customFormat="1" ht="25.5" customHeight="1" x14ac:dyDescent="0.2">
      <c r="A67" s="275">
        <v>64</v>
      </c>
      <c r="B67" s="119" t="s">
        <v>991</v>
      </c>
      <c r="C67" s="119" t="s">
        <v>994</v>
      </c>
      <c r="D67" s="45" t="s">
        <v>45</v>
      </c>
      <c r="E67" s="122">
        <f>Gruodis!E11</f>
        <v>90139.23</v>
      </c>
      <c r="F67" s="122">
        <f>Gruodis!F11</f>
        <v>14599</v>
      </c>
      <c r="G67" s="124" t="s">
        <v>525</v>
      </c>
      <c r="H67" s="124" t="s">
        <v>996</v>
      </c>
      <c r="I67" s="52" t="s">
        <v>29</v>
      </c>
    </row>
    <row r="68" spans="1:16" s="43" customFormat="1" ht="26.1" customHeight="1" x14ac:dyDescent="0.2">
      <c r="A68" s="275">
        <v>65</v>
      </c>
      <c r="B68" s="45" t="s">
        <v>494</v>
      </c>
      <c r="C68" s="57" t="s">
        <v>493</v>
      </c>
      <c r="D68" s="45" t="s">
        <v>479</v>
      </c>
      <c r="E68" s="47">
        <f>Gegužė!E27+Birželis!E8+Liepa!E31</f>
        <v>82963.78</v>
      </c>
      <c r="F68" s="47">
        <f>Gegužė!F27+Birželis!F8+Liepa!F31</f>
        <v>15126</v>
      </c>
      <c r="G68" s="47">
        <v>15</v>
      </c>
      <c r="H68" s="50" t="s">
        <v>471</v>
      </c>
      <c r="I68" s="53" t="s">
        <v>36</v>
      </c>
    </row>
    <row r="69" spans="1:16" ht="26.1" customHeight="1" x14ac:dyDescent="0.25">
      <c r="A69" s="275">
        <v>66</v>
      </c>
      <c r="B69" s="119" t="s">
        <v>928</v>
      </c>
      <c r="C69" s="119" t="s">
        <v>927</v>
      </c>
      <c r="D69" s="45" t="s">
        <v>15</v>
      </c>
      <c r="E69" s="61">
        <f>Lapkritis!E14+Gruodis!E34</f>
        <v>81469.13</v>
      </c>
      <c r="F69" s="61">
        <f>Lapkritis!F14+Gruodis!F34</f>
        <v>13278</v>
      </c>
      <c r="G69" s="124" t="s">
        <v>531</v>
      </c>
      <c r="H69" s="124" t="s">
        <v>939</v>
      </c>
      <c r="I69" s="52" t="s">
        <v>36</v>
      </c>
      <c r="L69" s="35"/>
    </row>
    <row r="70" spans="1:16" s="5" customFormat="1" ht="26.1" customHeight="1" x14ac:dyDescent="0.2">
      <c r="A70" s="275">
        <v>67</v>
      </c>
      <c r="B70" s="45" t="s">
        <v>283</v>
      </c>
      <c r="C70" s="45" t="s">
        <v>282</v>
      </c>
      <c r="D70" s="45" t="s">
        <v>294</v>
      </c>
      <c r="E70" s="47">
        <f>Kovas!E10+Balandis!E23+Gegužė!E87</f>
        <v>81275.329999999987</v>
      </c>
      <c r="F70" s="47">
        <f>Kovas!F10+Balandis!F23+Gegužė!F87</f>
        <v>15050</v>
      </c>
      <c r="G70" s="47">
        <v>15</v>
      </c>
      <c r="H70" s="50" t="s">
        <v>260</v>
      </c>
      <c r="I70" s="52" t="s">
        <v>29</v>
      </c>
      <c r="J70" s="17"/>
      <c r="L70" s="11"/>
      <c r="M70" s="11"/>
      <c r="O70" s="20"/>
    </row>
    <row r="71" spans="1:16" s="5" customFormat="1" ht="26.1" customHeight="1" x14ac:dyDescent="0.2">
      <c r="A71" s="275">
        <v>68</v>
      </c>
      <c r="B71" s="45" t="s">
        <v>449</v>
      </c>
      <c r="C71" s="45" t="s">
        <v>448</v>
      </c>
      <c r="D71" s="45" t="s">
        <v>15</v>
      </c>
      <c r="E71" s="47">
        <f>Gegužė!E13+Birželis!E11+Liepa!E30</f>
        <v>81013.3</v>
      </c>
      <c r="F71" s="47">
        <f>Gegužė!F13+Birželis!F11+Liepa!F30</f>
        <v>16381</v>
      </c>
      <c r="G71" s="47">
        <v>13</v>
      </c>
      <c r="H71" s="50" t="s">
        <v>450</v>
      </c>
      <c r="I71" s="52" t="s">
        <v>17</v>
      </c>
      <c r="K71" s="40"/>
      <c r="M71" s="20"/>
      <c r="N71" s="41"/>
    </row>
    <row r="72" spans="1:16" s="5" customFormat="1" ht="26.1" customHeight="1" x14ac:dyDescent="0.2">
      <c r="A72" s="275">
        <v>69</v>
      </c>
      <c r="B72" s="45" t="s">
        <v>43</v>
      </c>
      <c r="C72" s="57" t="s">
        <v>44</v>
      </c>
      <c r="D72" s="45" t="s">
        <v>45</v>
      </c>
      <c r="E72" s="47">
        <f>Sausis!E13</f>
        <v>80823</v>
      </c>
      <c r="F72" s="47">
        <f>Sausis!F13</f>
        <v>13178</v>
      </c>
      <c r="G72" s="47">
        <v>5</v>
      </c>
      <c r="H72" s="50" t="s">
        <v>25</v>
      </c>
      <c r="I72" s="52" t="s">
        <v>29</v>
      </c>
      <c r="J72" s="11"/>
    </row>
    <row r="73" spans="1:16" s="5" customFormat="1" ht="26.1" customHeight="1" x14ac:dyDescent="0.2">
      <c r="A73" s="275">
        <v>70</v>
      </c>
      <c r="B73" s="45" t="s">
        <v>46</v>
      </c>
      <c r="C73" s="45" t="s">
        <v>47</v>
      </c>
      <c r="D73" s="45" t="s">
        <v>48</v>
      </c>
      <c r="E73" s="47">
        <f>Sausis!E15+Vasaris!E37+Kovas!E43+Balandis!E79+Gegužė!E72+Birželis!E74</f>
        <v>80102.95</v>
      </c>
      <c r="F73" s="47">
        <f>Sausis!F15+Vasaris!F37+Kovas!F43+Balandis!F79+Gegužė!F72+Birželis!F74</f>
        <v>14013</v>
      </c>
      <c r="G73" s="47">
        <v>11</v>
      </c>
      <c r="H73" s="50" t="s">
        <v>25</v>
      </c>
      <c r="I73" s="52" t="s">
        <v>49</v>
      </c>
      <c r="K73" s="40"/>
      <c r="M73" s="20"/>
      <c r="N73" s="41"/>
    </row>
    <row r="74" spans="1:16" s="43" customFormat="1" ht="26.1" customHeight="1" x14ac:dyDescent="0.2">
      <c r="A74" s="275">
        <v>71</v>
      </c>
      <c r="B74" s="119" t="s">
        <v>766</v>
      </c>
      <c r="C74" s="119" t="s">
        <v>775</v>
      </c>
      <c r="D74" s="45" t="s">
        <v>15</v>
      </c>
      <c r="E74" s="122">
        <f>Rugpjūtis!E11+Rugsėjis!E48+Spalis!E60</f>
        <v>77923.3</v>
      </c>
      <c r="F74" s="122">
        <f>Rugpjūtis!F11+Rugsėjis!F48+Spalis!F60</f>
        <v>13507</v>
      </c>
      <c r="G74" s="124" t="s">
        <v>532</v>
      </c>
      <c r="H74" s="124" t="s">
        <v>746</v>
      </c>
      <c r="I74" s="52" t="s">
        <v>29</v>
      </c>
    </row>
    <row r="75" spans="1:16" s="5" customFormat="1" ht="26.1" customHeight="1" x14ac:dyDescent="0.2">
      <c r="A75" s="275">
        <v>72</v>
      </c>
      <c r="B75" s="60" t="s">
        <v>897</v>
      </c>
      <c r="C75" s="60" t="s">
        <v>898</v>
      </c>
      <c r="D75" s="60" t="s">
        <v>899</v>
      </c>
      <c r="E75" s="122">
        <f>Spalis!E8+Lapkritis!E50</f>
        <v>77347.199999999997</v>
      </c>
      <c r="F75" s="122">
        <f>Spalis!F8+Lapkritis!F50</f>
        <v>12306</v>
      </c>
      <c r="G75" s="62">
        <v>16</v>
      </c>
      <c r="H75" s="63" t="s">
        <v>887</v>
      </c>
      <c r="I75" s="64" t="s">
        <v>66</v>
      </c>
      <c r="J75" s="17"/>
      <c r="L75" s="11"/>
      <c r="M75" s="11"/>
      <c r="O75" s="11"/>
      <c r="P75" s="20"/>
    </row>
    <row r="76" spans="1:16" s="5" customFormat="1" ht="26.1" customHeight="1" x14ac:dyDescent="0.2">
      <c r="A76" s="275">
        <v>73</v>
      </c>
      <c r="B76" s="45" t="s">
        <v>780</v>
      </c>
      <c r="C76" s="45" t="s">
        <v>781</v>
      </c>
      <c r="D76" s="45" t="s">
        <v>15</v>
      </c>
      <c r="E76" s="122">
        <f>Rugpjūtis!E13+Rugsėjis!E18+Spalis!E63</f>
        <v>76217.66</v>
      </c>
      <c r="F76" s="122">
        <f>Rugpjūtis!F13+Rugsėjis!F18+Spalis!F63</f>
        <v>14389</v>
      </c>
      <c r="G76" s="47">
        <v>14</v>
      </c>
      <c r="H76" s="50" t="s">
        <v>773</v>
      </c>
      <c r="I76" s="52" t="s">
        <v>453</v>
      </c>
      <c r="J76" s="17"/>
      <c r="L76" s="11"/>
      <c r="M76" s="11"/>
      <c r="O76" s="11"/>
      <c r="P76" s="20"/>
    </row>
    <row r="77" spans="1:16" s="5" customFormat="1" ht="26.1" customHeight="1" x14ac:dyDescent="0.2">
      <c r="A77" s="275">
        <v>74</v>
      </c>
      <c r="B77" s="45" t="s">
        <v>55</v>
      </c>
      <c r="C77" s="45" t="s">
        <v>55</v>
      </c>
      <c r="D77" s="45" t="s">
        <v>45</v>
      </c>
      <c r="E77" s="47">
        <f>Sausis!E17+Vasaris!E29</f>
        <v>73473</v>
      </c>
      <c r="F77" s="47">
        <f>Sausis!F17+Vasaris!F29</f>
        <v>12866</v>
      </c>
      <c r="G77" s="47">
        <v>10</v>
      </c>
      <c r="H77" s="50">
        <v>43111</v>
      </c>
      <c r="I77" s="52" t="s">
        <v>56</v>
      </c>
      <c r="J77" s="17"/>
      <c r="K77" s="11"/>
      <c r="M77" s="11"/>
      <c r="N77" s="20"/>
      <c r="O77" s="20"/>
      <c r="P77" s="11"/>
    </row>
    <row r="78" spans="1:16" s="43" customFormat="1" ht="26.1" customHeight="1" x14ac:dyDescent="0.2">
      <c r="A78" s="275">
        <v>75</v>
      </c>
      <c r="B78" s="45" t="s">
        <v>50</v>
      </c>
      <c r="C78" s="57" t="s">
        <v>51</v>
      </c>
      <c r="D78" s="45" t="s">
        <v>15</v>
      </c>
      <c r="E78" s="47">
        <f>Sausis!E14+Vasaris!E60</f>
        <v>72592.36</v>
      </c>
      <c r="F78" s="47">
        <f>Sausis!F14+Vasaris!F60</f>
        <v>12773</v>
      </c>
      <c r="G78" s="47">
        <v>11</v>
      </c>
      <c r="H78" s="50" t="s">
        <v>25</v>
      </c>
      <c r="I78" s="53" t="s">
        <v>36</v>
      </c>
      <c r="J78" s="68"/>
      <c r="L78" s="42"/>
    </row>
    <row r="79" spans="1:16" s="5" customFormat="1" ht="26.1" customHeight="1" x14ac:dyDescent="0.2">
      <c r="A79" s="275">
        <v>76</v>
      </c>
      <c r="B79" s="119" t="s">
        <v>877</v>
      </c>
      <c r="C79" s="119" t="s">
        <v>876</v>
      </c>
      <c r="D79" s="45" t="s">
        <v>886</v>
      </c>
      <c r="E79" s="122">
        <f>Spalis!E11+Lapkritis!E30</f>
        <v>71791.86</v>
      </c>
      <c r="F79" s="122">
        <f>Spalis!F11+Lapkritis!F30</f>
        <v>15868</v>
      </c>
      <c r="G79" s="124" t="s">
        <v>533</v>
      </c>
      <c r="H79" s="124" t="s">
        <v>887</v>
      </c>
      <c r="I79" s="52" t="s">
        <v>29</v>
      </c>
      <c r="J79" s="17"/>
      <c r="K79" s="11"/>
      <c r="M79" s="11"/>
      <c r="N79" s="20"/>
      <c r="O79" s="20"/>
      <c r="P79" s="11"/>
    </row>
    <row r="80" spans="1:16" s="5" customFormat="1" ht="26.1" customHeight="1" x14ac:dyDescent="0.2">
      <c r="A80" s="275">
        <v>77</v>
      </c>
      <c r="B80" s="45" t="s">
        <v>344</v>
      </c>
      <c r="C80" s="57" t="s">
        <v>343</v>
      </c>
      <c r="D80" s="45" t="s">
        <v>15</v>
      </c>
      <c r="E80" s="47">
        <f>Balandis!E13+Gegužė!E20+Liepa!E52</f>
        <v>71104.39</v>
      </c>
      <c r="F80" s="47">
        <f>Balandis!F13+Gegužė!F20+Liepa!F52</f>
        <v>12198</v>
      </c>
      <c r="G80" s="47">
        <v>10</v>
      </c>
      <c r="H80" s="50" t="s">
        <v>353</v>
      </c>
      <c r="I80" s="53" t="s">
        <v>36</v>
      </c>
      <c r="J80" s="17"/>
      <c r="K80" s="11"/>
      <c r="M80" s="11"/>
      <c r="N80" s="20"/>
      <c r="O80" s="20"/>
      <c r="P80" s="11"/>
    </row>
    <row r="81" spans="1:16" s="5" customFormat="1" ht="26.1" customHeight="1" x14ac:dyDescent="0.2">
      <c r="A81" s="275">
        <v>78</v>
      </c>
      <c r="B81" s="45" t="s">
        <v>224</v>
      </c>
      <c r="C81" s="45" t="s">
        <v>225</v>
      </c>
      <c r="D81" s="45" t="s">
        <v>133</v>
      </c>
      <c r="E81" s="47">
        <f>Vasaris!E18+Kovas!E17+Balandis!E76+Liepa!E47</f>
        <v>68461</v>
      </c>
      <c r="F81" s="47">
        <f>Vasaris!F18+Kovas!F17+Balandis!F76+Liepa!F47</f>
        <v>16312</v>
      </c>
      <c r="G81" s="47">
        <v>18</v>
      </c>
      <c r="H81" s="50" t="s">
        <v>209</v>
      </c>
      <c r="I81" s="52" t="s">
        <v>56</v>
      </c>
      <c r="J81" s="17"/>
      <c r="L81" s="11"/>
      <c r="M81" s="11"/>
      <c r="O81" s="11"/>
      <c r="P81" s="20"/>
    </row>
    <row r="82" spans="1:16" s="5" customFormat="1" ht="26.1" customHeight="1" x14ac:dyDescent="0.2">
      <c r="A82" s="275">
        <v>79</v>
      </c>
      <c r="B82" s="45" t="s">
        <v>350</v>
      </c>
      <c r="C82" s="57" t="s">
        <v>349</v>
      </c>
      <c r="D82" s="45" t="s">
        <v>352</v>
      </c>
      <c r="E82" s="47">
        <f>Balandis!E59+Gegužė!E8+Birželis!E38+Rugpjūtis!E56</f>
        <v>66707.53</v>
      </c>
      <c r="F82" s="47">
        <f>Balandis!F59+Gegužė!F8+Birželis!F38+Rugpjūtis!F56</f>
        <v>15399</v>
      </c>
      <c r="G82" s="47">
        <v>5</v>
      </c>
      <c r="H82" s="50" t="s">
        <v>355</v>
      </c>
      <c r="I82" s="52" t="s">
        <v>29</v>
      </c>
    </row>
    <row r="83" spans="1:16" s="5" customFormat="1" ht="26.1" customHeight="1" x14ac:dyDescent="0.2">
      <c r="A83" s="275">
        <v>80</v>
      </c>
      <c r="B83" s="119" t="s">
        <v>767</v>
      </c>
      <c r="C83" s="119" t="s">
        <v>777</v>
      </c>
      <c r="D83" s="45" t="s">
        <v>274</v>
      </c>
      <c r="E83" s="122">
        <f>Rugpjūtis!E12+Rugsėjis!E49</f>
        <v>66527.48</v>
      </c>
      <c r="F83" s="122">
        <f>Rugpjūtis!F12+Rugsėjis!F49</f>
        <v>11543</v>
      </c>
      <c r="G83" s="124" t="s">
        <v>531</v>
      </c>
      <c r="H83" s="124" t="s">
        <v>776</v>
      </c>
      <c r="I83" s="52" t="s">
        <v>29</v>
      </c>
    </row>
    <row r="84" spans="1:16" s="5" customFormat="1" ht="26.1" customHeight="1" x14ac:dyDescent="0.2">
      <c r="A84" s="275">
        <v>81</v>
      </c>
      <c r="B84" s="45" t="s">
        <v>72</v>
      </c>
      <c r="C84" s="57" t="s">
        <v>73</v>
      </c>
      <c r="D84" s="45" t="s">
        <v>45</v>
      </c>
      <c r="E84" s="47">
        <f>Sausis!E24+Vasaris!E16</f>
        <v>65381.05</v>
      </c>
      <c r="F84" s="47">
        <f>Sausis!F24+Vasaris!F16</f>
        <v>10828</v>
      </c>
      <c r="G84" s="47">
        <v>5</v>
      </c>
      <c r="H84" s="50" t="s">
        <v>28</v>
      </c>
      <c r="I84" s="52" t="s">
        <v>29</v>
      </c>
    </row>
    <row r="85" spans="1:16" s="43" customFormat="1" ht="26.1" customHeight="1" x14ac:dyDescent="0.2">
      <c r="A85" s="275">
        <v>82</v>
      </c>
      <c r="B85" s="60" t="s">
        <v>813</v>
      </c>
      <c r="C85" s="60" t="s">
        <v>812</v>
      </c>
      <c r="D85" s="60" t="s">
        <v>15</v>
      </c>
      <c r="E85" s="61">
        <f>Rugpjūtis!E16+Rugsėjis!E17+Spalis!E52</f>
        <v>65316</v>
      </c>
      <c r="F85" s="61">
        <f>Rugpjūtis!F16+Rugsėjis!F17+Spalis!F52</f>
        <v>12416</v>
      </c>
      <c r="G85" s="62">
        <v>14</v>
      </c>
      <c r="H85" s="63" t="s">
        <v>773</v>
      </c>
      <c r="I85" s="64" t="s">
        <v>39</v>
      </c>
      <c r="J85" s="42"/>
    </row>
    <row r="86" spans="1:16" s="43" customFormat="1" ht="24.75" customHeight="1" x14ac:dyDescent="0.2">
      <c r="A86" s="275">
        <v>83</v>
      </c>
      <c r="B86" s="45" t="s">
        <v>623</v>
      </c>
      <c r="C86" s="45" t="s">
        <v>625</v>
      </c>
      <c r="D86" s="45" t="s">
        <v>626</v>
      </c>
      <c r="E86" s="122">
        <f>Birželis!E13+Liepa!E13+Rugpjūtis!E41</f>
        <v>62661</v>
      </c>
      <c r="F86" s="122">
        <f>Birželis!F13+Liepa!F13+Rugpjūtis!F41</f>
        <v>15882</v>
      </c>
      <c r="G86" s="47">
        <v>17</v>
      </c>
      <c r="H86" s="74" t="s">
        <v>624</v>
      </c>
      <c r="I86" s="52" t="s">
        <v>56</v>
      </c>
    </row>
    <row r="87" spans="1:16" s="5" customFormat="1" ht="26.1" customHeight="1" x14ac:dyDescent="0.2">
      <c r="A87" s="275">
        <v>84</v>
      </c>
      <c r="B87" s="45" t="s">
        <v>976</v>
      </c>
      <c r="C87" s="45" t="s">
        <v>977</v>
      </c>
      <c r="D87" s="45" t="s">
        <v>157</v>
      </c>
      <c r="E87" s="108">
        <f>Lapkritis!E17+Gruodis!E23</f>
        <v>61919.21</v>
      </c>
      <c r="F87" s="108">
        <f>Lapkritis!F17+Gruodis!F23</f>
        <v>13881</v>
      </c>
      <c r="G87" s="47">
        <v>17</v>
      </c>
      <c r="H87" s="74" t="s">
        <v>945</v>
      </c>
      <c r="I87" s="52" t="s">
        <v>91</v>
      </c>
      <c r="J87" s="17"/>
    </row>
    <row r="88" spans="1:16" s="5" customFormat="1" ht="26.1" customHeight="1" x14ac:dyDescent="0.2">
      <c r="A88" s="275">
        <v>85</v>
      </c>
      <c r="B88" s="45" t="s">
        <v>61</v>
      </c>
      <c r="C88" s="45" t="s">
        <v>62</v>
      </c>
      <c r="D88" s="45" t="s">
        <v>63</v>
      </c>
      <c r="E88" s="47">
        <f>Sausis!E20+Vasaris!E26+Kovas!E52+Rugpjūtis!E70</f>
        <v>61746.18</v>
      </c>
      <c r="F88" s="47">
        <f>Sausis!F20+Vasaris!F26+Kovas!F52+Rugpjūtis!F70</f>
        <v>11625</v>
      </c>
      <c r="G88" s="47">
        <v>17</v>
      </c>
      <c r="H88" s="50" t="s">
        <v>42</v>
      </c>
      <c r="I88" s="52" t="s">
        <v>21</v>
      </c>
    </row>
    <row r="89" spans="1:16" s="5" customFormat="1" ht="26.1" customHeight="1" x14ac:dyDescent="0.2">
      <c r="A89" s="275">
        <v>86</v>
      </c>
      <c r="B89" s="105" t="s">
        <v>855</v>
      </c>
      <c r="C89" s="105" t="s">
        <v>855</v>
      </c>
      <c r="D89" s="45" t="s">
        <v>856</v>
      </c>
      <c r="E89" s="122">
        <f>Rugsėjis!E11+Spalis!E21+Lapkritis!E59</f>
        <v>61468.77</v>
      </c>
      <c r="F89" s="122">
        <f>Rugsėjis!F11+Spalis!F21+Lapkritis!F59</f>
        <v>11839</v>
      </c>
      <c r="G89" s="108">
        <v>22</v>
      </c>
      <c r="H89" s="110" t="s">
        <v>829</v>
      </c>
      <c r="I89" s="111" t="s">
        <v>94</v>
      </c>
    </row>
    <row r="90" spans="1:16" s="5" customFormat="1" ht="26.1" customHeight="1" x14ac:dyDescent="0.2">
      <c r="A90" s="275">
        <v>87</v>
      </c>
      <c r="B90" s="119" t="s">
        <v>609</v>
      </c>
      <c r="C90" s="119" t="s">
        <v>609</v>
      </c>
      <c r="D90" s="45" t="s">
        <v>615</v>
      </c>
      <c r="E90" s="122">
        <f>Birželis!E19+Liepa!E12+Rugpjūtis!E64</f>
        <v>60638.76</v>
      </c>
      <c r="F90" s="122">
        <f>Birželis!F19+Liepa!F12+Rugpjūtis!F64</f>
        <v>10445</v>
      </c>
      <c r="G90" s="124" t="s">
        <v>530</v>
      </c>
      <c r="H90" s="124" t="s">
        <v>616</v>
      </c>
      <c r="I90" s="52" t="s">
        <v>29</v>
      </c>
      <c r="J90" s="11"/>
    </row>
    <row r="91" spans="1:16" s="5" customFormat="1" ht="26.1" customHeight="1" x14ac:dyDescent="0.2">
      <c r="A91" s="275">
        <v>88</v>
      </c>
      <c r="B91" s="45" t="s">
        <v>701</v>
      </c>
      <c r="C91" s="45" t="s">
        <v>699</v>
      </c>
      <c r="D91" s="45" t="s">
        <v>15</v>
      </c>
      <c r="E91" s="47">
        <f>Birželis!E9+Liepa!E33</f>
        <v>60523.360000000001</v>
      </c>
      <c r="F91" s="47">
        <f>Birželis!F9+Liepa!F33</f>
        <v>10834</v>
      </c>
      <c r="G91" s="47">
        <v>14</v>
      </c>
      <c r="H91" s="50" t="s">
        <v>473</v>
      </c>
      <c r="I91" s="52" t="s">
        <v>453</v>
      </c>
      <c r="J91" s="17"/>
      <c r="L91" s="11"/>
      <c r="M91" s="11"/>
      <c r="O91" s="11"/>
      <c r="P91" s="20"/>
    </row>
    <row r="92" spans="1:16" s="43" customFormat="1" ht="24.75" customHeight="1" x14ac:dyDescent="0.2">
      <c r="A92" s="275">
        <v>89</v>
      </c>
      <c r="B92" s="119" t="s">
        <v>488</v>
      </c>
      <c r="C92" s="119" t="s">
        <v>487</v>
      </c>
      <c r="D92" s="45" t="s">
        <v>15</v>
      </c>
      <c r="E92" s="122">
        <f>Gegužė!E10+Birželis!E50</f>
        <v>60157.060000000005</v>
      </c>
      <c r="F92" s="122">
        <f>Gegužė!F10+Birželis!F50</f>
        <v>10983</v>
      </c>
      <c r="G92" s="47">
        <v>15</v>
      </c>
      <c r="H92" s="124" t="s">
        <v>355</v>
      </c>
      <c r="I92" s="52" t="s">
        <v>29</v>
      </c>
    </row>
    <row r="93" spans="1:16" s="5" customFormat="1" ht="26.1" customHeight="1" x14ac:dyDescent="0.2">
      <c r="A93" s="275">
        <v>90</v>
      </c>
      <c r="B93" s="119" t="s">
        <v>821</v>
      </c>
      <c r="C93" s="119" t="s">
        <v>820</v>
      </c>
      <c r="D93" s="45" t="s">
        <v>831</v>
      </c>
      <c r="E93" s="122">
        <f>Rugsėjis!E13+Spalis!E18+Lapkritis!E64+Gruodis!E79</f>
        <v>59441.11</v>
      </c>
      <c r="F93" s="122">
        <f>Rugsėjis!F13+Spalis!F18+Lapkritis!F64+Gruodis!F79</f>
        <v>12770</v>
      </c>
      <c r="G93" s="124" t="s">
        <v>533</v>
      </c>
      <c r="H93" s="124" t="s">
        <v>830</v>
      </c>
      <c r="I93" s="52" t="s">
        <v>29</v>
      </c>
      <c r="J93" s="17"/>
      <c r="L93" s="11"/>
      <c r="M93" s="11"/>
      <c r="O93" s="20"/>
    </row>
    <row r="94" spans="1:16" s="5" customFormat="1" ht="26.1" customHeight="1" x14ac:dyDescent="0.2">
      <c r="A94" s="275">
        <v>91</v>
      </c>
      <c r="B94" s="45" t="s">
        <v>438</v>
      </c>
      <c r="C94" s="45" t="s">
        <v>439</v>
      </c>
      <c r="D94" s="45" t="s">
        <v>15</v>
      </c>
      <c r="E94" s="47">
        <f>Balandis!E11+Gegužė!E46+Liepa!E67</f>
        <v>59080.619999999995</v>
      </c>
      <c r="F94" s="47">
        <f>Balandis!F11+Gegužė!F46+Liepa!F67</f>
        <v>10360</v>
      </c>
      <c r="G94" s="47">
        <v>13</v>
      </c>
      <c r="H94" s="50" t="s">
        <v>297</v>
      </c>
      <c r="I94" s="52" t="s">
        <v>440</v>
      </c>
      <c r="K94" s="26"/>
      <c r="L94" s="17"/>
    </row>
    <row r="95" spans="1:16" s="5" customFormat="1" ht="26.1" customHeight="1" x14ac:dyDescent="0.2">
      <c r="A95" s="275">
        <v>92</v>
      </c>
      <c r="B95" s="45" t="s">
        <v>951</v>
      </c>
      <c r="C95" s="45" t="s">
        <v>950</v>
      </c>
      <c r="D95" s="45" t="s">
        <v>15</v>
      </c>
      <c r="E95" s="61">
        <f>Lapkritis!E15</f>
        <v>58337</v>
      </c>
      <c r="F95" s="61">
        <f>Lapkritis!F15</f>
        <v>13422</v>
      </c>
      <c r="G95" s="47">
        <v>18</v>
      </c>
      <c r="H95" s="50" t="s">
        <v>893</v>
      </c>
      <c r="I95" s="52" t="s">
        <v>56</v>
      </c>
      <c r="J95" s="43"/>
      <c r="K95" s="43"/>
      <c r="L95" s="43"/>
      <c r="M95" s="56"/>
      <c r="N95" s="56"/>
      <c r="O95" s="43"/>
    </row>
    <row r="96" spans="1:16" s="5" customFormat="1" ht="26.1" customHeight="1" x14ac:dyDescent="0.2">
      <c r="A96" s="275">
        <v>93</v>
      </c>
      <c r="B96" s="45" t="s">
        <v>468</v>
      </c>
      <c r="C96" s="45" t="s">
        <v>469</v>
      </c>
      <c r="D96" s="45" t="s">
        <v>15</v>
      </c>
      <c r="E96" s="122">
        <f>Gegužė!E11+Birželis!E46</f>
        <v>57374.22</v>
      </c>
      <c r="F96" s="122">
        <f>Gegužė!F11+Birželis!F46</f>
        <v>10387</v>
      </c>
      <c r="G96" s="47">
        <v>15</v>
      </c>
      <c r="H96" s="50" t="s">
        <v>355</v>
      </c>
      <c r="I96" s="52" t="s">
        <v>39</v>
      </c>
    </row>
    <row r="97" spans="1:18" ht="26.1" customHeight="1" x14ac:dyDescent="0.25">
      <c r="A97" s="275">
        <v>94</v>
      </c>
      <c r="B97" s="45" t="s">
        <v>293</v>
      </c>
      <c r="C97" s="57" t="s">
        <v>292</v>
      </c>
      <c r="D97" s="45" t="s">
        <v>315</v>
      </c>
      <c r="E97" s="47">
        <f>Kovas!E50+Balandis!E14+Gegužė!E34+Birželis!E51</f>
        <v>56089.760000000002</v>
      </c>
      <c r="F97" s="47">
        <f>Kovas!F50+Balandis!F14+Gegužė!F34+Birželis!F51</f>
        <v>13590</v>
      </c>
      <c r="G97" s="47">
        <v>15</v>
      </c>
      <c r="H97" s="50" t="s">
        <v>297</v>
      </c>
      <c r="I97" s="52" t="s">
        <v>29</v>
      </c>
      <c r="K97" s="65"/>
      <c r="P97" s="35"/>
      <c r="Q97" s="35"/>
      <c r="R97" s="54"/>
    </row>
    <row r="98" spans="1:18" s="186" customFormat="1" ht="26.1" customHeight="1" x14ac:dyDescent="0.25">
      <c r="A98" s="275">
        <v>95</v>
      </c>
      <c r="B98" s="105" t="s">
        <v>1016</v>
      </c>
      <c r="C98" s="105" t="s">
        <v>1017</v>
      </c>
      <c r="D98" s="60" t="s">
        <v>250</v>
      </c>
      <c r="E98" s="122">
        <f>Gruodis!E12</f>
        <v>55287.61</v>
      </c>
      <c r="F98" s="122">
        <f>Gruodis!F12</f>
        <v>13062</v>
      </c>
      <c r="G98" s="108">
        <v>16</v>
      </c>
      <c r="H98" s="110" t="s">
        <v>1018</v>
      </c>
      <c r="I98" s="67" t="s">
        <v>101</v>
      </c>
      <c r="K98" s="187"/>
      <c r="P98" s="188"/>
      <c r="Q98" s="188"/>
      <c r="R98" s="189"/>
    </row>
    <row r="99" spans="1:18" s="5" customFormat="1" ht="26.1" customHeight="1" x14ac:dyDescent="0.2">
      <c r="A99" s="275">
        <v>96</v>
      </c>
      <c r="B99" s="45" t="s">
        <v>287</v>
      </c>
      <c r="C99" s="45" t="s">
        <v>286</v>
      </c>
      <c r="D99" s="45" t="s">
        <v>15</v>
      </c>
      <c r="E99" s="47">
        <f>Kovas!E13+Balandis!E84</f>
        <v>54291.310000000005</v>
      </c>
      <c r="F99" s="47">
        <f>Kovas!F13+Balandis!F84</f>
        <v>9515</v>
      </c>
      <c r="G99" s="47">
        <v>13</v>
      </c>
      <c r="H99" s="50" t="s">
        <v>273</v>
      </c>
      <c r="I99" s="52" t="s">
        <v>29</v>
      </c>
    </row>
    <row r="100" spans="1:18" s="5" customFormat="1" ht="26.1" customHeight="1" x14ac:dyDescent="0.2">
      <c r="A100" s="275">
        <v>97</v>
      </c>
      <c r="B100" s="45" t="s">
        <v>1013</v>
      </c>
      <c r="C100" s="45" t="s">
        <v>1012</v>
      </c>
      <c r="D100" s="45" t="s">
        <v>45</v>
      </c>
      <c r="E100" s="122">
        <f>Gruodis!E14</f>
        <v>51973</v>
      </c>
      <c r="F100" s="122">
        <f>Gruodis!F14</f>
        <v>8268</v>
      </c>
      <c r="G100" s="47">
        <v>7</v>
      </c>
      <c r="H100" s="50" t="s">
        <v>998</v>
      </c>
      <c r="I100" s="52" t="s">
        <v>56</v>
      </c>
    </row>
    <row r="101" spans="1:18" s="5" customFormat="1" ht="26.1" customHeight="1" x14ac:dyDescent="0.2">
      <c r="A101" s="275">
        <v>98</v>
      </c>
      <c r="B101" s="45" t="s">
        <v>865</v>
      </c>
      <c r="C101" s="45" t="s">
        <v>866</v>
      </c>
      <c r="D101" s="45" t="s">
        <v>796</v>
      </c>
      <c r="E101" s="122">
        <f>Rugsėjis!E10+Spalis!E35+Lapkritis!E53+Gruodis!E58</f>
        <v>51802.02</v>
      </c>
      <c r="F101" s="122">
        <f>Rugsėjis!F10+Spalis!F35+Lapkritis!F53+Gruodis!F58</f>
        <v>8906</v>
      </c>
      <c r="G101" s="47">
        <v>16</v>
      </c>
      <c r="H101" s="110" t="s">
        <v>828</v>
      </c>
      <c r="I101" s="64" t="s">
        <v>39</v>
      </c>
    </row>
    <row r="102" spans="1:18" s="5" customFormat="1" ht="26.1" customHeight="1" x14ac:dyDescent="0.2">
      <c r="A102" s="275">
        <v>99</v>
      </c>
      <c r="B102" s="105" t="s">
        <v>750</v>
      </c>
      <c r="C102" s="105" t="s">
        <v>749</v>
      </c>
      <c r="D102" s="45" t="s">
        <v>752</v>
      </c>
      <c r="E102" s="108">
        <f>Liepa!E10</f>
        <v>51268.54</v>
      </c>
      <c r="F102" s="108">
        <f>Liepa!F10</f>
        <v>9003</v>
      </c>
      <c r="G102" s="108">
        <v>16</v>
      </c>
      <c r="H102" s="110" t="s">
        <v>617</v>
      </c>
      <c r="I102" s="53" t="s">
        <v>94</v>
      </c>
    </row>
    <row r="103" spans="1:18" s="5" customFormat="1" ht="26.1" customHeight="1" x14ac:dyDescent="0.2">
      <c r="A103" s="275">
        <v>100</v>
      </c>
      <c r="B103" s="45" t="s">
        <v>984</v>
      </c>
      <c r="C103" s="45" t="s">
        <v>984</v>
      </c>
      <c r="D103" s="45" t="s">
        <v>985</v>
      </c>
      <c r="E103" s="108">
        <f>Lapkritis!E24+Gruodis!E17</f>
        <v>51234.69</v>
      </c>
      <c r="F103" s="108">
        <f>Lapkritis!F24+Gruodis!F17</f>
        <v>11449</v>
      </c>
      <c r="G103" s="47">
        <v>23</v>
      </c>
      <c r="H103" s="124" t="s">
        <v>943</v>
      </c>
      <c r="I103" s="52" t="s">
        <v>986</v>
      </c>
      <c r="O103" s="20"/>
      <c r="P103" s="11"/>
    </row>
    <row r="104" spans="1:18" s="5" customFormat="1" ht="26.1" customHeight="1" x14ac:dyDescent="0.2">
      <c r="A104" s="275">
        <v>101</v>
      </c>
      <c r="B104" s="45" t="s">
        <v>317</v>
      </c>
      <c r="C104" s="45" t="s">
        <v>317</v>
      </c>
      <c r="D104" s="45" t="s">
        <v>318</v>
      </c>
      <c r="E104" s="47">
        <f>Kovas!E16+Balandis!E20</f>
        <v>50913.67</v>
      </c>
      <c r="F104" s="47">
        <f>Kovas!F16+Balandis!F20</f>
        <v>11910</v>
      </c>
      <c r="G104" s="47">
        <v>10</v>
      </c>
      <c r="H104" s="50">
        <v>43525</v>
      </c>
      <c r="I104" s="52" t="s">
        <v>319</v>
      </c>
      <c r="J104" s="17"/>
      <c r="L104" s="11"/>
      <c r="M104" s="11"/>
      <c r="O104" s="20"/>
    </row>
    <row r="105" spans="1:18" s="5" customFormat="1" ht="26.1" customHeight="1" x14ac:dyDescent="0.2">
      <c r="A105" s="275">
        <v>102</v>
      </c>
      <c r="B105" s="45" t="s">
        <v>195</v>
      </c>
      <c r="C105" s="57" t="s">
        <v>205</v>
      </c>
      <c r="D105" s="45" t="s">
        <v>45</v>
      </c>
      <c r="E105" s="47">
        <f>Vasaris!E14+Kovas!E31</f>
        <v>50354.59</v>
      </c>
      <c r="F105" s="47">
        <f>Vasaris!F14+Kovas!F31</f>
        <v>8670</v>
      </c>
      <c r="G105" s="47">
        <v>7</v>
      </c>
      <c r="H105" s="50" t="s">
        <v>207</v>
      </c>
      <c r="I105" s="52" t="s">
        <v>29</v>
      </c>
      <c r="J105" s="17"/>
      <c r="L105" s="11"/>
      <c r="M105" s="11"/>
      <c r="O105" s="20"/>
    </row>
    <row r="106" spans="1:18" s="5" customFormat="1" ht="26.1" customHeight="1" x14ac:dyDescent="0.2">
      <c r="A106" s="275">
        <v>103</v>
      </c>
      <c r="B106" s="45" t="s">
        <v>57</v>
      </c>
      <c r="C106" s="45" t="s">
        <v>58</v>
      </c>
      <c r="D106" s="45" t="s">
        <v>45</v>
      </c>
      <c r="E106" s="47">
        <f>Sausis!E18</f>
        <v>49020</v>
      </c>
      <c r="F106" s="47">
        <f>Sausis!F18</f>
        <v>8867</v>
      </c>
      <c r="G106" s="47">
        <v>9</v>
      </c>
      <c r="H106" s="50" t="s">
        <v>11</v>
      </c>
      <c r="I106" s="52" t="s">
        <v>56</v>
      </c>
      <c r="J106" s="17"/>
      <c r="L106" s="11"/>
      <c r="M106" s="11"/>
      <c r="O106" s="20"/>
    </row>
    <row r="107" spans="1:18" s="5" customFormat="1" ht="26.1" customHeight="1" x14ac:dyDescent="0.2">
      <c r="A107" s="275">
        <v>104</v>
      </c>
      <c r="B107" s="45" t="s">
        <v>125</v>
      </c>
      <c r="C107" s="45" t="s">
        <v>126</v>
      </c>
      <c r="D107" s="45" t="s">
        <v>15</v>
      </c>
      <c r="E107" s="47">
        <f>Sausis!E45+Vasaris!E13</f>
        <v>48697.09</v>
      </c>
      <c r="F107" s="47">
        <f>Sausis!F45+Vasaris!F13</f>
        <v>8526</v>
      </c>
      <c r="G107" s="47">
        <v>1</v>
      </c>
      <c r="H107" s="50" t="s">
        <v>127</v>
      </c>
      <c r="I107" s="52" t="s">
        <v>29</v>
      </c>
      <c r="J107" s="17"/>
      <c r="L107" s="11"/>
      <c r="M107" s="11"/>
      <c r="O107" s="20"/>
    </row>
    <row r="108" spans="1:18" s="5" customFormat="1" ht="26.1" customHeight="1" x14ac:dyDescent="0.2">
      <c r="A108" s="275">
        <v>105</v>
      </c>
      <c r="B108" s="119" t="s">
        <v>908</v>
      </c>
      <c r="C108" s="119" t="s">
        <v>909</v>
      </c>
      <c r="D108" s="45" t="s">
        <v>334</v>
      </c>
      <c r="E108" s="122">
        <f>Spalis!E22+Lapkritis!E18+Gruodis!E42</f>
        <v>45368.44</v>
      </c>
      <c r="F108" s="122">
        <f>Spalis!F22+Lapkritis!F18+Gruodis!F42</f>
        <v>8924</v>
      </c>
      <c r="G108" s="124" t="s">
        <v>530</v>
      </c>
      <c r="H108" s="124" t="s">
        <v>888</v>
      </c>
      <c r="I108" s="52" t="s">
        <v>91</v>
      </c>
      <c r="J108" s="17"/>
      <c r="L108" s="11"/>
      <c r="M108" s="11"/>
      <c r="O108" s="20"/>
    </row>
    <row r="109" spans="1:18" s="5" customFormat="1" ht="26.1" customHeight="1" x14ac:dyDescent="0.2">
      <c r="A109" s="275">
        <v>106</v>
      </c>
      <c r="B109" s="45" t="s">
        <v>621</v>
      </c>
      <c r="C109" s="45" t="s">
        <v>622</v>
      </c>
      <c r="D109" s="45" t="s">
        <v>120</v>
      </c>
      <c r="E109" s="122">
        <f>Birželis!E20+Liepa!E15+Rugpjūtis!E71</f>
        <v>44904.85</v>
      </c>
      <c r="F109" s="122">
        <f>Birželis!F20+Liepa!F15+Rugpjūtis!F71</f>
        <v>8166</v>
      </c>
      <c r="G109" s="47">
        <v>15</v>
      </c>
      <c r="H109" s="50" t="s">
        <v>616</v>
      </c>
      <c r="I109" s="64" t="s">
        <v>39</v>
      </c>
      <c r="J109" s="43"/>
      <c r="K109" s="43"/>
      <c r="L109" s="43"/>
      <c r="M109" s="43"/>
      <c r="N109" s="43"/>
      <c r="O109" s="43"/>
    </row>
    <row r="110" spans="1:18" s="5" customFormat="1" ht="26.1" customHeight="1" x14ac:dyDescent="0.2">
      <c r="A110" s="275">
        <v>107</v>
      </c>
      <c r="B110" s="119" t="s">
        <v>606</v>
      </c>
      <c r="C110" s="119" t="s">
        <v>605</v>
      </c>
      <c r="D110" s="45" t="s">
        <v>15</v>
      </c>
      <c r="E110" s="122">
        <f>Birželis!E12+Liepa!E19</f>
        <v>44771.79</v>
      </c>
      <c r="F110" s="122">
        <f>Birželis!F12+Liepa!F19</f>
        <v>8292</v>
      </c>
      <c r="G110" s="124" t="s">
        <v>531</v>
      </c>
      <c r="H110" s="124" t="s">
        <v>624</v>
      </c>
      <c r="I110" s="52" t="s">
        <v>29</v>
      </c>
      <c r="J110" s="43"/>
      <c r="K110" s="43"/>
      <c r="L110" s="43"/>
      <c r="M110" s="42"/>
      <c r="N110" s="43"/>
      <c r="O110" s="43"/>
    </row>
    <row r="111" spans="1:18" s="43" customFormat="1" ht="24.75" customHeight="1" x14ac:dyDescent="0.2">
      <c r="A111" s="275">
        <v>108</v>
      </c>
      <c r="B111" s="45" t="s">
        <v>216</v>
      </c>
      <c r="C111" s="45" t="s">
        <v>217</v>
      </c>
      <c r="D111" s="45" t="s">
        <v>15</v>
      </c>
      <c r="E111" s="47">
        <f>Vasaris!E22+Kovas!E23</f>
        <v>44302.37</v>
      </c>
      <c r="F111" s="47">
        <f>Vasaris!F22+Kovas!F23</f>
        <v>8520</v>
      </c>
      <c r="G111" s="47">
        <v>6</v>
      </c>
      <c r="H111" s="50" t="s">
        <v>218</v>
      </c>
      <c r="I111" s="52" t="s">
        <v>101</v>
      </c>
      <c r="J111" s="42"/>
    </row>
    <row r="112" spans="1:18" s="5" customFormat="1" ht="26.1" customHeight="1" x14ac:dyDescent="0.2">
      <c r="A112" s="275">
        <v>109</v>
      </c>
      <c r="B112" s="119" t="s">
        <v>946</v>
      </c>
      <c r="C112" s="119" t="s">
        <v>934</v>
      </c>
      <c r="D112" s="45" t="s">
        <v>947</v>
      </c>
      <c r="E112" s="122">
        <f>Spalis!E15+Lapkritis!E29</f>
        <v>43848.69</v>
      </c>
      <c r="F112" s="122">
        <f>Spalis!F15+Lapkritis!F29</f>
        <v>10282</v>
      </c>
      <c r="G112" s="124" t="s">
        <v>533</v>
      </c>
      <c r="H112" s="124" t="s">
        <v>888</v>
      </c>
      <c r="I112" s="52" t="s">
        <v>29</v>
      </c>
      <c r="J112" s="17"/>
      <c r="K112" s="11"/>
      <c r="M112" s="11"/>
      <c r="N112" s="20"/>
      <c r="O112" s="20"/>
      <c r="P112" s="11"/>
    </row>
    <row r="113" spans="1:20" s="5" customFormat="1" ht="26.1" customHeight="1" x14ac:dyDescent="0.2">
      <c r="A113" s="275">
        <v>110</v>
      </c>
      <c r="B113" s="45" t="s">
        <v>197</v>
      </c>
      <c r="C113" s="276" t="s">
        <v>196</v>
      </c>
      <c r="D113" s="45" t="s">
        <v>206</v>
      </c>
      <c r="E113" s="47">
        <f>Vasaris!E19+Kovas!E36+Balandis!E86+Gegužė!E55</f>
        <v>41729.259999999995</v>
      </c>
      <c r="F113" s="47">
        <f>Vasaris!F19+Kovas!F36+Balandis!F86+Gegužė!F55</f>
        <v>9927</v>
      </c>
      <c r="G113" s="47">
        <v>15</v>
      </c>
      <c r="H113" s="50" t="s">
        <v>207</v>
      </c>
      <c r="I113" s="52" t="s">
        <v>29</v>
      </c>
      <c r="J113" s="17"/>
      <c r="K113" s="11"/>
      <c r="M113" s="11"/>
      <c r="N113" s="20"/>
      <c r="O113" s="20"/>
      <c r="P113" s="11"/>
    </row>
    <row r="114" spans="1:20" s="5" customFormat="1" ht="26.1" customHeight="1" x14ac:dyDescent="0.2">
      <c r="A114" s="275">
        <v>111</v>
      </c>
      <c r="B114" s="45" t="s">
        <v>244</v>
      </c>
      <c r="C114" s="45" t="s">
        <v>245</v>
      </c>
      <c r="D114" s="45" t="s">
        <v>15</v>
      </c>
      <c r="E114" s="47">
        <f>Vasaris!E15</f>
        <v>40994</v>
      </c>
      <c r="F114" s="47">
        <f>Vasaris!F15</f>
        <v>7388</v>
      </c>
      <c r="G114" s="47">
        <v>13</v>
      </c>
      <c r="H114" s="50" t="s">
        <v>207</v>
      </c>
      <c r="I114" s="52" t="s">
        <v>39</v>
      </c>
    </row>
    <row r="115" spans="1:20" s="5" customFormat="1" ht="26.1" customHeight="1" x14ac:dyDescent="0.2">
      <c r="A115" s="275">
        <v>112</v>
      </c>
      <c r="B115" s="45" t="s">
        <v>226</v>
      </c>
      <c r="C115" s="45" t="s">
        <v>227</v>
      </c>
      <c r="D115" s="45" t="s">
        <v>15</v>
      </c>
      <c r="E115" s="47">
        <f>Vasaris!E17+Kovas!E40</f>
        <v>39814.1</v>
      </c>
      <c r="F115" s="47">
        <f>Vasaris!F17+Kovas!F40</f>
        <v>7268</v>
      </c>
      <c r="G115" s="47">
        <v>18</v>
      </c>
      <c r="H115" s="50" t="s">
        <v>204</v>
      </c>
      <c r="I115" s="53" t="s">
        <v>94</v>
      </c>
      <c r="J115" s="17"/>
      <c r="L115" s="11"/>
      <c r="M115" s="11"/>
      <c r="O115" s="11"/>
      <c r="P115" s="20"/>
    </row>
    <row r="116" spans="1:20" s="5" customFormat="1" ht="26.1" customHeight="1" x14ac:dyDescent="0.2">
      <c r="A116" s="275">
        <v>113</v>
      </c>
      <c r="B116" s="45" t="s">
        <v>1003</v>
      </c>
      <c r="C116" s="45" t="s">
        <v>1002</v>
      </c>
      <c r="D116" s="45" t="s">
        <v>1008</v>
      </c>
      <c r="E116" s="47">
        <f>Gruodis!E16</f>
        <v>39743.279999999999</v>
      </c>
      <c r="F116" s="47">
        <f>Gruodis!F16</f>
        <v>8937</v>
      </c>
      <c r="G116" s="47">
        <v>17</v>
      </c>
      <c r="H116" s="50" t="s">
        <v>996</v>
      </c>
      <c r="I116" s="52" t="s">
        <v>957</v>
      </c>
      <c r="J116" s="17"/>
    </row>
    <row r="117" spans="1:20" ht="26.1" customHeight="1" x14ac:dyDescent="0.25">
      <c r="A117" s="275">
        <v>114</v>
      </c>
      <c r="B117" s="119" t="s">
        <v>881</v>
      </c>
      <c r="C117" s="119" t="s">
        <v>880</v>
      </c>
      <c r="D117" s="45" t="s">
        <v>15</v>
      </c>
      <c r="E117" s="122">
        <f>Spalis!E16+Lapkritis!E31</f>
        <v>38815.509999999995</v>
      </c>
      <c r="F117" s="122">
        <f>Spalis!F16+Lapkritis!F31</f>
        <v>6766</v>
      </c>
      <c r="G117" s="124" t="s">
        <v>530</v>
      </c>
      <c r="H117" s="124" t="s">
        <v>888</v>
      </c>
      <c r="I117" s="53" t="s">
        <v>26</v>
      </c>
      <c r="K117" s="20"/>
      <c r="L117" s="20"/>
      <c r="M117" s="11"/>
      <c r="N117" s="40"/>
      <c r="O117" s="41"/>
      <c r="P117" s="20"/>
      <c r="Q117" s="54"/>
    </row>
    <row r="118" spans="1:20" s="5" customFormat="1" ht="26.1" customHeight="1" x14ac:dyDescent="0.2">
      <c r="A118" s="275">
        <v>115</v>
      </c>
      <c r="B118" s="45" t="s">
        <v>64</v>
      </c>
      <c r="C118" s="45" t="s">
        <v>65</v>
      </c>
      <c r="D118" s="45" t="s">
        <v>15</v>
      </c>
      <c r="E118" s="47">
        <f>Sausis!E21</f>
        <v>38286.550000000003</v>
      </c>
      <c r="F118" s="47">
        <f>Sausis!F21</f>
        <v>6332</v>
      </c>
      <c r="G118" s="47">
        <v>8</v>
      </c>
      <c r="H118" s="50" t="s">
        <v>35</v>
      </c>
      <c r="I118" s="52" t="s">
        <v>66</v>
      </c>
    </row>
    <row r="119" spans="1:20" s="5" customFormat="1" ht="26.1" customHeight="1" x14ac:dyDescent="0.2">
      <c r="A119" s="275">
        <v>116</v>
      </c>
      <c r="B119" s="45" t="s">
        <v>788</v>
      </c>
      <c r="C119" s="45" t="s">
        <v>787</v>
      </c>
      <c r="D119" s="45" t="s">
        <v>15</v>
      </c>
      <c r="E119" s="47">
        <f>Rugpjūtis!E20+Rugsėjis!E20</f>
        <v>36367</v>
      </c>
      <c r="F119" s="47">
        <f>Rugpjūtis!F20+Rugsėjis!F20</f>
        <v>6476</v>
      </c>
      <c r="G119" s="47">
        <v>13</v>
      </c>
      <c r="H119" s="50" t="s">
        <v>778</v>
      </c>
      <c r="I119" s="52" t="s">
        <v>56</v>
      </c>
      <c r="J119" s="17"/>
      <c r="L119" s="11"/>
      <c r="M119" s="11"/>
      <c r="O119" s="20"/>
    </row>
    <row r="120" spans="1:20" ht="26.1" customHeight="1" x14ac:dyDescent="0.25">
      <c r="A120" s="275">
        <v>117</v>
      </c>
      <c r="B120" s="45" t="s">
        <v>67</v>
      </c>
      <c r="C120" s="57" t="s">
        <v>68</v>
      </c>
      <c r="D120" s="45" t="s">
        <v>69</v>
      </c>
      <c r="E120" s="47">
        <f>Sausis!E22+Vasaris!E69+Liepa!E37+Rugpjūtis!E55</f>
        <v>35863.24</v>
      </c>
      <c r="F120" s="47">
        <f>Sausis!F22+Vasaris!F69+Liepa!F37+Rugpjūtis!F55</f>
        <v>8192</v>
      </c>
      <c r="G120" s="47">
        <v>18</v>
      </c>
      <c r="H120" s="50" t="s">
        <v>25</v>
      </c>
      <c r="I120" s="52" t="s">
        <v>29</v>
      </c>
    </row>
    <row r="121" spans="1:20" s="5" customFormat="1" ht="26.1" customHeight="1" x14ac:dyDescent="0.2">
      <c r="A121" s="275">
        <v>118</v>
      </c>
      <c r="B121" s="105" t="s">
        <v>962</v>
      </c>
      <c r="C121" s="105" t="s">
        <v>961</v>
      </c>
      <c r="D121" s="60" t="s">
        <v>45</v>
      </c>
      <c r="E121" s="108">
        <f>Lapkritis!E28+Gruodis!E21</f>
        <v>34187</v>
      </c>
      <c r="F121" s="108">
        <f>Lapkritis!F28+Gruodis!F21</f>
        <v>5631</v>
      </c>
      <c r="G121" s="108">
        <v>8</v>
      </c>
      <c r="H121" s="110" t="s">
        <v>943</v>
      </c>
      <c r="I121" s="111" t="s">
        <v>94</v>
      </c>
      <c r="J121" s="17"/>
      <c r="L121" s="11"/>
      <c r="M121" s="11"/>
      <c r="O121" s="20"/>
    </row>
    <row r="122" spans="1:20" s="5" customFormat="1" ht="26.1" customHeight="1" x14ac:dyDescent="0.2">
      <c r="A122" s="275">
        <v>119</v>
      </c>
      <c r="B122" s="45" t="s">
        <v>199</v>
      </c>
      <c r="C122" s="274" t="s">
        <v>198</v>
      </c>
      <c r="D122" s="45" t="s">
        <v>15</v>
      </c>
      <c r="E122" s="47">
        <f>Vasaris!E20</f>
        <v>33127.65</v>
      </c>
      <c r="F122" s="47">
        <f>Vasaris!F20</f>
        <v>5879</v>
      </c>
      <c r="G122" s="47">
        <v>12</v>
      </c>
      <c r="H122" s="50" t="s">
        <v>204</v>
      </c>
      <c r="I122" s="52" t="s">
        <v>29</v>
      </c>
      <c r="L122" s="26"/>
      <c r="M122" s="17"/>
    </row>
    <row r="123" spans="1:20" s="5" customFormat="1" ht="26.1" customHeight="1" x14ac:dyDescent="0.2">
      <c r="A123" s="275">
        <v>120</v>
      </c>
      <c r="B123" s="45" t="s">
        <v>70</v>
      </c>
      <c r="C123" s="45" t="s">
        <v>71</v>
      </c>
      <c r="D123" s="45" t="s">
        <v>15</v>
      </c>
      <c r="E123" s="47">
        <f>Sausis!E23+Vasaris!E44</f>
        <v>32905.56</v>
      </c>
      <c r="F123" s="47">
        <f>Sausis!F23+Vasaris!F44</f>
        <v>6288</v>
      </c>
      <c r="G123" s="47">
        <v>12</v>
      </c>
      <c r="H123" s="50" t="s">
        <v>42</v>
      </c>
      <c r="I123" s="52" t="s">
        <v>29</v>
      </c>
      <c r="L123" s="26"/>
      <c r="P123" s="11"/>
      <c r="T123" s="43"/>
    </row>
    <row r="124" spans="1:20" s="5" customFormat="1" ht="26.1" customHeight="1" x14ac:dyDescent="0.2">
      <c r="A124" s="275">
        <v>121</v>
      </c>
      <c r="B124" s="45" t="s">
        <v>638</v>
      </c>
      <c r="C124" s="45" t="s">
        <v>639</v>
      </c>
      <c r="D124" s="60" t="s">
        <v>232</v>
      </c>
      <c r="E124" s="47">
        <f>Birželis!E15+Liepa!E24+Rugpjūtis!E35+Rugsėjis!E45</f>
        <v>32688.41</v>
      </c>
      <c r="F124" s="47">
        <f>Birželis!F15+Liepa!F24+Rugpjūtis!F35+Rugsėjis!F45</f>
        <v>6133</v>
      </c>
      <c r="G124" s="47">
        <v>13</v>
      </c>
      <c r="H124" s="50" t="s">
        <v>614</v>
      </c>
      <c r="I124" s="53" t="s">
        <v>94</v>
      </c>
      <c r="J124" s="17"/>
      <c r="L124" s="11"/>
      <c r="M124" s="20"/>
      <c r="T124" s="43"/>
    </row>
    <row r="125" spans="1:20" s="5" customFormat="1" ht="26.1" customHeight="1" x14ac:dyDescent="0.2">
      <c r="A125" s="275">
        <v>122</v>
      </c>
      <c r="B125" s="45" t="s">
        <v>760</v>
      </c>
      <c r="C125" s="45" t="s">
        <v>761</v>
      </c>
      <c r="D125" s="45" t="s">
        <v>69</v>
      </c>
      <c r="E125" s="47">
        <f>Liepa!E20+Rugpjūtis!E19+Rugsėjis!E42+Spalis!E65</f>
        <v>31910.83</v>
      </c>
      <c r="F125" s="47">
        <f>Liepa!F20+Rugpjūtis!F19+Rugsėjis!F42+Spalis!F65</f>
        <v>6009</v>
      </c>
      <c r="G125" s="47">
        <v>13</v>
      </c>
      <c r="H125" s="74" t="s">
        <v>751</v>
      </c>
      <c r="I125" s="52" t="s">
        <v>91</v>
      </c>
      <c r="J125" s="17"/>
    </row>
    <row r="126" spans="1:20" s="43" customFormat="1" ht="26.1" customHeight="1" x14ac:dyDescent="0.25">
      <c r="A126" s="275">
        <v>123</v>
      </c>
      <c r="B126" s="45" t="s">
        <v>1023</v>
      </c>
      <c r="C126" s="45" t="s">
        <v>1020</v>
      </c>
      <c r="D126" s="45" t="s">
        <v>410</v>
      </c>
      <c r="E126" s="47">
        <f>Gruodis!E18</f>
        <v>31798</v>
      </c>
      <c r="F126" s="47">
        <f>Gruodis!F18</f>
        <v>5499</v>
      </c>
      <c r="G126" s="47">
        <v>19</v>
      </c>
      <c r="H126" s="50" t="s">
        <v>996</v>
      </c>
      <c r="I126" s="111" t="s">
        <v>94</v>
      </c>
      <c r="J126"/>
      <c r="K126" s="83"/>
      <c r="T126" s="5"/>
    </row>
    <row r="127" spans="1:20" s="5" customFormat="1" ht="26.1" customHeight="1" x14ac:dyDescent="0.2">
      <c r="A127" s="275">
        <v>124</v>
      </c>
      <c r="B127" s="45" t="s">
        <v>508</v>
      </c>
      <c r="C127" s="45" t="s">
        <v>509</v>
      </c>
      <c r="D127" s="45" t="s">
        <v>15</v>
      </c>
      <c r="E127" s="47">
        <f>Gegužė!E16+Birželis!E25</f>
        <v>31630</v>
      </c>
      <c r="F127" s="47">
        <f>Gegužė!F16+Birželis!F25</f>
        <v>6263</v>
      </c>
      <c r="G127" s="47">
        <v>15</v>
      </c>
      <c r="H127" s="74" t="s">
        <v>459</v>
      </c>
      <c r="I127" s="52" t="s">
        <v>56</v>
      </c>
      <c r="K127" s="40"/>
    </row>
    <row r="128" spans="1:20" s="5" customFormat="1" ht="26.1" customHeight="1" x14ac:dyDescent="0.2">
      <c r="A128" s="275">
        <v>125</v>
      </c>
      <c r="B128" s="45" t="s">
        <v>516</v>
      </c>
      <c r="C128" s="45" t="s">
        <v>517</v>
      </c>
      <c r="D128" s="60" t="s">
        <v>15</v>
      </c>
      <c r="E128" s="47">
        <f>Gegužė!E14</f>
        <v>30383.27</v>
      </c>
      <c r="F128" s="47">
        <f>Gegužė!F14</f>
        <v>5487</v>
      </c>
      <c r="G128" s="47">
        <v>13</v>
      </c>
      <c r="H128" s="50" t="s">
        <v>456</v>
      </c>
      <c r="I128" s="53" t="s">
        <v>94</v>
      </c>
      <c r="J128" s="43"/>
      <c r="K128" s="43"/>
      <c r="L128" s="43"/>
      <c r="M128" s="43"/>
      <c r="N128" s="43"/>
      <c r="P128" s="11"/>
    </row>
    <row r="129" spans="1:18" s="5" customFormat="1" ht="26.1" customHeight="1" x14ac:dyDescent="0.2">
      <c r="A129" s="275">
        <v>126</v>
      </c>
      <c r="B129" s="45" t="s">
        <v>289</v>
      </c>
      <c r="C129" s="57" t="s">
        <v>288</v>
      </c>
      <c r="D129" s="45" t="s">
        <v>296</v>
      </c>
      <c r="E129" s="47">
        <f>Kovas!E18+Balandis!E88</f>
        <v>30379.16</v>
      </c>
      <c r="F129" s="47">
        <f>Kovas!F18+Balandis!F88</f>
        <v>5564</v>
      </c>
      <c r="G129" s="47">
        <v>15</v>
      </c>
      <c r="H129" s="50" t="s">
        <v>261</v>
      </c>
      <c r="I129" s="52" t="s">
        <v>29</v>
      </c>
      <c r="M129" s="11"/>
      <c r="N129" s="11"/>
      <c r="P129" s="11"/>
    </row>
    <row r="130" spans="1:18" s="43" customFormat="1" ht="26.1" customHeight="1" x14ac:dyDescent="0.2">
      <c r="A130" s="275">
        <v>127</v>
      </c>
      <c r="B130" s="119" t="s">
        <v>822</v>
      </c>
      <c r="C130" s="119" t="s">
        <v>832</v>
      </c>
      <c r="D130" s="45" t="s">
        <v>10</v>
      </c>
      <c r="E130" s="122">
        <f>Rugsėjis!E16+Spalis!E45+Lapkritis!E67</f>
        <v>29895.66</v>
      </c>
      <c r="F130" s="122">
        <f>Rugsėjis!F16+Spalis!F45+Lapkritis!F67</f>
        <v>5768</v>
      </c>
      <c r="G130" s="124" t="s">
        <v>535</v>
      </c>
      <c r="H130" s="124" t="s">
        <v>827</v>
      </c>
      <c r="I130" s="52" t="s">
        <v>29</v>
      </c>
    </row>
    <row r="131" spans="1:18" s="43" customFormat="1" ht="26.1" customHeight="1" x14ac:dyDescent="0.2">
      <c r="A131" s="275">
        <v>128</v>
      </c>
      <c r="B131" s="45" t="s">
        <v>200</v>
      </c>
      <c r="C131" s="57" t="s">
        <v>208</v>
      </c>
      <c r="D131" s="45" t="s">
        <v>45</v>
      </c>
      <c r="E131" s="47">
        <f>Vasaris!E23+Kovas!E59</f>
        <v>29464.79</v>
      </c>
      <c r="F131" s="47">
        <f>Vasaris!F23+Kovas!F59</f>
        <v>4839</v>
      </c>
      <c r="G131" s="47">
        <v>5</v>
      </c>
      <c r="H131" s="50" t="s">
        <v>204</v>
      </c>
      <c r="I131" s="52" t="s">
        <v>29</v>
      </c>
    </row>
    <row r="132" spans="1:18" s="43" customFormat="1" ht="26.1" customHeight="1" x14ac:dyDescent="0.2">
      <c r="A132" s="275">
        <v>129</v>
      </c>
      <c r="B132" s="119" t="s">
        <v>883</v>
      </c>
      <c r="C132" s="119" t="s">
        <v>882</v>
      </c>
      <c r="D132" s="45" t="s">
        <v>15</v>
      </c>
      <c r="E132" s="122">
        <f>Spalis!E17</f>
        <v>28923.24</v>
      </c>
      <c r="F132" s="122">
        <f>Spalis!F17</f>
        <v>5004</v>
      </c>
      <c r="G132" s="124" t="s">
        <v>530</v>
      </c>
      <c r="H132" s="124" t="s">
        <v>887</v>
      </c>
      <c r="I132" s="52" t="s">
        <v>29</v>
      </c>
    </row>
    <row r="133" spans="1:18" s="5" customFormat="1" ht="26.1" customHeight="1" x14ac:dyDescent="0.2">
      <c r="A133" s="275">
        <v>130</v>
      </c>
      <c r="B133" s="45" t="s">
        <v>243</v>
      </c>
      <c r="C133" s="45" t="s">
        <v>242</v>
      </c>
      <c r="D133" s="45" t="s">
        <v>120</v>
      </c>
      <c r="E133" s="47">
        <f>Vasaris!E24</f>
        <v>27795</v>
      </c>
      <c r="F133" s="47">
        <f>Vasaris!F24</f>
        <v>4964</v>
      </c>
      <c r="G133" s="47">
        <v>16</v>
      </c>
      <c r="H133" s="50" t="s">
        <v>127</v>
      </c>
      <c r="I133" s="52" t="s">
        <v>39</v>
      </c>
      <c r="J133" s="17"/>
      <c r="K133" s="11"/>
      <c r="M133" s="11"/>
      <c r="N133" s="20"/>
    </row>
    <row r="134" spans="1:18" s="5" customFormat="1" ht="26.1" customHeight="1" x14ac:dyDescent="0.2">
      <c r="A134" s="275">
        <v>131</v>
      </c>
      <c r="B134" s="45" t="s">
        <v>434</v>
      </c>
      <c r="C134" s="45" t="s">
        <v>437</v>
      </c>
      <c r="D134" s="45" t="s">
        <v>45</v>
      </c>
      <c r="E134" s="47">
        <f>Balandis!E17+Gegužė!E37</f>
        <v>27217</v>
      </c>
      <c r="F134" s="47">
        <f>Balandis!F17+Gegužė!F37</f>
        <v>4676</v>
      </c>
      <c r="G134" s="47">
        <v>7</v>
      </c>
      <c r="H134" s="50" t="s">
        <v>353</v>
      </c>
      <c r="I134" s="52" t="s">
        <v>56</v>
      </c>
      <c r="J134" s="17"/>
      <c r="K134" s="11"/>
      <c r="M134" s="11"/>
      <c r="N134" s="20"/>
    </row>
    <row r="135" spans="1:18" s="43" customFormat="1" ht="24.75" customHeight="1" x14ac:dyDescent="0.2">
      <c r="A135" s="275">
        <v>132</v>
      </c>
      <c r="B135" s="45" t="s">
        <v>74</v>
      </c>
      <c r="C135" s="45" t="s">
        <v>75</v>
      </c>
      <c r="D135" s="45" t="s">
        <v>76</v>
      </c>
      <c r="E135" s="47">
        <f>Sausis!E25+Vasaris!E57</f>
        <v>26746.46</v>
      </c>
      <c r="F135" s="47">
        <f>Sausis!F25+Vasaris!F57</f>
        <v>5488</v>
      </c>
      <c r="G135" s="47">
        <v>17</v>
      </c>
      <c r="H135" s="50" t="s">
        <v>16</v>
      </c>
      <c r="I135" s="53" t="s">
        <v>77</v>
      </c>
      <c r="J135" s="42"/>
      <c r="O135" s="68"/>
      <c r="P135" s="56"/>
      <c r="Q135" s="56"/>
      <c r="R135" s="69"/>
    </row>
    <row r="136" spans="1:18" s="5" customFormat="1" ht="26.1" customHeight="1" x14ac:dyDescent="0.2">
      <c r="A136" s="275">
        <v>133</v>
      </c>
      <c r="B136" s="45" t="s">
        <v>1022</v>
      </c>
      <c r="C136" s="45" t="s">
        <v>1019</v>
      </c>
      <c r="D136" s="45" t="s">
        <v>69</v>
      </c>
      <c r="E136" s="47">
        <f>Gruodis!E19</f>
        <v>26409</v>
      </c>
      <c r="F136" s="47">
        <f>Gruodis!F19</f>
        <v>4889</v>
      </c>
      <c r="G136" s="47">
        <v>12</v>
      </c>
      <c r="H136" s="50" t="s">
        <v>995</v>
      </c>
      <c r="I136" s="53" t="s">
        <v>94</v>
      </c>
      <c r="J136" s="17"/>
      <c r="L136" s="11"/>
    </row>
    <row r="137" spans="1:18" s="5" customFormat="1" ht="26.1" customHeight="1" x14ac:dyDescent="0.2">
      <c r="A137" s="275">
        <v>134</v>
      </c>
      <c r="B137" s="45" t="s">
        <v>309</v>
      </c>
      <c r="C137" s="45" t="s">
        <v>311</v>
      </c>
      <c r="D137" s="45" t="s">
        <v>45</v>
      </c>
      <c r="E137" s="47">
        <f>Kovas!E19+Balandis!E85</f>
        <v>26054</v>
      </c>
      <c r="F137" s="47">
        <f>Kovas!F19+Balandis!F85</f>
        <v>4390</v>
      </c>
      <c r="G137" s="47">
        <v>6</v>
      </c>
      <c r="H137" s="50" t="s">
        <v>273</v>
      </c>
      <c r="I137" s="52" t="s">
        <v>56</v>
      </c>
      <c r="M137" s="11"/>
      <c r="N137" s="11"/>
    </row>
    <row r="138" spans="1:18" s="43" customFormat="1" ht="26.1" customHeight="1" x14ac:dyDescent="0.2">
      <c r="A138" s="275">
        <v>135</v>
      </c>
      <c r="B138" s="45" t="s">
        <v>851</v>
      </c>
      <c r="C138" s="45" t="s">
        <v>852</v>
      </c>
      <c r="D138" s="45" t="s">
        <v>15</v>
      </c>
      <c r="E138" s="47">
        <f>Rugsėjis!E19+Spalis!E42</f>
        <v>25680</v>
      </c>
      <c r="F138" s="47">
        <f>Rugsėjis!F19+Spalis!F42</f>
        <v>4501</v>
      </c>
      <c r="G138" s="47">
        <v>12</v>
      </c>
      <c r="H138" s="50" t="s">
        <v>829</v>
      </c>
      <c r="I138" s="52" t="s">
        <v>56</v>
      </c>
      <c r="J138" s="68"/>
    </row>
    <row r="139" spans="1:18" s="5" customFormat="1" ht="26.1" customHeight="1" x14ac:dyDescent="0.2">
      <c r="A139" s="275">
        <v>136</v>
      </c>
      <c r="B139" s="45" t="s">
        <v>756</v>
      </c>
      <c r="C139" s="45" t="s">
        <v>757</v>
      </c>
      <c r="D139" s="45" t="s">
        <v>15</v>
      </c>
      <c r="E139" s="47">
        <f>Liepa!E16+Rugpjūtis!E74</f>
        <v>25619.77</v>
      </c>
      <c r="F139" s="47">
        <f>Liepa!F16+Rugpjūtis!F74</f>
        <v>4586</v>
      </c>
      <c r="G139" s="47">
        <v>15</v>
      </c>
      <c r="H139" s="50" t="s">
        <v>739</v>
      </c>
      <c r="I139" s="52" t="s">
        <v>453</v>
      </c>
      <c r="K139" s="11"/>
    </row>
    <row r="140" spans="1:18" s="5" customFormat="1" ht="26.1" customHeight="1" x14ac:dyDescent="0.2">
      <c r="A140" s="275">
        <v>137</v>
      </c>
      <c r="B140" s="60" t="s">
        <v>598</v>
      </c>
      <c r="C140" s="60" t="s">
        <v>599</v>
      </c>
      <c r="D140" s="60" t="s">
        <v>157</v>
      </c>
      <c r="E140" s="47">
        <f>Gegužė!E22+Birželis!E21+Liepa!E41</f>
        <v>25551.630000000005</v>
      </c>
      <c r="F140" s="47">
        <f>Gegužė!F22+Birželis!F21+Liepa!F41</f>
        <v>6790</v>
      </c>
      <c r="G140" s="62">
        <v>10</v>
      </c>
      <c r="H140" s="63" t="s">
        <v>459</v>
      </c>
      <c r="I140" s="67" t="s">
        <v>101</v>
      </c>
      <c r="J140" s="11"/>
      <c r="K140" s="11"/>
      <c r="L140" s="20"/>
    </row>
    <row r="141" spans="1:18" s="5" customFormat="1" ht="26.1" customHeight="1" x14ac:dyDescent="0.2">
      <c r="A141" s="275">
        <v>138</v>
      </c>
      <c r="B141" s="45" t="s">
        <v>359</v>
      </c>
      <c r="C141" s="45" t="s">
        <v>358</v>
      </c>
      <c r="D141" s="45" t="s">
        <v>364</v>
      </c>
      <c r="E141" s="47">
        <f>Balandis!E16</f>
        <v>25501.73</v>
      </c>
      <c r="F141" s="47">
        <f>Balandis!F16</f>
        <v>5054</v>
      </c>
      <c r="G141" s="47">
        <v>14</v>
      </c>
      <c r="H141" s="50" t="s">
        <v>351</v>
      </c>
      <c r="I141" s="53" t="s">
        <v>77</v>
      </c>
      <c r="J141" s="11"/>
      <c r="K141" s="11"/>
      <c r="L141" s="20"/>
    </row>
    <row r="142" spans="1:18" s="5" customFormat="1" ht="26.1" customHeight="1" x14ac:dyDescent="0.2">
      <c r="A142" s="275">
        <v>139</v>
      </c>
      <c r="B142" s="45" t="s">
        <v>310</v>
      </c>
      <c r="C142" s="45" t="s">
        <v>312</v>
      </c>
      <c r="D142" s="45" t="s">
        <v>45</v>
      </c>
      <c r="E142" s="47">
        <f>Kovas!E26+Balandis!E22</f>
        <v>25279</v>
      </c>
      <c r="F142" s="47">
        <f>Kovas!F26+Balandis!F22</f>
        <v>4366</v>
      </c>
      <c r="G142" s="47">
        <v>7</v>
      </c>
      <c r="H142" s="50" t="s">
        <v>256</v>
      </c>
      <c r="I142" s="52" t="s">
        <v>56</v>
      </c>
      <c r="M142" s="11"/>
      <c r="N142" s="11"/>
    </row>
    <row r="143" spans="1:18" s="5" customFormat="1" ht="26.1" customHeight="1" x14ac:dyDescent="0.2">
      <c r="A143" s="275">
        <v>140</v>
      </c>
      <c r="B143" s="45" t="s">
        <v>903</v>
      </c>
      <c r="C143" s="45" t="s">
        <v>904</v>
      </c>
      <c r="D143" s="45" t="s">
        <v>45</v>
      </c>
      <c r="E143" s="47">
        <f>Spalis!E19</f>
        <v>24597</v>
      </c>
      <c r="F143" s="47">
        <f>Spalis!F19</f>
        <v>4105</v>
      </c>
      <c r="G143" s="47">
        <v>4</v>
      </c>
      <c r="H143" s="50" t="s">
        <v>864</v>
      </c>
      <c r="I143" s="52" t="s">
        <v>56</v>
      </c>
    </row>
    <row r="144" spans="1:18" ht="26.1" customHeight="1" x14ac:dyDescent="0.25">
      <c r="A144" s="275">
        <v>141</v>
      </c>
      <c r="B144" s="45" t="s">
        <v>263</v>
      </c>
      <c r="C144" s="45" t="s">
        <v>262</v>
      </c>
      <c r="D144" s="45" t="s">
        <v>264</v>
      </c>
      <c r="E144" s="47">
        <f>Kovas!E20+Gruodis!E72</f>
        <v>24219.68</v>
      </c>
      <c r="F144" s="47">
        <f>Kovas!F20+Gruodis!F72</f>
        <v>4339</v>
      </c>
      <c r="G144" s="47">
        <v>14</v>
      </c>
      <c r="H144" s="50" t="s">
        <v>261</v>
      </c>
      <c r="I144" s="53" t="s">
        <v>77</v>
      </c>
    </row>
    <row r="145" spans="1:18" s="43" customFormat="1" ht="24.75" customHeight="1" x14ac:dyDescent="0.25">
      <c r="A145" s="275">
        <v>142</v>
      </c>
      <c r="B145" s="45" t="s">
        <v>222</v>
      </c>
      <c r="C145" s="45" t="s">
        <v>223</v>
      </c>
      <c r="D145" s="45" t="s">
        <v>45</v>
      </c>
      <c r="E145" s="47">
        <f>Vasaris!E25+Kovas!E61</f>
        <v>24113</v>
      </c>
      <c r="F145" s="47">
        <f>Vasaris!F25+Kovas!F61</f>
        <v>5454</v>
      </c>
      <c r="G145" s="47">
        <v>14</v>
      </c>
      <c r="H145" s="50" t="s">
        <v>127</v>
      </c>
      <c r="I145" s="52" t="s">
        <v>56</v>
      </c>
      <c r="J145" s="20"/>
      <c r="K145" s="20"/>
      <c r="L145" s="40"/>
      <c r="M145" s="41"/>
      <c r="N145" s="20"/>
      <c r="O145" s="69"/>
      <c r="P145" s="54"/>
      <c r="Q145" s="56"/>
      <c r="R145" s="69"/>
    </row>
    <row r="146" spans="1:18" s="5" customFormat="1" ht="26.1" customHeight="1" x14ac:dyDescent="0.2">
      <c r="A146" s="275">
        <v>143</v>
      </c>
      <c r="B146" s="45" t="s">
        <v>902</v>
      </c>
      <c r="C146" s="45" t="s">
        <v>902</v>
      </c>
      <c r="D146" s="45" t="s">
        <v>10</v>
      </c>
      <c r="E146" s="47">
        <f>Spalis!E20+Lapkritis!E48+Gruodis!E80</f>
        <v>23500</v>
      </c>
      <c r="F146" s="47">
        <f>Spalis!F20+Lapkritis!F48+Gruodis!F80</f>
        <v>5287</v>
      </c>
      <c r="G146" s="47">
        <v>17</v>
      </c>
      <c r="H146" s="50" t="s">
        <v>864</v>
      </c>
      <c r="I146" s="52" t="s">
        <v>56</v>
      </c>
      <c r="J146" s="11"/>
    </row>
    <row r="147" spans="1:18" s="5" customFormat="1" ht="26.1" customHeight="1" x14ac:dyDescent="0.2">
      <c r="A147" s="275">
        <v>144</v>
      </c>
      <c r="B147" s="60" t="s">
        <v>868</v>
      </c>
      <c r="C147" s="60" t="s">
        <v>867</v>
      </c>
      <c r="D147" s="60" t="s">
        <v>69</v>
      </c>
      <c r="E147" s="61">
        <f>Rugsėjis!E24+Spalis!E41+Lapkritis!E40+Gruodis!E67</f>
        <v>23338.800000000003</v>
      </c>
      <c r="F147" s="61">
        <f>Rugsėjis!F24+Spalis!F41+Lapkritis!F40+Gruodis!F67</f>
        <v>3994</v>
      </c>
      <c r="G147" s="62">
        <v>6</v>
      </c>
      <c r="H147" s="63" t="s">
        <v>827</v>
      </c>
      <c r="I147" s="67" t="s">
        <v>237</v>
      </c>
      <c r="J147" s="11"/>
      <c r="K147" s="11"/>
      <c r="M147" s="20"/>
    </row>
    <row r="148" spans="1:18" s="5" customFormat="1" ht="26.1" customHeight="1" x14ac:dyDescent="0.2">
      <c r="A148" s="275">
        <v>145</v>
      </c>
      <c r="B148" s="45" t="s">
        <v>408</v>
      </c>
      <c r="C148" s="45" t="s">
        <v>369</v>
      </c>
      <c r="D148" s="45" t="s">
        <v>409</v>
      </c>
      <c r="E148" s="47">
        <f>Balandis!E18+Gegužė!E52+Birželis!E54+Liepa!E57+Rugpjūtis!E75</f>
        <v>22776.250000000004</v>
      </c>
      <c r="F148" s="47">
        <f>Balandis!F18+Gegužė!F52+Birželis!F54+Liepa!F57+Rugpjūtis!F75</f>
        <v>4273</v>
      </c>
      <c r="G148" s="47">
        <v>5</v>
      </c>
      <c r="H148" s="74" t="s">
        <v>297</v>
      </c>
      <c r="I148" s="67" t="s">
        <v>368</v>
      </c>
    </row>
    <row r="149" spans="1:18" s="5" customFormat="1" ht="26.1" customHeight="1" x14ac:dyDescent="0.2">
      <c r="A149" s="275">
        <v>146</v>
      </c>
      <c r="B149" s="105" t="s">
        <v>969</v>
      </c>
      <c r="C149" s="105" t="s">
        <v>970</v>
      </c>
      <c r="D149" s="60" t="s">
        <v>971</v>
      </c>
      <c r="E149" s="108">
        <f>Lapkritis!E19</f>
        <v>22427.599999999999</v>
      </c>
      <c r="F149" s="108">
        <f>Lapkritis!F19</f>
        <v>5003</v>
      </c>
      <c r="G149" s="108">
        <v>14</v>
      </c>
      <c r="H149" s="110" t="s">
        <v>939</v>
      </c>
      <c r="I149" s="67" t="s">
        <v>101</v>
      </c>
    </row>
    <row r="150" spans="1:18" s="5" customFormat="1" ht="26.1" customHeight="1" x14ac:dyDescent="0.2">
      <c r="A150" s="275">
        <v>147</v>
      </c>
      <c r="B150" s="60" t="s">
        <v>997</v>
      </c>
      <c r="C150" s="60" t="s">
        <v>997</v>
      </c>
      <c r="D150" s="60" t="s">
        <v>120</v>
      </c>
      <c r="E150" s="47">
        <f>Gruodis!E20</f>
        <v>22385.86</v>
      </c>
      <c r="F150" s="47">
        <f>Gruodis!F20</f>
        <v>3996</v>
      </c>
      <c r="G150" s="62">
        <v>16</v>
      </c>
      <c r="H150" s="63" t="s">
        <v>998</v>
      </c>
      <c r="I150" s="64" t="s">
        <v>39</v>
      </c>
    </row>
    <row r="151" spans="1:18" s="5" customFormat="1" ht="26.1" customHeight="1" x14ac:dyDescent="0.2">
      <c r="A151" s="275">
        <v>148</v>
      </c>
      <c r="B151" s="119" t="s">
        <v>732</v>
      </c>
      <c r="C151" s="119" t="s">
        <v>731</v>
      </c>
      <c r="D151" s="45" t="s">
        <v>15</v>
      </c>
      <c r="E151" s="47">
        <f>Liepa!E17+Rugpjūtis!E31</f>
        <v>22203.919999999998</v>
      </c>
      <c r="F151" s="47">
        <f>Liepa!F17+Rugpjūtis!F31</f>
        <v>3916</v>
      </c>
      <c r="G151" s="124" t="s">
        <v>529</v>
      </c>
      <c r="H151" s="124" t="s">
        <v>740</v>
      </c>
      <c r="I151" s="52" t="s">
        <v>29</v>
      </c>
      <c r="J151" s="43"/>
      <c r="K151" s="43"/>
      <c r="L151" s="43"/>
      <c r="M151" s="43"/>
      <c r="N151" s="43"/>
    </row>
    <row r="152" spans="1:18" s="5" customFormat="1" ht="26.1" customHeight="1" x14ac:dyDescent="0.2">
      <c r="A152" s="275">
        <v>149</v>
      </c>
      <c r="B152" s="105" t="s">
        <v>858</v>
      </c>
      <c r="C152" s="105" t="s">
        <v>857</v>
      </c>
      <c r="D152" s="60" t="s">
        <v>15</v>
      </c>
      <c r="E152" s="108">
        <f>Rugsėjis!E21</f>
        <v>21896.91</v>
      </c>
      <c r="F152" s="108">
        <f>Rugsėjis!F21</f>
        <v>4042</v>
      </c>
      <c r="G152" s="108">
        <v>19</v>
      </c>
      <c r="H152" s="110" t="s">
        <v>827</v>
      </c>
      <c r="I152" s="111" t="s">
        <v>94</v>
      </c>
    </row>
    <row r="153" spans="1:18" s="5" customFormat="1" ht="26.1" customHeight="1" x14ac:dyDescent="0.2">
      <c r="A153" s="275">
        <v>150</v>
      </c>
      <c r="B153" s="45" t="s">
        <v>959</v>
      </c>
      <c r="C153" s="45" t="s">
        <v>960</v>
      </c>
      <c r="D153" s="45" t="s">
        <v>45</v>
      </c>
      <c r="E153" s="108">
        <f>Lapkritis!E20+Gruodis!E73</f>
        <v>21892.5</v>
      </c>
      <c r="F153" s="108">
        <f>Lapkritis!F20+Gruodis!F73</f>
        <v>3445</v>
      </c>
      <c r="G153" s="47">
        <v>8</v>
      </c>
      <c r="H153" s="50" t="s">
        <v>987</v>
      </c>
      <c r="I153" s="52" t="s">
        <v>957</v>
      </c>
    </row>
    <row r="154" spans="1:18" s="5" customFormat="1" ht="26.1" customHeight="1" x14ac:dyDescent="0.2">
      <c r="A154" s="275">
        <v>151</v>
      </c>
      <c r="B154" s="45" t="s">
        <v>452</v>
      </c>
      <c r="C154" s="45" t="s">
        <v>451</v>
      </c>
      <c r="D154" s="45" t="s">
        <v>175</v>
      </c>
      <c r="E154" s="47">
        <f>Gegužė!E19</f>
        <v>21328.31</v>
      </c>
      <c r="F154" s="47">
        <f>Gegužė!F19</f>
        <v>3730</v>
      </c>
      <c r="G154" s="47">
        <v>18</v>
      </c>
      <c r="H154" s="50" t="s">
        <v>355</v>
      </c>
      <c r="I154" s="52" t="s">
        <v>453</v>
      </c>
    </row>
    <row r="155" spans="1:18" s="5" customFormat="1" ht="26.1" customHeight="1" x14ac:dyDescent="0.2">
      <c r="A155" s="275">
        <v>152</v>
      </c>
      <c r="B155" s="45" t="s">
        <v>854</v>
      </c>
      <c r="C155" s="45" t="s">
        <v>853</v>
      </c>
      <c r="D155" s="45" t="s">
        <v>45</v>
      </c>
      <c r="E155" s="108">
        <f>Rugsėjis!E22+Spalis!E55</f>
        <v>21315</v>
      </c>
      <c r="F155" s="108">
        <f>Rugsėjis!F22+Spalis!F55</f>
        <v>3535</v>
      </c>
      <c r="G155" s="47">
        <v>8</v>
      </c>
      <c r="H155" s="74" t="s">
        <v>828</v>
      </c>
      <c r="I155" s="52" t="s">
        <v>56</v>
      </c>
    </row>
    <row r="156" spans="1:18" s="5" customFormat="1" ht="26.1" customHeight="1" x14ac:dyDescent="0.2">
      <c r="A156" s="275">
        <v>153</v>
      </c>
      <c r="B156" s="45" t="s">
        <v>84</v>
      </c>
      <c r="C156" s="45" t="s">
        <v>85</v>
      </c>
      <c r="D156" s="45" t="s">
        <v>15</v>
      </c>
      <c r="E156" s="47">
        <f>Sausis!E28+Vasaris!E45+Kovas!E68+Birželis!E53+Rugpjūtis!E57</f>
        <v>21283.38</v>
      </c>
      <c r="F156" s="47">
        <f>Sausis!F28+Vasaris!F45+Kovas!F68+Birželis!F53+Rugpjūtis!F57</f>
        <v>4686</v>
      </c>
      <c r="G156" s="47">
        <v>8</v>
      </c>
      <c r="H156" s="50">
        <v>43448</v>
      </c>
      <c r="I156" s="52" t="s">
        <v>26</v>
      </c>
      <c r="J156" s="43"/>
      <c r="K156" s="43"/>
      <c r="L156" s="43"/>
      <c r="M156" s="43"/>
      <c r="N156" s="43"/>
    </row>
    <row r="157" spans="1:18" s="5" customFormat="1" ht="26.1" customHeight="1" x14ac:dyDescent="0.2">
      <c r="A157" s="275">
        <v>154</v>
      </c>
      <c r="B157" s="119" t="s">
        <v>930</v>
      </c>
      <c r="C157" s="119" t="s">
        <v>929</v>
      </c>
      <c r="D157" s="45" t="s">
        <v>15</v>
      </c>
      <c r="E157" s="108">
        <f>Lapkritis!E21</f>
        <v>21191.73</v>
      </c>
      <c r="F157" s="108">
        <f>Lapkritis!F21</f>
        <v>3850</v>
      </c>
      <c r="G157" s="124" t="s">
        <v>531</v>
      </c>
      <c r="H157" s="124" t="s">
        <v>941</v>
      </c>
      <c r="I157" s="53" t="s">
        <v>26</v>
      </c>
      <c r="L157" s="20"/>
      <c r="M157" s="20"/>
      <c r="N157" s="11"/>
    </row>
    <row r="158" spans="1:18" s="5" customFormat="1" ht="26.1" customHeight="1" x14ac:dyDescent="0.2">
      <c r="A158" s="275">
        <v>155</v>
      </c>
      <c r="B158" s="45" t="s">
        <v>78</v>
      </c>
      <c r="C158" s="45" t="s">
        <v>79</v>
      </c>
      <c r="D158" s="45" t="s">
        <v>80</v>
      </c>
      <c r="E158" s="47">
        <f>Sausis!E26+Vasaris!E48+Kovas!E66+Gegužė!E95</f>
        <v>20970.289999999997</v>
      </c>
      <c r="F158" s="47">
        <f>Sausis!F26+Vasaris!F48+Kovas!F66+Gegužė!F95</f>
        <v>4125</v>
      </c>
      <c r="G158" s="47">
        <v>10</v>
      </c>
      <c r="H158" s="50" t="s">
        <v>16</v>
      </c>
      <c r="I158" s="52" t="s">
        <v>81</v>
      </c>
    </row>
    <row r="159" spans="1:18" s="5" customFormat="1" ht="26.1" customHeight="1" x14ac:dyDescent="0.2">
      <c r="A159" s="275">
        <v>156</v>
      </c>
      <c r="B159" s="45" t="s">
        <v>841</v>
      </c>
      <c r="C159" s="45" t="s">
        <v>842</v>
      </c>
      <c r="D159" s="45" t="s">
        <v>15</v>
      </c>
      <c r="E159" s="61">
        <f>Rugsėjis!E27+Spalis!E25</f>
        <v>20853.36</v>
      </c>
      <c r="F159" s="61">
        <f>Rugsėjis!F27+Spalis!F25</f>
        <v>3875</v>
      </c>
      <c r="G159" s="47">
        <v>10</v>
      </c>
      <c r="H159" s="74" t="s">
        <v>830</v>
      </c>
      <c r="I159" s="52" t="s">
        <v>91</v>
      </c>
    </row>
    <row r="160" spans="1:18" ht="26.1" customHeight="1" x14ac:dyDescent="0.25">
      <c r="A160" s="275">
        <v>157</v>
      </c>
      <c r="B160" s="45" t="s">
        <v>470</v>
      </c>
      <c r="C160" s="45" t="s">
        <v>470</v>
      </c>
      <c r="D160" s="45" t="s">
        <v>15</v>
      </c>
      <c r="E160" s="47">
        <f>Gegužė!E35+Birželis!E16+Liepa!E71</f>
        <v>20723.060000000001</v>
      </c>
      <c r="F160" s="47">
        <f>Gegužė!F35+Birželis!F16+Liepa!F71</f>
        <v>3630</v>
      </c>
      <c r="G160" s="47">
        <v>11</v>
      </c>
      <c r="H160" s="50" t="s">
        <v>471</v>
      </c>
      <c r="I160" s="52" t="s">
        <v>39</v>
      </c>
      <c r="M160" s="20"/>
      <c r="N160" s="27"/>
      <c r="O160" s="17"/>
      <c r="P160" s="28"/>
      <c r="Q160" s="54"/>
    </row>
    <row r="161" spans="1:16" s="5" customFormat="1" ht="26.1" customHeight="1" x14ac:dyDescent="0.2">
      <c r="A161" s="275">
        <v>158</v>
      </c>
      <c r="B161" s="60" t="s">
        <v>1025</v>
      </c>
      <c r="C161" s="60" t="s">
        <v>1026</v>
      </c>
      <c r="D161" s="60" t="s">
        <v>650</v>
      </c>
      <c r="E161" s="61">
        <f>Gruodis!E22</f>
        <v>19925.689999999999</v>
      </c>
      <c r="F161" s="61">
        <f>Gruodis!F22</f>
        <v>4225</v>
      </c>
      <c r="G161" s="62">
        <v>10</v>
      </c>
      <c r="H161" s="63" t="s">
        <v>996</v>
      </c>
      <c r="I161" s="64" t="s">
        <v>319</v>
      </c>
      <c r="O161" s="20"/>
      <c r="P161" s="11"/>
    </row>
    <row r="162" spans="1:16" s="5" customFormat="1" ht="26.1" customHeight="1" x14ac:dyDescent="0.2">
      <c r="A162" s="275">
        <v>159</v>
      </c>
      <c r="B162" s="45" t="s">
        <v>82</v>
      </c>
      <c r="C162" s="45" t="s">
        <v>83</v>
      </c>
      <c r="D162" s="45" t="s">
        <v>15</v>
      </c>
      <c r="E162" s="47">
        <f>Sausis!E27+Vasaris!E68+Kovas!E72</f>
        <v>19331.060000000001</v>
      </c>
      <c r="F162" s="47">
        <f>Sausis!F27+Vasaris!F68+Kovas!F72</f>
        <v>3958</v>
      </c>
      <c r="G162" s="47">
        <v>17</v>
      </c>
      <c r="H162" s="50" t="s">
        <v>11</v>
      </c>
      <c r="I162" s="52" t="s">
        <v>17</v>
      </c>
    </row>
    <row r="163" spans="1:16" s="5" customFormat="1" ht="26.1" customHeight="1" x14ac:dyDescent="0.2">
      <c r="A163" s="275">
        <v>160</v>
      </c>
      <c r="B163" s="45" t="s">
        <v>454</v>
      </c>
      <c r="C163" s="45" t="s">
        <v>455</v>
      </c>
      <c r="D163" s="45" t="s">
        <v>15</v>
      </c>
      <c r="E163" s="47">
        <f>Gegužė!E21+Birželis!E66</f>
        <v>19153.989999999998</v>
      </c>
      <c r="F163" s="47">
        <f>Gegužė!F21+Birželis!F66</f>
        <v>3578</v>
      </c>
      <c r="G163" s="47">
        <v>17</v>
      </c>
      <c r="H163" s="50" t="s">
        <v>456</v>
      </c>
      <c r="I163" s="53" t="s">
        <v>77</v>
      </c>
      <c r="O163" s="20"/>
      <c r="P163" s="11"/>
    </row>
    <row r="164" spans="1:16" s="5" customFormat="1" ht="26.1" customHeight="1" x14ac:dyDescent="0.2">
      <c r="A164" s="275">
        <v>161</v>
      </c>
      <c r="B164" s="119" t="s">
        <v>824</v>
      </c>
      <c r="C164" s="119" t="s">
        <v>823</v>
      </c>
      <c r="D164" s="45" t="s">
        <v>796</v>
      </c>
      <c r="E164" s="61">
        <f>Rugsėjis!E25+Spalis!E31</f>
        <v>19022.96</v>
      </c>
      <c r="F164" s="61">
        <f>Rugsėjis!F25+Spalis!F31</f>
        <v>3670</v>
      </c>
      <c r="G164" s="124" t="s">
        <v>528</v>
      </c>
      <c r="H164" s="124" t="s">
        <v>830</v>
      </c>
      <c r="I164" s="52" t="s">
        <v>29</v>
      </c>
    </row>
    <row r="165" spans="1:16" s="5" customFormat="1" ht="26.1" customHeight="1" x14ac:dyDescent="0.2">
      <c r="A165" s="275">
        <v>162</v>
      </c>
      <c r="B165" s="45" t="s">
        <v>490</v>
      </c>
      <c r="C165" s="57" t="s">
        <v>489</v>
      </c>
      <c r="D165" s="45" t="s">
        <v>15</v>
      </c>
      <c r="E165" s="47">
        <f>Gegužė!E23+Birželis!E36+Liepa!E68</f>
        <v>18573.37</v>
      </c>
      <c r="F165" s="47">
        <f>Gegužė!F23+Birželis!F36+Liepa!F68</f>
        <v>3813</v>
      </c>
      <c r="G165" s="47">
        <v>13</v>
      </c>
      <c r="H165" s="50" t="s">
        <v>450</v>
      </c>
      <c r="I165" s="53" t="s">
        <v>26</v>
      </c>
      <c r="J165" s="17"/>
      <c r="L165" s="11"/>
      <c r="M165" s="11"/>
      <c r="O165" s="11"/>
      <c r="P165" s="20"/>
    </row>
    <row r="166" spans="1:16" s="5" customFormat="1" ht="26.1" customHeight="1" x14ac:dyDescent="0.2">
      <c r="A166" s="275">
        <v>163</v>
      </c>
      <c r="B166" s="119" t="s">
        <v>608</v>
      </c>
      <c r="C166" s="119" t="s">
        <v>607</v>
      </c>
      <c r="D166" s="45" t="s">
        <v>45</v>
      </c>
      <c r="E166" s="122">
        <f>Birželis!E18+Liepa!E32</f>
        <v>18354.61</v>
      </c>
      <c r="F166" s="122">
        <f>Birželis!F18+Liepa!F32</f>
        <v>4530</v>
      </c>
      <c r="G166" s="124" t="s">
        <v>532</v>
      </c>
      <c r="H166" s="124" t="s">
        <v>614</v>
      </c>
      <c r="I166" s="52" t="s">
        <v>29</v>
      </c>
      <c r="O166" s="20"/>
      <c r="P166" s="11"/>
    </row>
    <row r="167" spans="1:16" s="5" customFormat="1" ht="26.1" customHeight="1" x14ac:dyDescent="0.2">
      <c r="A167" s="275">
        <v>164</v>
      </c>
      <c r="B167" s="45" t="s">
        <v>258</v>
      </c>
      <c r="C167" s="45" t="s">
        <v>257</v>
      </c>
      <c r="D167" s="45" t="s">
        <v>259</v>
      </c>
      <c r="E167" s="47">
        <f>Kovas!E22+Balandis!E81</f>
        <v>18132.03</v>
      </c>
      <c r="F167" s="47">
        <f>Kovas!F22+Balandis!F81</f>
        <v>3215</v>
      </c>
      <c r="G167" s="47">
        <v>17</v>
      </c>
      <c r="H167" s="50" t="s">
        <v>260</v>
      </c>
      <c r="I167" s="53" t="s">
        <v>77</v>
      </c>
      <c r="O167" s="11"/>
      <c r="P167" s="20"/>
    </row>
    <row r="168" spans="1:16" s="5" customFormat="1" ht="26.1" customHeight="1" x14ac:dyDescent="0.25">
      <c r="A168" s="275">
        <v>165</v>
      </c>
      <c r="B168" s="45" t="s">
        <v>202</v>
      </c>
      <c r="C168" s="57" t="s">
        <v>201</v>
      </c>
      <c r="D168" s="45" t="s">
        <v>15</v>
      </c>
      <c r="E168" s="47">
        <f>Vasaris!E28+Kovas!E46</f>
        <v>18078.39</v>
      </c>
      <c r="F168" s="47">
        <f>Vasaris!F28+Kovas!F46</f>
        <v>3642</v>
      </c>
      <c r="G168" s="47">
        <v>11</v>
      </c>
      <c r="H168" s="50" t="s">
        <v>209</v>
      </c>
      <c r="I168" s="52" t="s">
        <v>29</v>
      </c>
      <c r="J168"/>
      <c r="K168"/>
    </row>
    <row r="169" spans="1:16" s="5" customFormat="1" ht="26.1" customHeight="1" x14ac:dyDescent="0.2">
      <c r="A169" s="275">
        <v>166</v>
      </c>
      <c r="B169" s="105" t="s">
        <v>748</v>
      </c>
      <c r="C169" s="105" t="s">
        <v>747</v>
      </c>
      <c r="D169" s="45" t="s">
        <v>120</v>
      </c>
      <c r="E169" s="108">
        <f>Liepa!E25+Rugpjūtis!E28+Rugsėjis!E47+Spalis!E48+Lapkritis!E51+Gruodis!E44</f>
        <v>17999</v>
      </c>
      <c r="F169" s="108">
        <f>Liepa!F25+Rugpjūtis!F28+Rugsėjis!F47+Spalis!F48+Lapkritis!F51+Gruodis!F44</f>
        <v>3972</v>
      </c>
      <c r="G169" s="108">
        <v>14</v>
      </c>
      <c r="H169" s="110" t="s">
        <v>751</v>
      </c>
      <c r="I169" s="53" t="s">
        <v>94</v>
      </c>
      <c r="O169" s="11"/>
      <c r="P169" s="20"/>
    </row>
    <row r="170" spans="1:16" s="43" customFormat="1" ht="25.5" customHeight="1" x14ac:dyDescent="0.2">
      <c r="A170" s="275">
        <v>167</v>
      </c>
      <c r="B170" s="105" t="s">
        <v>917</v>
      </c>
      <c r="C170" s="105" t="s">
        <v>919</v>
      </c>
      <c r="D170" s="105" t="s">
        <v>918</v>
      </c>
      <c r="E170" s="108">
        <f>Spalis!E30+Lapkritis!E36+Gruodis!E38</f>
        <v>17597.23</v>
      </c>
      <c r="F170" s="108">
        <f>Spalis!F30+Lapkritis!F36+Gruodis!F38</f>
        <v>4670</v>
      </c>
      <c r="G170" s="108">
        <v>17</v>
      </c>
      <c r="H170" s="110" t="s">
        <v>888</v>
      </c>
      <c r="I170" s="111" t="s">
        <v>711</v>
      </c>
      <c r="O170" s="56"/>
      <c r="P170" s="42"/>
    </row>
    <row r="171" spans="1:16" s="5" customFormat="1" ht="26.1" customHeight="1" x14ac:dyDescent="0.2">
      <c r="A171" s="275">
        <v>168</v>
      </c>
      <c r="B171" s="45" t="s">
        <v>627</v>
      </c>
      <c r="C171" s="45" t="s">
        <v>628</v>
      </c>
      <c r="D171" s="45" t="s">
        <v>69</v>
      </c>
      <c r="E171" s="47">
        <f>Birželis!E22+Liepa!E23</f>
        <v>17527.580000000002</v>
      </c>
      <c r="F171" s="47">
        <f>Birželis!F22+Liepa!F23</f>
        <v>3103</v>
      </c>
      <c r="G171" s="47">
        <v>7</v>
      </c>
      <c r="H171" s="74" t="s">
        <v>616</v>
      </c>
      <c r="I171" s="52" t="s">
        <v>237</v>
      </c>
      <c r="O171" s="11"/>
      <c r="P171" s="20"/>
    </row>
    <row r="172" spans="1:16" s="5" customFormat="1" ht="26.1" customHeight="1" x14ac:dyDescent="0.2">
      <c r="A172" s="275">
        <v>169</v>
      </c>
      <c r="B172" s="45" t="s">
        <v>978</v>
      </c>
      <c r="C172" s="45" t="s">
        <v>979</v>
      </c>
      <c r="D172" s="45" t="s">
        <v>980</v>
      </c>
      <c r="E172" s="47">
        <f>Lapkritis!E23</f>
        <v>17189</v>
      </c>
      <c r="F172" s="47">
        <f>Lapkritis!F23</f>
        <v>3666</v>
      </c>
      <c r="G172" s="47">
        <v>8</v>
      </c>
      <c r="H172" s="50" t="s">
        <v>945</v>
      </c>
      <c r="I172" s="67" t="s">
        <v>49</v>
      </c>
      <c r="O172" s="11"/>
      <c r="P172" s="20"/>
    </row>
    <row r="173" spans="1:16" s="5" customFormat="1" ht="26.1" customHeight="1" x14ac:dyDescent="0.2">
      <c r="A173" s="275">
        <v>170</v>
      </c>
      <c r="B173" s="45" t="s">
        <v>86</v>
      </c>
      <c r="C173" s="57" t="s">
        <v>87</v>
      </c>
      <c r="D173" s="45" t="s">
        <v>45</v>
      </c>
      <c r="E173" s="47">
        <f>Sausis!E29+Vasaris!E51</f>
        <v>16842.78</v>
      </c>
      <c r="F173" s="47">
        <f>Sausis!F29+Vasaris!F51</f>
        <v>3977</v>
      </c>
      <c r="G173" s="47">
        <v>10</v>
      </c>
      <c r="H173" s="50">
        <v>43455</v>
      </c>
      <c r="I173" s="52" t="s">
        <v>29</v>
      </c>
      <c r="J173" s="17"/>
      <c r="L173" s="11"/>
      <c r="M173" s="11"/>
      <c r="O173" s="11"/>
      <c r="P173" s="20"/>
    </row>
    <row r="174" spans="1:16" s="5" customFormat="1" ht="26.1" customHeight="1" x14ac:dyDescent="0.2">
      <c r="A174" s="275">
        <v>171</v>
      </c>
      <c r="B174" s="105" t="s">
        <v>963</v>
      </c>
      <c r="C174" s="105" t="s">
        <v>964</v>
      </c>
      <c r="D174" s="45" t="s">
        <v>965</v>
      </c>
      <c r="E174" s="108">
        <f>Lapkritis!E25</f>
        <v>16543.560000000001</v>
      </c>
      <c r="F174" s="108">
        <f>Lapkritis!F25</f>
        <v>2810</v>
      </c>
      <c r="G174" s="108">
        <v>14</v>
      </c>
      <c r="H174" s="110" t="s">
        <v>893</v>
      </c>
      <c r="I174" s="53" t="s">
        <v>94</v>
      </c>
      <c r="K174" s="40"/>
      <c r="M174" s="20"/>
      <c r="N174" s="41"/>
    </row>
    <row r="175" spans="1:16" s="5" customFormat="1" ht="26.1" customHeight="1" x14ac:dyDescent="0.2">
      <c r="A175" s="275">
        <v>172</v>
      </c>
      <c r="B175" s="45" t="s">
        <v>435</v>
      </c>
      <c r="C175" s="45" t="s">
        <v>436</v>
      </c>
      <c r="D175" s="45" t="s">
        <v>45</v>
      </c>
      <c r="E175" s="47">
        <f>Balandis!E19</f>
        <v>16530</v>
      </c>
      <c r="F175" s="47">
        <f>Balandis!F19</f>
        <v>3137</v>
      </c>
      <c r="G175" s="47">
        <v>10</v>
      </c>
      <c r="H175" s="50" t="s">
        <v>297</v>
      </c>
      <c r="I175" s="52" t="s">
        <v>56</v>
      </c>
      <c r="O175" s="20"/>
      <c r="P175" s="11"/>
    </row>
    <row r="176" spans="1:16" s="43" customFormat="1" ht="25.5" customHeight="1" x14ac:dyDescent="0.2">
      <c r="A176" s="275">
        <v>173</v>
      </c>
      <c r="B176" s="45" t="s">
        <v>983</v>
      </c>
      <c r="C176" s="45" t="s">
        <v>983</v>
      </c>
      <c r="D176" s="45" t="s">
        <v>10</v>
      </c>
      <c r="E176" s="108">
        <f>Lapkritis!E26</f>
        <v>15908</v>
      </c>
      <c r="F176" s="108">
        <f>Lapkritis!F26</f>
        <v>3191</v>
      </c>
      <c r="G176" s="47">
        <v>10</v>
      </c>
      <c r="H176" s="74" t="s">
        <v>893</v>
      </c>
      <c r="I176" s="52" t="s">
        <v>982</v>
      </c>
      <c r="O176" s="56"/>
      <c r="P176" s="42"/>
    </row>
    <row r="177" spans="1:16" ht="26.1" customHeight="1" x14ac:dyDescent="0.25">
      <c r="A177" s="275">
        <v>174</v>
      </c>
      <c r="B177" s="60" t="s">
        <v>794</v>
      </c>
      <c r="C177" s="60" t="s">
        <v>795</v>
      </c>
      <c r="D177" s="60" t="s">
        <v>796</v>
      </c>
      <c r="E177" s="61">
        <f>Rugpjūtis!E18</f>
        <v>15866</v>
      </c>
      <c r="F177" s="61">
        <f>Rugpjūtis!F18</f>
        <v>2909</v>
      </c>
      <c r="G177" s="62">
        <v>6</v>
      </c>
      <c r="H177" s="63" t="s">
        <v>771</v>
      </c>
      <c r="I177" s="53" t="s">
        <v>94</v>
      </c>
    </row>
    <row r="178" spans="1:16" s="5" customFormat="1" ht="26.1" customHeight="1" x14ac:dyDescent="0.2">
      <c r="A178" s="275">
        <v>175</v>
      </c>
      <c r="B178" s="119" t="s">
        <v>933</v>
      </c>
      <c r="C178" s="119" t="s">
        <v>944</v>
      </c>
      <c r="D178" s="45" t="s">
        <v>15</v>
      </c>
      <c r="E178" s="108">
        <f>Lapkritis!E27+Gruodis!E45</f>
        <v>15717.1</v>
      </c>
      <c r="F178" s="108">
        <f>Lapkritis!F27+Gruodis!F45</f>
        <v>2639</v>
      </c>
      <c r="G178" s="124" t="s">
        <v>527</v>
      </c>
      <c r="H178" s="124" t="s">
        <v>945</v>
      </c>
      <c r="I178" s="52" t="s">
        <v>29</v>
      </c>
      <c r="J178" s="17"/>
      <c r="L178" s="11"/>
      <c r="M178" s="11"/>
      <c r="O178" s="11"/>
      <c r="P178" s="20"/>
    </row>
    <row r="179" spans="1:16" s="5" customFormat="1" ht="26.1" customHeight="1" x14ac:dyDescent="0.2">
      <c r="A179" s="275">
        <v>176</v>
      </c>
      <c r="B179" s="45" t="s">
        <v>255</v>
      </c>
      <c r="C179" s="45" t="s">
        <v>254</v>
      </c>
      <c r="D179" s="45" t="s">
        <v>15</v>
      </c>
      <c r="E179" s="47">
        <f>Kovas!E29+Balandis!E30</f>
        <v>15134.02</v>
      </c>
      <c r="F179" s="47">
        <f>Kovas!F29+Balandis!F30</f>
        <v>3041</v>
      </c>
      <c r="G179" s="47">
        <v>23</v>
      </c>
      <c r="H179" s="50" t="s">
        <v>256</v>
      </c>
      <c r="I179" s="52" t="s">
        <v>17</v>
      </c>
      <c r="J179" s="17"/>
      <c r="L179" s="11"/>
      <c r="M179" s="11"/>
      <c r="O179" s="11"/>
      <c r="P179" s="20"/>
    </row>
    <row r="180" spans="1:16" s="5" customFormat="1" ht="26.1" customHeight="1" x14ac:dyDescent="0.2">
      <c r="A180" s="275">
        <v>177</v>
      </c>
      <c r="B180" s="45" t="s">
        <v>92</v>
      </c>
      <c r="C180" s="45" t="s">
        <v>93</v>
      </c>
      <c r="D180" s="45" t="s">
        <v>15</v>
      </c>
      <c r="E180" s="47">
        <f>Sausis!E31+Vasaris!E41+Kovas!E51</f>
        <v>14621.470000000001</v>
      </c>
      <c r="F180" s="47">
        <f>Sausis!F31+Vasaris!F41+Kovas!F51</f>
        <v>3028</v>
      </c>
      <c r="G180" s="47">
        <v>13</v>
      </c>
      <c r="H180" s="50" t="s">
        <v>42</v>
      </c>
      <c r="I180" s="53" t="s">
        <v>94</v>
      </c>
    </row>
    <row r="181" spans="1:16" s="5" customFormat="1" ht="26.1" customHeight="1" x14ac:dyDescent="0.2">
      <c r="A181" s="275">
        <v>178</v>
      </c>
      <c r="B181" s="45" t="s">
        <v>492</v>
      </c>
      <c r="C181" s="57" t="s">
        <v>491</v>
      </c>
      <c r="D181" s="45" t="s">
        <v>15</v>
      </c>
      <c r="E181" s="47">
        <f>Gegužė!E24+Birželis!E91</f>
        <v>14578.65</v>
      </c>
      <c r="F181" s="47">
        <f>Gegužė!F24+Birželis!F91</f>
        <v>2938</v>
      </c>
      <c r="G181" s="47">
        <v>14</v>
      </c>
      <c r="H181" s="50" t="s">
        <v>459</v>
      </c>
      <c r="I181" s="53" t="s">
        <v>36</v>
      </c>
    </row>
    <row r="182" spans="1:16" s="5" customFormat="1" ht="26.1" customHeight="1" x14ac:dyDescent="0.2">
      <c r="A182" s="275">
        <v>179</v>
      </c>
      <c r="B182" s="45" t="s">
        <v>407</v>
      </c>
      <c r="C182" s="45" t="s">
        <v>370</v>
      </c>
      <c r="D182" s="45" t="s">
        <v>410</v>
      </c>
      <c r="E182" s="47">
        <f>Balandis!E25+Gegužė!E49+Birželis!E62+Liepa!E42+Rugpjūtis!E53</f>
        <v>14230.379999999997</v>
      </c>
      <c r="F182" s="47">
        <f>Balandis!F25+Gegužė!F49+Birželis!F62+Liepa!F42+Rugpjūtis!F53</f>
        <v>2914</v>
      </c>
      <c r="G182" s="47">
        <v>8</v>
      </c>
      <c r="H182" s="74" t="s">
        <v>297</v>
      </c>
      <c r="I182" s="67" t="s">
        <v>368</v>
      </c>
      <c r="J182" s="17"/>
      <c r="L182" s="11"/>
      <c r="M182" s="11"/>
      <c r="P182" s="20"/>
    </row>
    <row r="183" spans="1:16" s="5" customFormat="1" ht="26.1" customHeight="1" x14ac:dyDescent="0.2">
      <c r="A183" s="275">
        <v>180</v>
      </c>
      <c r="B183" s="45" t="s">
        <v>426</v>
      </c>
      <c r="C183" s="45" t="s">
        <v>427</v>
      </c>
      <c r="D183" s="45" t="s">
        <v>10</v>
      </c>
      <c r="E183" s="47">
        <f>Balandis!E24+Gegužė!E50+Birželis!E75+Rugpjūtis!E59+Rugsėjis!E65+Gruodis!E66</f>
        <v>14015.7</v>
      </c>
      <c r="F183" s="47">
        <f>Balandis!F24+Gegužė!F50+Birželis!F75+Rugpjūtis!F59+Rugsėjis!F65+Gruodis!F66</f>
        <v>4315</v>
      </c>
      <c r="G183" s="47">
        <v>15</v>
      </c>
      <c r="H183" s="50" t="s">
        <v>297</v>
      </c>
      <c r="I183" s="53" t="s">
        <v>428</v>
      </c>
      <c r="M183" s="11"/>
      <c r="N183" s="20"/>
      <c r="O183" s="11"/>
    </row>
    <row r="184" spans="1:16" s="5" customFormat="1" ht="26.1" customHeight="1" x14ac:dyDescent="0.2">
      <c r="A184" s="275">
        <v>181</v>
      </c>
      <c r="B184" s="45" t="s">
        <v>762</v>
      </c>
      <c r="C184" s="45" t="s">
        <v>89</v>
      </c>
      <c r="D184" s="45" t="s">
        <v>90</v>
      </c>
      <c r="E184" s="47">
        <f>Sausis!E30</f>
        <v>13808</v>
      </c>
      <c r="F184" s="47">
        <f>Sausis!F30</f>
        <v>2374</v>
      </c>
      <c r="G184" s="47">
        <v>4</v>
      </c>
      <c r="H184" s="50" t="s">
        <v>16</v>
      </c>
      <c r="I184" s="53" t="s">
        <v>91</v>
      </c>
      <c r="J184" s="43"/>
      <c r="K184" s="43"/>
      <c r="L184" s="43"/>
      <c r="M184" s="43"/>
      <c r="N184" s="43"/>
    </row>
    <row r="185" spans="1:16" s="5" customFormat="1" ht="26.1" customHeight="1" x14ac:dyDescent="0.2">
      <c r="A185" s="275">
        <v>182</v>
      </c>
      <c r="B185" s="45" t="s">
        <v>150</v>
      </c>
      <c r="C185" s="45" t="s">
        <v>150</v>
      </c>
      <c r="D185" s="45" t="s">
        <v>10</v>
      </c>
      <c r="E185" s="47">
        <f>Sausis!E63+Vasaris!E47+Kovas!E32+Balandis!E53+Gegužė!E48+Birželis!E87+Rugpjūtis!E52+Rugsėjis!E60+Spalis!E54+Gruodis!E78</f>
        <v>13781</v>
      </c>
      <c r="F185" s="47">
        <f>Sausis!F63+Vasaris!F47+Kovas!F32+Balandis!F53+Gegužė!F48+Birželis!F87+Rugpjūtis!F52+Rugsėjis!F60+Spalis!F54+Gruodis!F78</f>
        <v>5278</v>
      </c>
      <c r="G185" s="47">
        <v>4</v>
      </c>
      <c r="H185" s="50">
        <v>43189</v>
      </c>
      <c r="I185" s="53" t="s">
        <v>151</v>
      </c>
      <c r="J185" s="17"/>
      <c r="L185" s="11"/>
    </row>
    <row r="186" spans="1:16" s="5" customFormat="1" ht="26.1" customHeight="1" x14ac:dyDescent="0.2">
      <c r="A186" s="275">
        <v>183</v>
      </c>
      <c r="B186" s="45" t="s">
        <v>952</v>
      </c>
      <c r="C186" s="45" t="s">
        <v>954</v>
      </c>
      <c r="D186" s="45" t="s">
        <v>953</v>
      </c>
      <c r="E186" s="122">
        <f>Lapkritis!E34+Gruodis!E28</f>
        <v>13459</v>
      </c>
      <c r="F186" s="122">
        <f>Lapkritis!F34+Gruodis!F28</f>
        <v>3165</v>
      </c>
      <c r="G186" s="47">
        <v>9</v>
      </c>
      <c r="H186" s="50" t="s">
        <v>945</v>
      </c>
      <c r="I186" s="52" t="s">
        <v>56</v>
      </c>
      <c r="J186" s="17"/>
      <c r="L186" s="11"/>
    </row>
    <row r="187" spans="1:16" s="5" customFormat="1" ht="26.1" customHeight="1" x14ac:dyDescent="0.2">
      <c r="A187" s="275">
        <v>184</v>
      </c>
      <c r="B187" s="60" t="s">
        <v>640</v>
      </c>
      <c r="C187" s="60" t="s">
        <v>641</v>
      </c>
      <c r="D187" s="60" t="s">
        <v>642</v>
      </c>
      <c r="E187" s="61">
        <f>Sausis!E56+Vasaris!E65+Kovas!E44+Balandis!E47+Gegužė!E39+Birželis!E56+Rugsėjis!E46+Spalis!E56+Lapkritis!E43+Gruodis!E61</f>
        <v>12964.5</v>
      </c>
      <c r="F187" s="61">
        <f>Sausis!F56+Vasaris!F65+Kovas!F44+Balandis!F47+Gegužė!F39+Birželis!F56+Rugsėjis!F46+Spalis!F56+Lapkritis!F43+Gruodis!F61</f>
        <v>4500</v>
      </c>
      <c r="G187" s="62">
        <v>1</v>
      </c>
      <c r="H187" s="63" t="s">
        <v>643</v>
      </c>
      <c r="I187" s="64" t="s">
        <v>644</v>
      </c>
      <c r="J187" s="17"/>
      <c r="L187" s="11"/>
    </row>
    <row r="188" spans="1:16" s="5" customFormat="1" ht="26.1" customHeight="1" x14ac:dyDescent="0.2">
      <c r="A188" s="275">
        <v>185</v>
      </c>
      <c r="B188" s="45" t="s">
        <v>511</v>
      </c>
      <c r="C188" s="45" t="s">
        <v>510</v>
      </c>
      <c r="D188" s="45" t="s">
        <v>69</v>
      </c>
      <c r="E188" s="47">
        <f>Gegužė!E26+Birželis!E45</f>
        <v>12738.8</v>
      </c>
      <c r="F188" s="47">
        <f>Gegužė!F26+Birželis!F45</f>
        <v>2422</v>
      </c>
      <c r="G188" s="47">
        <v>4</v>
      </c>
      <c r="H188" s="50" t="s">
        <v>355</v>
      </c>
      <c r="I188" s="52" t="s">
        <v>237</v>
      </c>
      <c r="J188" s="17"/>
      <c r="L188" s="11"/>
      <c r="N188" s="20"/>
      <c r="O188" s="11"/>
    </row>
    <row r="189" spans="1:16" s="5" customFormat="1" ht="26.1" customHeight="1" x14ac:dyDescent="0.2">
      <c r="A189" s="275">
        <v>186</v>
      </c>
      <c r="B189" s="45" t="s">
        <v>1010</v>
      </c>
      <c r="C189" s="45" t="s">
        <v>1011</v>
      </c>
      <c r="D189" s="45" t="s">
        <v>15</v>
      </c>
      <c r="E189" s="47">
        <f>Gruodis!E25</f>
        <v>12552</v>
      </c>
      <c r="F189" s="47">
        <f>Gruodis!F25</f>
        <v>2254</v>
      </c>
      <c r="G189" s="47">
        <v>12</v>
      </c>
      <c r="H189" s="50" t="s">
        <v>995</v>
      </c>
      <c r="I189" s="52" t="s">
        <v>56</v>
      </c>
      <c r="K189" s="11"/>
      <c r="L189" s="20"/>
    </row>
    <row r="190" spans="1:16" s="5" customFormat="1" ht="26.1" customHeight="1" x14ac:dyDescent="0.2">
      <c r="A190" s="275">
        <v>187</v>
      </c>
      <c r="B190" s="119" t="s">
        <v>734</v>
      </c>
      <c r="C190" s="119" t="s">
        <v>733</v>
      </c>
      <c r="D190" s="45" t="s">
        <v>741</v>
      </c>
      <c r="E190" s="122">
        <f>Liepa!E22</f>
        <v>12512.37</v>
      </c>
      <c r="F190" s="122">
        <f>Liepa!F22</f>
        <v>2175</v>
      </c>
      <c r="G190" s="124" t="s">
        <v>527</v>
      </c>
      <c r="H190" s="124" t="s">
        <v>739</v>
      </c>
      <c r="I190" s="52" t="s">
        <v>29</v>
      </c>
    </row>
    <row r="191" spans="1:16" s="43" customFormat="1" ht="24.75" customHeight="1" x14ac:dyDescent="0.2">
      <c r="A191" s="275">
        <v>188</v>
      </c>
      <c r="B191" s="45" t="s">
        <v>966</v>
      </c>
      <c r="C191" s="45" t="s">
        <v>967</v>
      </c>
      <c r="D191" s="45" t="s">
        <v>968</v>
      </c>
      <c r="E191" s="122">
        <f>Lapkritis!E33+Gruodis!E29</f>
        <v>12350.39</v>
      </c>
      <c r="F191" s="122">
        <f>Lapkritis!F33+Gruodis!F29</f>
        <v>1990</v>
      </c>
      <c r="G191" s="47">
        <v>9</v>
      </c>
      <c r="H191" s="50" t="s">
        <v>943</v>
      </c>
      <c r="I191" s="67" t="s">
        <v>101</v>
      </c>
      <c r="J191" s="42"/>
    </row>
    <row r="192" spans="1:16" s="43" customFormat="1" ht="24.75" customHeight="1" x14ac:dyDescent="0.2">
      <c r="A192" s="275">
        <v>189</v>
      </c>
      <c r="B192" s="45" t="s">
        <v>313</v>
      </c>
      <c r="C192" s="45" t="s">
        <v>314</v>
      </c>
      <c r="D192" s="45" t="s">
        <v>45</v>
      </c>
      <c r="E192" s="47">
        <f>Kovas!E25</f>
        <v>12287</v>
      </c>
      <c r="F192" s="47">
        <f>Kovas!F25</f>
        <v>2162</v>
      </c>
      <c r="G192" s="47">
        <v>5</v>
      </c>
      <c r="H192" s="50" t="s">
        <v>261</v>
      </c>
      <c r="I192" s="52" t="s">
        <v>56</v>
      </c>
      <c r="J192" s="42"/>
    </row>
    <row r="193" spans="1:16" s="5" customFormat="1" ht="26.1" customHeight="1" x14ac:dyDescent="0.2">
      <c r="A193" s="275">
        <v>190</v>
      </c>
      <c r="B193" s="45" t="s">
        <v>901</v>
      </c>
      <c r="C193" s="45" t="s">
        <v>900</v>
      </c>
      <c r="D193" s="45" t="s">
        <v>15</v>
      </c>
      <c r="E193" s="47">
        <f>Spalis!E24+Lapkritis!E66</f>
        <v>12130</v>
      </c>
      <c r="F193" s="47">
        <f>Spalis!F24+Lapkritis!F66</f>
        <v>2243</v>
      </c>
      <c r="G193" s="47">
        <v>13</v>
      </c>
      <c r="H193" s="50" t="s">
        <v>895</v>
      </c>
      <c r="I193" s="52" t="s">
        <v>56</v>
      </c>
      <c r="J193" s="17"/>
      <c r="L193" s="11"/>
      <c r="N193" s="20"/>
      <c r="O193" s="11"/>
    </row>
    <row r="194" spans="1:16" s="5" customFormat="1" ht="26.1" customHeight="1" x14ac:dyDescent="0.25">
      <c r="A194" s="275">
        <v>191</v>
      </c>
      <c r="B194" s="105" t="s">
        <v>860</v>
      </c>
      <c r="C194" s="105" t="s">
        <v>859</v>
      </c>
      <c r="D194" s="60" t="s">
        <v>15</v>
      </c>
      <c r="E194" s="47">
        <f>Rugsėjis!E30+Spalis!E33</f>
        <v>11793.779999999999</v>
      </c>
      <c r="F194" s="47">
        <f>Rugsėjis!F30+Spalis!F33</f>
        <v>2366</v>
      </c>
      <c r="G194" s="108">
        <v>12</v>
      </c>
      <c r="H194" s="110" t="s">
        <v>830</v>
      </c>
      <c r="I194" s="111" t="s">
        <v>94</v>
      </c>
      <c r="J194"/>
      <c r="K194"/>
      <c r="M194" s="40"/>
      <c r="N194" s="20"/>
      <c r="O194" s="20"/>
      <c r="P194" s="41"/>
    </row>
    <row r="195" spans="1:16" s="5" customFormat="1" ht="26.1" customHeight="1" x14ac:dyDescent="0.2">
      <c r="A195" s="275">
        <v>192</v>
      </c>
      <c r="B195" s="105" t="s">
        <v>910</v>
      </c>
      <c r="C195" s="105" t="s">
        <v>911</v>
      </c>
      <c r="D195" s="60" t="s">
        <v>15</v>
      </c>
      <c r="E195" s="108">
        <f>Spalis!E27+Lapkritis!E47</f>
        <v>11688.04</v>
      </c>
      <c r="F195" s="108">
        <f>Spalis!F27+Lapkritis!F47</f>
        <v>2092</v>
      </c>
      <c r="G195" s="62">
        <v>11</v>
      </c>
      <c r="H195" s="108" t="s">
        <v>887</v>
      </c>
      <c r="I195" s="111" t="s">
        <v>94</v>
      </c>
      <c r="J195" s="17"/>
      <c r="L195" s="11"/>
      <c r="N195" s="20"/>
      <c r="O195" s="11"/>
    </row>
    <row r="196" spans="1:16" s="5" customFormat="1" ht="26.1" customHeight="1" x14ac:dyDescent="0.2">
      <c r="A196" s="275">
        <v>193</v>
      </c>
      <c r="B196" s="45" t="s">
        <v>708</v>
      </c>
      <c r="C196" s="45" t="s">
        <v>709</v>
      </c>
      <c r="D196" s="45" t="s">
        <v>15</v>
      </c>
      <c r="E196" s="47">
        <f>Kovas!E27</f>
        <v>11450.12</v>
      </c>
      <c r="F196" s="47">
        <f>Kovas!F27</f>
        <v>2072</v>
      </c>
      <c r="G196" s="47">
        <v>8</v>
      </c>
      <c r="H196" s="50" t="s">
        <v>710</v>
      </c>
      <c r="I196" s="52" t="s">
        <v>707</v>
      </c>
      <c r="J196" s="17"/>
      <c r="L196" s="11"/>
      <c r="N196" s="20"/>
      <c r="O196" s="11"/>
    </row>
    <row r="197" spans="1:16" s="5" customFormat="1" ht="26.1" customHeight="1" x14ac:dyDescent="0.2">
      <c r="A197" s="275">
        <v>194</v>
      </c>
      <c r="B197" s="45" t="s">
        <v>1087</v>
      </c>
      <c r="C197" s="45" t="s">
        <v>1088</v>
      </c>
      <c r="D197" s="45" t="s">
        <v>69</v>
      </c>
      <c r="E197" s="47">
        <f>Gruodis!E26</f>
        <v>11200</v>
      </c>
      <c r="F197" s="47">
        <f>Gruodis!F26</f>
        <v>3789</v>
      </c>
      <c r="G197" s="47">
        <v>2</v>
      </c>
      <c r="H197" s="50" t="s">
        <v>1089</v>
      </c>
      <c r="I197" s="52" t="s">
        <v>725</v>
      </c>
      <c r="J197" s="17"/>
      <c r="L197" s="11"/>
      <c r="M197" s="11"/>
      <c r="O197" s="11"/>
      <c r="P197" s="20"/>
    </row>
    <row r="198" spans="1:16" s="5" customFormat="1" ht="26.1" customHeight="1" x14ac:dyDescent="0.2">
      <c r="A198" s="275">
        <v>195</v>
      </c>
      <c r="B198" s="60" t="s">
        <v>920</v>
      </c>
      <c r="C198" s="60" t="s">
        <v>921</v>
      </c>
      <c r="D198" s="45" t="s">
        <v>15</v>
      </c>
      <c r="E198" s="61">
        <f>Spalis!E32+Lapkritis!E39+Gruodis!E68</f>
        <v>11118</v>
      </c>
      <c r="F198" s="61">
        <f>Spalis!F32+Lapkritis!F39+Gruodis!F68</f>
        <v>2162</v>
      </c>
      <c r="G198" s="62">
        <v>2</v>
      </c>
      <c r="H198" s="63" t="s">
        <v>888</v>
      </c>
      <c r="I198" s="67" t="s">
        <v>237</v>
      </c>
      <c r="K198" s="26"/>
    </row>
    <row r="199" spans="1:16" s="5" customFormat="1" ht="26.1" customHeight="1" x14ac:dyDescent="0.2">
      <c r="A199" s="275">
        <v>196</v>
      </c>
      <c r="B199" s="45" t="s">
        <v>268</v>
      </c>
      <c r="C199" s="45" t="s">
        <v>267</v>
      </c>
      <c r="D199" s="45" t="s">
        <v>316</v>
      </c>
      <c r="E199" s="47">
        <f>Kovas!E38+Balandis!E31</f>
        <v>10884.23</v>
      </c>
      <c r="F199" s="47">
        <f>Kovas!F38+Balandis!F31</f>
        <v>1976</v>
      </c>
      <c r="G199" s="47">
        <v>11</v>
      </c>
      <c r="H199" s="50" t="s">
        <v>256</v>
      </c>
      <c r="I199" s="53" t="s">
        <v>77</v>
      </c>
      <c r="M199" s="11"/>
      <c r="O199" s="11"/>
    </row>
    <row r="200" spans="1:16" s="5" customFormat="1" ht="26.1" customHeight="1" x14ac:dyDescent="0.2">
      <c r="A200" s="275">
        <v>197</v>
      </c>
      <c r="B200" s="45" t="s">
        <v>95</v>
      </c>
      <c r="C200" s="45" t="s">
        <v>95</v>
      </c>
      <c r="D200" s="45" t="s">
        <v>10</v>
      </c>
      <c r="E200" s="47">
        <f>Sausis!E32+Vasaris!E50</f>
        <v>10859.69</v>
      </c>
      <c r="F200" s="47">
        <f>Sausis!F32+Vasaris!F50</f>
        <v>1924</v>
      </c>
      <c r="G200" s="47">
        <v>4</v>
      </c>
      <c r="H200" s="50">
        <v>43427</v>
      </c>
      <c r="I200" s="52" t="s">
        <v>96</v>
      </c>
      <c r="J200" s="17"/>
      <c r="L200" s="11"/>
      <c r="M200" s="11"/>
      <c r="O200" s="20"/>
    </row>
    <row r="201" spans="1:16" s="43" customFormat="1" ht="26.1" customHeight="1" x14ac:dyDescent="0.2">
      <c r="A201" s="275">
        <v>198</v>
      </c>
      <c r="B201" s="119" t="s">
        <v>1048</v>
      </c>
      <c r="C201" s="119" t="s">
        <v>1049</v>
      </c>
      <c r="D201" s="45" t="s">
        <v>107</v>
      </c>
      <c r="E201" s="122">
        <f>Rugpjūtis!E22</f>
        <v>10369</v>
      </c>
      <c r="F201" s="122">
        <f>Rugpjūtis!F22</f>
        <v>2026</v>
      </c>
      <c r="G201" s="124" t="s">
        <v>522</v>
      </c>
      <c r="H201" s="124" t="s">
        <v>773</v>
      </c>
      <c r="I201" s="111" t="s">
        <v>331</v>
      </c>
    </row>
    <row r="202" spans="1:16" s="5" customFormat="1" ht="26.1" customHeight="1" x14ac:dyDescent="0.2">
      <c r="A202" s="275">
        <v>199</v>
      </c>
      <c r="B202" s="45" t="s">
        <v>759</v>
      </c>
      <c r="C202" s="45" t="s">
        <v>758</v>
      </c>
      <c r="D202" s="45" t="s">
        <v>157</v>
      </c>
      <c r="E202" s="108">
        <f>Liepa!E26+Rugpjūtis!E37+Rugsėjis!E55+Lapkritis!E60</f>
        <v>10355</v>
      </c>
      <c r="F202" s="108">
        <f>Liepa!F26+Rugpjūtis!F37+Rugsėjis!F55+Lapkritis!F60</f>
        <v>2007</v>
      </c>
      <c r="G202" s="47">
        <v>6</v>
      </c>
      <c r="H202" s="74" t="s">
        <v>739</v>
      </c>
      <c r="I202" s="52" t="s">
        <v>91</v>
      </c>
      <c r="J202" s="17"/>
      <c r="L202" s="11"/>
      <c r="M202" s="11"/>
      <c r="O202" s="11"/>
      <c r="P202" s="20"/>
    </row>
    <row r="203" spans="1:16" s="5" customFormat="1" ht="26.1" customHeight="1" x14ac:dyDescent="0.2">
      <c r="A203" s="275">
        <v>200</v>
      </c>
      <c r="B203" s="45" t="s">
        <v>366</v>
      </c>
      <c r="C203" s="45" t="s">
        <v>367</v>
      </c>
      <c r="D203" s="45" t="s">
        <v>157</v>
      </c>
      <c r="E203" s="47">
        <f>Balandis!E26+Gegužė!E64+Rugpjūtis!E46</f>
        <v>9992.2199999999993</v>
      </c>
      <c r="F203" s="47">
        <f>Balandis!F26+Gegužė!F64+Rugpjūtis!F46</f>
        <v>2555</v>
      </c>
      <c r="G203" s="47">
        <v>14</v>
      </c>
      <c r="H203" s="50" t="s">
        <v>353</v>
      </c>
      <c r="I203" s="52" t="s">
        <v>91</v>
      </c>
    </row>
    <row r="204" spans="1:16" s="43" customFormat="1" ht="26.1" customHeight="1" x14ac:dyDescent="0.2">
      <c r="A204" s="275">
        <v>201</v>
      </c>
      <c r="B204" s="45" t="s">
        <v>97</v>
      </c>
      <c r="C204" s="45" t="s">
        <v>98</v>
      </c>
      <c r="D204" s="45" t="s">
        <v>15</v>
      </c>
      <c r="E204" s="47">
        <f>Sausis!E33</f>
        <v>9982.85</v>
      </c>
      <c r="F204" s="47">
        <f>Sausis!F33</f>
        <v>1768</v>
      </c>
      <c r="G204" s="47">
        <v>5</v>
      </c>
      <c r="H204" s="50" t="s">
        <v>11</v>
      </c>
      <c r="I204" s="52" t="s">
        <v>26</v>
      </c>
      <c r="J204" s="5"/>
      <c r="K204" s="5"/>
      <c r="L204" s="5"/>
      <c r="M204" s="5"/>
      <c r="N204" s="5"/>
      <c r="O204" s="5"/>
    </row>
    <row r="205" spans="1:16" s="5" customFormat="1" ht="26.1" customHeight="1" x14ac:dyDescent="0.2">
      <c r="A205" s="275">
        <v>202</v>
      </c>
      <c r="B205" s="277" t="s">
        <v>270</v>
      </c>
      <c r="C205" s="277" t="s">
        <v>269</v>
      </c>
      <c r="D205" s="277" t="s">
        <v>15</v>
      </c>
      <c r="E205" s="278">
        <f>Kovas!E28</f>
        <v>9959.5</v>
      </c>
      <c r="F205" s="278">
        <f>Kovas!F28</f>
        <v>1762</v>
      </c>
      <c r="G205" s="279">
        <v>10</v>
      </c>
      <c r="H205" s="279" t="s">
        <v>273</v>
      </c>
      <c r="I205" s="280" t="s">
        <v>77</v>
      </c>
    </row>
    <row r="206" spans="1:16" s="5" customFormat="1" ht="26.1" customHeight="1" x14ac:dyDescent="0.2">
      <c r="A206" s="275">
        <v>203</v>
      </c>
      <c r="B206" s="60" t="s">
        <v>645</v>
      </c>
      <c r="C206" s="60" t="s">
        <v>646</v>
      </c>
      <c r="D206" s="60" t="s">
        <v>647</v>
      </c>
      <c r="E206" s="61">
        <f>Sausis!E62+Vasaris!E55+Kovas!E49+Balandis!E52+Gegužė!E40+Birželis!E33+Rugsėjis!E52+Spalis!E61+Lapkritis!E57+Gruodis!E59</f>
        <v>9950.5</v>
      </c>
      <c r="F206" s="61">
        <f>Sausis!F62+Vasaris!F55+Kovas!F49+Balandis!F52+Gegužė!F40+Birželis!F33+Rugsėjis!F52+Spalis!F61+Lapkritis!F57+Gruodis!F59</f>
        <v>3100</v>
      </c>
      <c r="G206" s="62">
        <v>1</v>
      </c>
      <c r="H206" s="63" t="s">
        <v>648</v>
      </c>
      <c r="I206" s="64" t="s">
        <v>644</v>
      </c>
    </row>
    <row r="207" spans="1:16" s="5" customFormat="1" ht="26.1" customHeight="1" x14ac:dyDescent="0.2">
      <c r="A207" s="275">
        <v>204</v>
      </c>
      <c r="B207" s="119" t="s">
        <v>885</v>
      </c>
      <c r="C207" s="119" t="s">
        <v>884</v>
      </c>
      <c r="D207" s="45" t="s">
        <v>120</v>
      </c>
      <c r="E207" s="108">
        <f>Spalis!E28+Gruodis!E53</f>
        <v>9936.0400000000009</v>
      </c>
      <c r="F207" s="108">
        <f>Spalis!F28+Gruodis!F53</f>
        <v>1694</v>
      </c>
      <c r="G207" s="124" t="s">
        <v>530</v>
      </c>
      <c r="H207" s="124" t="s">
        <v>864</v>
      </c>
      <c r="I207" s="52" t="s">
        <v>29</v>
      </c>
    </row>
    <row r="208" spans="1:16" s="5" customFormat="1" ht="26.1" customHeight="1" x14ac:dyDescent="0.2">
      <c r="A208" s="275">
        <v>205</v>
      </c>
      <c r="B208" s="45" t="s">
        <v>406</v>
      </c>
      <c r="C208" s="45" t="s">
        <v>371</v>
      </c>
      <c r="D208" s="45" t="s">
        <v>411</v>
      </c>
      <c r="E208" s="47">
        <f>Balandis!E27+Gegužė!E57+Birželis!E72+Liepa!E44+Rugpjūtis!E65</f>
        <v>9888.36</v>
      </c>
      <c r="F208" s="47">
        <f>Balandis!F27+Gegužė!F57+Birželis!F72+Liepa!F44+Rugpjūtis!F65</f>
        <v>1835</v>
      </c>
      <c r="G208" s="47">
        <v>5</v>
      </c>
      <c r="H208" s="74" t="s">
        <v>297</v>
      </c>
      <c r="I208" s="67" t="s">
        <v>368</v>
      </c>
      <c r="K208" s="40"/>
      <c r="M208" s="20"/>
      <c r="N208" s="41"/>
    </row>
    <row r="209" spans="1:15" s="5" customFormat="1" ht="26.1" customHeight="1" x14ac:dyDescent="0.2">
      <c r="A209" s="275">
        <v>206</v>
      </c>
      <c r="B209" s="45" t="s">
        <v>848</v>
      </c>
      <c r="C209" s="45" t="s">
        <v>849</v>
      </c>
      <c r="D209" s="45" t="s">
        <v>850</v>
      </c>
      <c r="E209" s="61">
        <f>Rugsėjis!E26</f>
        <v>9861</v>
      </c>
      <c r="F209" s="61">
        <f>Rugsėjis!F26</f>
        <v>1830</v>
      </c>
      <c r="G209" s="47">
        <v>12</v>
      </c>
      <c r="H209" s="50" t="s">
        <v>827</v>
      </c>
      <c r="I209" s="52" t="s">
        <v>56</v>
      </c>
    </row>
    <row r="210" spans="1:15" s="5" customFormat="1" ht="26.1" customHeight="1" x14ac:dyDescent="0.2">
      <c r="A210" s="275">
        <v>207</v>
      </c>
      <c r="B210" s="45" t="s">
        <v>105</v>
      </c>
      <c r="C210" s="45" t="s">
        <v>106</v>
      </c>
      <c r="D210" s="45" t="s">
        <v>107</v>
      </c>
      <c r="E210" s="47">
        <f>Sausis!E34+Vasaris!E46+Kovas!E69</f>
        <v>9570</v>
      </c>
      <c r="F210" s="47">
        <f>Sausis!F34+Vasaris!F46+Kovas!F69</f>
        <v>1911</v>
      </c>
      <c r="G210" s="47">
        <v>3</v>
      </c>
      <c r="H210" s="50" t="s">
        <v>108</v>
      </c>
      <c r="I210" s="52" t="s">
        <v>56</v>
      </c>
    </row>
    <row r="211" spans="1:15" s="5" customFormat="1" ht="26.1" customHeight="1" x14ac:dyDescent="0.2">
      <c r="A211" s="275">
        <v>208</v>
      </c>
      <c r="B211" s="45" t="s">
        <v>215</v>
      </c>
      <c r="C211" s="45" t="s">
        <v>215</v>
      </c>
      <c r="D211" s="45" t="s">
        <v>48</v>
      </c>
      <c r="E211" s="47">
        <f>Vasaris!E32+Kovas!E57</f>
        <v>9513.7800000000007</v>
      </c>
      <c r="F211" s="47">
        <f>Vasaris!F32+Kovas!F57</f>
        <v>1911</v>
      </c>
      <c r="G211" s="47">
        <v>8</v>
      </c>
      <c r="H211" s="50" t="s">
        <v>127</v>
      </c>
      <c r="I211" s="52" t="s">
        <v>49</v>
      </c>
    </row>
    <row r="212" spans="1:15" s="5" customFormat="1" ht="26.1" customHeight="1" x14ac:dyDescent="0.2">
      <c r="A212" s="275">
        <v>209</v>
      </c>
      <c r="B212" s="45" t="s">
        <v>905</v>
      </c>
      <c r="C212" s="45" t="s">
        <v>907</v>
      </c>
      <c r="D212" s="45" t="s">
        <v>906</v>
      </c>
      <c r="E212" s="108">
        <f>Spalis!E29</f>
        <v>9421</v>
      </c>
      <c r="F212" s="108">
        <f>Spalis!F29</f>
        <v>1734</v>
      </c>
      <c r="G212" s="47">
        <v>13</v>
      </c>
      <c r="H212" s="50" t="s">
        <v>887</v>
      </c>
      <c r="I212" s="52" t="s">
        <v>56</v>
      </c>
    </row>
    <row r="213" spans="1:15" s="5" customFormat="1" ht="26.1" customHeight="1" x14ac:dyDescent="0.2">
      <c r="A213" s="275">
        <v>210</v>
      </c>
      <c r="B213" s="105" t="s">
        <v>805</v>
      </c>
      <c r="C213" s="105" t="s">
        <v>804</v>
      </c>
      <c r="D213" s="105" t="s">
        <v>69</v>
      </c>
      <c r="E213" s="108">
        <f>Rugpjūtis!E42+Rugsėjis!E38+Gruodis!E32</f>
        <v>8851.5999999999985</v>
      </c>
      <c r="F213" s="108">
        <f>Rugpjūtis!F42+Rugsėjis!F38+Gruodis!F32</f>
        <v>2566</v>
      </c>
      <c r="G213" s="108">
        <v>8</v>
      </c>
      <c r="H213" s="110" t="s">
        <v>778</v>
      </c>
      <c r="I213" s="111" t="s">
        <v>711</v>
      </c>
    </row>
    <row r="214" spans="1:15" s="143" customFormat="1" ht="26.1" customHeight="1" x14ac:dyDescent="0.2">
      <c r="A214" s="275">
        <v>211</v>
      </c>
      <c r="B214" s="45" t="s">
        <v>836</v>
      </c>
      <c r="C214" s="45" t="s">
        <v>835</v>
      </c>
      <c r="D214" s="45" t="s">
        <v>133</v>
      </c>
      <c r="E214" s="47">
        <f>Rugsėjis!E29</f>
        <v>8822.9500000000007</v>
      </c>
      <c r="F214" s="47">
        <f>Rugsėjis!F29</f>
        <v>1544</v>
      </c>
      <c r="G214" s="47">
        <v>12</v>
      </c>
      <c r="H214" s="50" t="s">
        <v>828</v>
      </c>
      <c r="I214" s="53" t="s">
        <v>77</v>
      </c>
    </row>
    <row r="215" spans="1:15" s="5" customFormat="1" ht="26.1" customHeight="1" x14ac:dyDescent="0.2">
      <c r="A215" s="275">
        <v>212</v>
      </c>
      <c r="B215" s="45" t="s">
        <v>298</v>
      </c>
      <c r="C215" s="45" t="s">
        <v>301</v>
      </c>
      <c r="D215" s="45" t="s">
        <v>303</v>
      </c>
      <c r="E215" s="47">
        <f>Vasaris!E33+Kovas!E55+Balandis!E67</f>
        <v>8705</v>
      </c>
      <c r="F215" s="47">
        <f>Vasaris!F33+Kovas!F55+Balandis!F67</f>
        <v>1769</v>
      </c>
      <c r="G215" s="47">
        <v>6</v>
      </c>
      <c r="H215" s="50">
        <v>43518</v>
      </c>
      <c r="I215" s="52" t="s">
        <v>49</v>
      </c>
      <c r="M215" s="11"/>
      <c r="N215" s="11"/>
    </row>
    <row r="216" spans="1:15" s="5" customFormat="1" ht="26.1" customHeight="1" x14ac:dyDescent="0.2">
      <c r="A216" s="275">
        <v>213</v>
      </c>
      <c r="B216" s="45" t="s">
        <v>338</v>
      </c>
      <c r="C216" s="45" t="s">
        <v>339</v>
      </c>
      <c r="D216" s="45" t="s">
        <v>69</v>
      </c>
      <c r="E216" s="47">
        <f>Kovas!E35+Balandis!E68+Gruodis!E55</f>
        <v>8314.67</v>
      </c>
      <c r="F216" s="47">
        <f>Kovas!F35+Balandis!F68+Gruodis!F55</f>
        <v>1837</v>
      </c>
      <c r="G216" s="47">
        <v>10</v>
      </c>
      <c r="H216" s="50" t="s">
        <v>261</v>
      </c>
      <c r="I216" s="52" t="s">
        <v>91</v>
      </c>
    </row>
    <row r="217" spans="1:15" s="5" customFormat="1" ht="26.1" customHeight="1" x14ac:dyDescent="0.2">
      <c r="A217" s="275">
        <v>214</v>
      </c>
      <c r="B217" s="45" t="s">
        <v>445</v>
      </c>
      <c r="C217" s="45" t="s">
        <v>445</v>
      </c>
      <c r="D217" s="45" t="s">
        <v>120</v>
      </c>
      <c r="E217" s="47">
        <f>Balandis!E42+Gegužė!E33+Birželis!E65</f>
        <v>8313.83</v>
      </c>
      <c r="F217" s="47">
        <f>Balandis!F42+Gegužė!F33+Birželis!F65</f>
        <v>1822</v>
      </c>
      <c r="G217" s="47">
        <v>7</v>
      </c>
      <c r="H217" s="50">
        <v>43581</v>
      </c>
      <c r="I217" s="52" t="s">
        <v>237</v>
      </c>
    </row>
    <row r="218" spans="1:15" s="5" customFormat="1" ht="26.1" customHeight="1" x14ac:dyDescent="0.2">
      <c r="A218" s="275">
        <v>215</v>
      </c>
      <c r="B218" s="45" t="s">
        <v>843</v>
      </c>
      <c r="C218" s="45" t="s">
        <v>845</v>
      </c>
      <c r="D218" s="45" t="s">
        <v>844</v>
      </c>
      <c r="E218" s="47">
        <f>Rugsėjis!E33+Spalis!E40</f>
        <v>8186</v>
      </c>
      <c r="F218" s="47">
        <f>Rugsėjis!F33+Spalis!F40</f>
        <v>1564</v>
      </c>
      <c r="G218" s="47">
        <v>16</v>
      </c>
      <c r="H218" s="50" t="s">
        <v>830</v>
      </c>
      <c r="I218" s="52" t="s">
        <v>56</v>
      </c>
    </row>
    <row r="219" spans="1:15" s="5" customFormat="1" ht="26.1" customHeight="1" x14ac:dyDescent="0.2">
      <c r="A219" s="275">
        <v>216</v>
      </c>
      <c r="B219" s="60" t="s">
        <v>792</v>
      </c>
      <c r="C219" s="60" t="s">
        <v>793</v>
      </c>
      <c r="D219" s="60" t="s">
        <v>15</v>
      </c>
      <c r="E219" s="61">
        <f>Rugpjūtis!E26+Rugsėjis!E44</f>
        <v>8011.62</v>
      </c>
      <c r="F219" s="61">
        <f>Rugpjūtis!F26+Rugsėjis!F44</f>
        <v>1700</v>
      </c>
      <c r="G219" s="62">
        <v>9</v>
      </c>
      <c r="H219" s="63" t="s">
        <v>773</v>
      </c>
      <c r="I219" s="67" t="s">
        <v>101</v>
      </c>
      <c r="J219" s="17"/>
      <c r="L219" s="11"/>
      <c r="N219" s="20"/>
      <c r="O219" s="11"/>
    </row>
    <row r="220" spans="1:15" s="43" customFormat="1" ht="26.1" customHeight="1" x14ac:dyDescent="0.2">
      <c r="A220" s="275">
        <v>217</v>
      </c>
      <c r="B220" s="45" t="s">
        <v>458</v>
      </c>
      <c r="C220" s="45" t="s">
        <v>457</v>
      </c>
      <c r="D220" s="45" t="s">
        <v>295</v>
      </c>
      <c r="E220" s="47">
        <f>Gegužė!E28</f>
        <v>7954.77</v>
      </c>
      <c r="F220" s="47">
        <f>Gegužė!F28</f>
        <v>1482</v>
      </c>
      <c r="G220" s="47">
        <v>13</v>
      </c>
      <c r="H220" s="50" t="s">
        <v>459</v>
      </c>
      <c r="I220" s="53" t="s">
        <v>77</v>
      </c>
    </row>
    <row r="221" spans="1:15" s="5" customFormat="1" ht="26.1" customHeight="1" x14ac:dyDescent="0.2">
      <c r="A221" s="275">
        <v>218</v>
      </c>
      <c r="B221" s="45" t="s">
        <v>405</v>
      </c>
      <c r="C221" s="45" t="s">
        <v>372</v>
      </c>
      <c r="D221" s="45" t="s">
        <v>45</v>
      </c>
      <c r="E221" s="47">
        <f>Balandis!E28+Gegužė!E73+Birželis!E58+Liepa!E61+Rugpjūtis!E50</f>
        <v>7907</v>
      </c>
      <c r="F221" s="47">
        <f>Balandis!F28+Gegužė!F73+Birželis!F58+Liepa!F61+Rugpjūtis!F50</f>
        <v>1668</v>
      </c>
      <c r="G221" s="47">
        <v>6</v>
      </c>
      <c r="H221" s="74" t="s">
        <v>297</v>
      </c>
      <c r="I221" s="67" t="s">
        <v>368</v>
      </c>
      <c r="J221" s="11"/>
    </row>
    <row r="222" spans="1:15" s="43" customFormat="1" ht="24.75" customHeight="1" x14ac:dyDescent="0.2">
      <c r="A222" s="275">
        <v>219</v>
      </c>
      <c r="B222" s="60" t="s">
        <v>869</v>
      </c>
      <c r="C222" s="60" t="s">
        <v>870</v>
      </c>
      <c r="D222" s="60" t="s">
        <v>642</v>
      </c>
      <c r="E222" s="61">
        <f>Rugsėjis!E37+Spalis!E46+Lapkritis!E41+Gruodis!E74</f>
        <v>7648.5</v>
      </c>
      <c r="F222" s="61">
        <f>Rugsėjis!F37+Spalis!F46+Lapkritis!F41+Gruodis!F74</f>
        <v>1461</v>
      </c>
      <c r="G222" s="62">
        <v>4</v>
      </c>
      <c r="H222" s="63" t="s">
        <v>827</v>
      </c>
      <c r="I222" s="67" t="s">
        <v>237</v>
      </c>
    </row>
    <row r="223" spans="1:15" s="43" customFormat="1" ht="24.75" customHeight="1" x14ac:dyDescent="0.2">
      <c r="A223" s="275">
        <v>220</v>
      </c>
      <c r="B223" s="45" t="s">
        <v>308</v>
      </c>
      <c r="C223" s="45" t="s">
        <v>307</v>
      </c>
      <c r="D223" s="45" t="s">
        <v>157</v>
      </c>
      <c r="E223" s="47">
        <f>Kovas!E34</f>
        <v>7387.28</v>
      </c>
      <c r="F223" s="47">
        <f>Kovas!F34</f>
        <v>1397</v>
      </c>
      <c r="G223" s="47">
        <v>6</v>
      </c>
      <c r="H223" s="50" t="s">
        <v>260</v>
      </c>
      <c r="I223" s="53" t="s">
        <v>94</v>
      </c>
      <c r="J223" s="42"/>
    </row>
    <row r="224" spans="1:15" s="43" customFormat="1" ht="24.75" customHeight="1" x14ac:dyDescent="0.2">
      <c r="A224" s="275">
        <v>221</v>
      </c>
      <c r="B224" s="119" t="s">
        <v>935</v>
      </c>
      <c r="C224" s="119" t="s">
        <v>948</v>
      </c>
      <c r="D224" s="45" t="s">
        <v>45</v>
      </c>
      <c r="E224" s="122">
        <f>Lapkritis!E32</f>
        <v>7365.82</v>
      </c>
      <c r="F224" s="122">
        <f>Lapkritis!F32</f>
        <v>1192</v>
      </c>
      <c r="G224" s="124" t="s">
        <v>523</v>
      </c>
      <c r="H224" s="124" t="s">
        <v>941</v>
      </c>
      <c r="I224" s="52" t="s">
        <v>29</v>
      </c>
      <c r="J224" s="42"/>
    </row>
    <row r="225" spans="1:16" s="5" customFormat="1" ht="26.1" customHeight="1" x14ac:dyDescent="0.2">
      <c r="A225" s="275">
        <v>222</v>
      </c>
      <c r="B225" s="105" t="s">
        <v>695</v>
      </c>
      <c r="C225" s="105" t="s">
        <v>695</v>
      </c>
      <c r="D225" s="45" t="s">
        <v>693</v>
      </c>
      <c r="E225" s="108">
        <f>Birželis!E23+Rugpjūtis!E61+Rugsėjis!E54</f>
        <v>7323.0400000000009</v>
      </c>
      <c r="F225" s="108">
        <f>Birželis!F23+Rugpjūtis!F61+Rugsėjis!F54</f>
        <v>1875</v>
      </c>
      <c r="G225" s="108">
        <v>22</v>
      </c>
      <c r="H225" s="110" t="s">
        <v>471</v>
      </c>
      <c r="I225" s="111" t="s">
        <v>694</v>
      </c>
      <c r="J225" s="17"/>
      <c r="L225" s="11"/>
      <c r="M225" s="11"/>
      <c r="N225" s="20"/>
      <c r="O225" s="11"/>
    </row>
    <row r="226" spans="1:16" s="5" customFormat="1" ht="26.1" customHeight="1" x14ac:dyDescent="0.2">
      <c r="A226" s="275">
        <v>223</v>
      </c>
      <c r="B226" s="45" t="s">
        <v>102</v>
      </c>
      <c r="C226" s="45" t="s">
        <v>103</v>
      </c>
      <c r="D226" s="45" t="s">
        <v>104</v>
      </c>
      <c r="E226" s="47">
        <f>Sausis!E36+Vasaris!E61+Kovas!E73</f>
        <v>7285.7000000000007</v>
      </c>
      <c r="F226" s="47">
        <f>Sausis!F36+Vasaris!F61+Kovas!F73</f>
        <v>1952</v>
      </c>
      <c r="G226" s="47">
        <v>8</v>
      </c>
      <c r="H226" s="50" t="s">
        <v>42</v>
      </c>
      <c r="I226" s="52" t="s">
        <v>49</v>
      </c>
      <c r="J226" s="20"/>
      <c r="N226" s="20"/>
      <c r="O226" s="11"/>
    </row>
    <row r="227" spans="1:16" s="5" customFormat="1" ht="26.1" customHeight="1" x14ac:dyDescent="0.2">
      <c r="A227" s="275">
        <v>224</v>
      </c>
      <c r="B227" s="45" t="s">
        <v>403</v>
      </c>
      <c r="C227" s="45" t="s">
        <v>374</v>
      </c>
      <c r="D227" s="45" t="s">
        <v>412</v>
      </c>
      <c r="E227" s="47">
        <f>Balandis!E29+Gegužė!E69+Birželis!E59+Liepa!E56</f>
        <v>7263.2000000000007</v>
      </c>
      <c r="F227" s="47">
        <f>Balandis!F29+Gegužė!F69+Birželis!F59+Liepa!F56</f>
        <v>1441</v>
      </c>
      <c r="G227" s="47">
        <v>6</v>
      </c>
      <c r="H227" s="74" t="s">
        <v>297</v>
      </c>
      <c r="I227" s="67" t="s">
        <v>368</v>
      </c>
      <c r="J227" s="20"/>
      <c r="N227" s="20"/>
      <c r="O227" s="11"/>
    </row>
    <row r="228" spans="1:16" s="5" customFormat="1" ht="26.1" customHeight="1" x14ac:dyDescent="0.25">
      <c r="A228" s="275">
        <v>225</v>
      </c>
      <c r="B228" s="119" t="s">
        <v>768</v>
      </c>
      <c r="C228" s="119" t="s">
        <v>779</v>
      </c>
      <c r="D228" s="45" t="s">
        <v>45</v>
      </c>
      <c r="E228" s="122">
        <f>Rugpjūtis!E36+Rugsėjis!E32</f>
        <v>7226.1100000000006</v>
      </c>
      <c r="F228" s="122">
        <f>Rugpjūtis!F36+Rugsėjis!F32</f>
        <v>1294</v>
      </c>
      <c r="G228" s="124" t="s">
        <v>523</v>
      </c>
      <c r="H228" s="124" t="s">
        <v>778</v>
      </c>
      <c r="I228" s="52" t="s">
        <v>29</v>
      </c>
      <c r="J228"/>
      <c r="K228"/>
    </row>
    <row r="229" spans="1:16" s="5" customFormat="1" ht="26.1" customHeight="1" x14ac:dyDescent="0.2">
      <c r="A229" s="275">
        <v>226</v>
      </c>
      <c r="B229" s="45" t="s">
        <v>789</v>
      </c>
      <c r="C229" s="45" t="s">
        <v>790</v>
      </c>
      <c r="D229" s="45" t="s">
        <v>791</v>
      </c>
      <c r="E229" s="47">
        <f>Rugpjūtis!E23+Rugsėjis!E69</f>
        <v>7197.34</v>
      </c>
      <c r="F229" s="47">
        <f>Rugpjūtis!F23+Rugsėjis!F69</f>
        <v>1296</v>
      </c>
      <c r="G229" s="47">
        <v>9</v>
      </c>
      <c r="H229" s="74" t="s">
        <v>746</v>
      </c>
      <c r="I229" s="52" t="s">
        <v>91</v>
      </c>
      <c r="J229" s="43"/>
      <c r="K229" s="43"/>
      <c r="L229" s="43"/>
      <c r="M229" s="43"/>
      <c r="N229" s="43"/>
      <c r="O229" s="43"/>
    </row>
    <row r="230" spans="1:16" s="5" customFormat="1" ht="26.1" customHeight="1" x14ac:dyDescent="0.2">
      <c r="A230" s="275">
        <v>227</v>
      </c>
      <c r="B230" s="45" t="s">
        <v>722</v>
      </c>
      <c r="C230" s="45" t="s">
        <v>723</v>
      </c>
      <c r="D230" s="60" t="s">
        <v>15</v>
      </c>
      <c r="E230" s="47">
        <f>Gegužė!E31+Birželis!E34</f>
        <v>7106</v>
      </c>
      <c r="F230" s="47">
        <f>Gegužė!F31+Birželis!F34</f>
        <v>1786</v>
      </c>
      <c r="G230" s="47">
        <v>8</v>
      </c>
      <c r="H230" s="74" t="s">
        <v>459</v>
      </c>
      <c r="I230" s="52" t="s">
        <v>49</v>
      </c>
      <c r="J230" s="17"/>
      <c r="L230" s="11"/>
      <c r="M230" s="11"/>
      <c r="O230" s="20"/>
    </row>
    <row r="231" spans="1:16" s="43" customFormat="1" ht="26.1" customHeight="1" x14ac:dyDescent="0.2">
      <c r="A231" s="275">
        <v>228</v>
      </c>
      <c r="B231" s="45" t="s">
        <v>136</v>
      </c>
      <c r="C231" s="45" t="s">
        <v>137</v>
      </c>
      <c r="D231" s="45" t="s">
        <v>15</v>
      </c>
      <c r="E231" s="47">
        <f>Sausis!E48+Vasaris!E36+Kovas!E63+Liepa!E49+Rugpjūtis!E69</f>
        <v>7009.97</v>
      </c>
      <c r="F231" s="47">
        <f>Sausis!F48+Vasaris!F36+Kovas!F63+Liepa!F49+Rugpjūtis!F69</f>
        <v>1384</v>
      </c>
      <c r="G231" s="47">
        <v>1</v>
      </c>
      <c r="H231" s="50">
        <v>43378</v>
      </c>
      <c r="I231" s="53" t="s">
        <v>36</v>
      </c>
    </row>
    <row r="232" spans="1:16" s="5" customFormat="1" ht="26.1" customHeight="1" x14ac:dyDescent="0.2">
      <c r="A232" s="275">
        <v>229</v>
      </c>
      <c r="B232" s="45" t="s">
        <v>99</v>
      </c>
      <c r="C232" s="274" t="s">
        <v>100</v>
      </c>
      <c r="D232" s="45" t="s">
        <v>250</v>
      </c>
      <c r="E232" s="47">
        <f>Sausis!E35</f>
        <v>7008.4</v>
      </c>
      <c r="F232" s="47">
        <f>Sausis!F35</f>
        <v>1562</v>
      </c>
      <c r="G232" s="47">
        <v>4</v>
      </c>
      <c r="H232" s="50">
        <v>43455</v>
      </c>
      <c r="I232" s="52" t="s">
        <v>101</v>
      </c>
      <c r="J232" s="17"/>
      <c r="L232" s="11"/>
      <c r="M232" s="11"/>
      <c r="O232" s="20"/>
    </row>
    <row r="233" spans="1:16" s="5" customFormat="1" ht="26.1" customHeight="1" x14ac:dyDescent="0.2">
      <c r="A233" s="275">
        <v>230</v>
      </c>
      <c r="B233" s="119" t="s">
        <v>936</v>
      </c>
      <c r="C233" s="119" t="s">
        <v>949</v>
      </c>
      <c r="D233" s="45" t="s">
        <v>45</v>
      </c>
      <c r="E233" s="122">
        <f>Lapkritis!E35+Gruodis!E62</f>
        <v>6763.68</v>
      </c>
      <c r="F233" s="122">
        <f>Lapkritis!F35+Gruodis!F62</f>
        <v>1064</v>
      </c>
      <c r="G233" s="124" t="s">
        <v>522</v>
      </c>
      <c r="H233" s="124" t="s">
        <v>945</v>
      </c>
      <c r="I233" s="52" t="s">
        <v>29</v>
      </c>
      <c r="J233" s="43"/>
      <c r="K233" s="43"/>
      <c r="L233" s="42"/>
      <c r="M233" s="43"/>
      <c r="N233" s="43"/>
    </row>
    <row r="234" spans="1:16" s="5" customFormat="1" ht="26.1" customHeight="1" x14ac:dyDescent="0.2">
      <c r="A234" s="275">
        <v>231</v>
      </c>
      <c r="B234" s="60" t="s">
        <v>636</v>
      </c>
      <c r="C234" s="60" t="s">
        <v>637</v>
      </c>
      <c r="D234" s="60" t="s">
        <v>45</v>
      </c>
      <c r="E234" s="61">
        <f>Birželis!E32+Liepa!E28</f>
        <v>6615.0599999999995</v>
      </c>
      <c r="F234" s="61">
        <f>Birželis!F32+Liepa!F28</f>
        <v>1155</v>
      </c>
      <c r="G234" s="62">
        <v>4</v>
      </c>
      <c r="H234" s="63" t="s">
        <v>616</v>
      </c>
      <c r="I234" s="53" t="s">
        <v>94</v>
      </c>
      <c r="J234" s="17"/>
      <c r="L234" s="11"/>
      <c r="M234" s="11"/>
      <c r="O234" s="20"/>
    </row>
    <row r="235" spans="1:16" s="5" customFormat="1" ht="26.1" customHeight="1" x14ac:dyDescent="0.2">
      <c r="A235" s="275">
        <v>232</v>
      </c>
      <c r="B235" s="45" t="s">
        <v>512</v>
      </c>
      <c r="C235" s="45" t="s">
        <v>513</v>
      </c>
      <c r="D235" s="60" t="s">
        <v>15</v>
      </c>
      <c r="E235" s="47">
        <f>Gegužė!E29</f>
        <v>6495.79</v>
      </c>
      <c r="F235" s="47">
        <f>Gegužė!F29</f>
        <v>1482</v>
      </c>
      <c r="G235" s="47">
        <v>8</v>
      </c>
      <c r="H235" s="50" t="s">
        <v>450</v>
      </c>
      <c r="I235" s="52" t="s">
        <v>91</v>
      </c>
      <c r="J235" s="17"/>
      <c r="L235" s="11"/>
      <c r="M235" s="11"/>
      <c r="N235" s="11"/>
      <c r="O235" s="20"/>
    </row>
    <row r="236" spans="1:16" s="5" customFormat="1" ht="26.1" customHeight="1" x14ac:dyDescent="0.2">
      <c r="A236" s="275">
        <v>233</v>
      </c>
      <c r="B236" s="45" t="s">
        <v>322</v>
      </c>
      <c r="C236" s="45" t="s">
        <v>321</v>
      </c>
      <c r="D236" s="45" t="s">
        <v>45</v>
      </c>
      <c r="E236" s="47">
        <f>Kovas!E39+Balandis!E66+Gegužė!E96</f>
        <v>6468.93</v>
      </c>
      <c r="F236" s="47">
        <f>Kovas!F39+Balandis!F66+Gegužė!F96</f>
        <v>1492</v>
      </c>
      <c r="G236" s="47">
        <v>11</v>
      </c>
      <c r="H236" s="50">
        <v>43539</v>
      </c>
      <c r="I236" s="53" t="s">
        <v>320</v>
      </c>
      <c r="J236" s="17"/>
      <c r="L236" s="11"/>
      <c r="M236" s="11"/>
      <c r="O236" s="20"/>
    </row>
    <row r="237" spans="1:16" s="5" customFormat="1" ht="26.1" customHeight="1" x14ac:dyDescent="0.2">
      <c r="A237" s="275">
        <v>234</v>
      </c>
      <c r="B237" s="105" t="s">
        <v>809</v>
      </c>
      <c r="C237" s="105" t="s">
        <v>810</v>
      </c>
      <c r="D237" s="105" t="s">
        <v>45</v>
      </c>
      <c r="E237" s="108">
        <f>Rugpjūtis!E32+Rugsėjis!E35</f>
        <v>6396.5300000000007</v>
      </c>
      <c r="F237" s="108">
        <f>Rugpjūtis!F32+Rugsėjis!F35</f>
        <v>1229</v>
      </c>
      <c r="G237" s="108">
        <v>4</v>
      </c>
      <c r="H237" s="110" t="s">
        <v>778</v>
      </c>
      <c r="I237" s="111" t="s">
        <v>811</v>
      </c>
    </row>
    <row r="238" spans="1:16" s="43" customFormat="1" ht="26.1" customHeight="1" x14ac:dyDescent="0.2">
      <c r="A238" s="275">
        <v>235</v>
      </c>
      <c r="B238" s="45" t="s">
        <v>231</v>
      </c>
      <c r="C238" s="45" t="s">
        <v>230</v>
      </c>
      <c r="D238" s="45" t="s">
        <v>232</v>
      </c>
      <c r="E238" s="47">
        <f>Vasaris!E35+Kovas!E64</f>
        <v>6276</v>
      </c>
      <c r="F238" s="47">
        <f>Vasaris!F35+Kovas!F64</f>
        <v>1548</v>
      </c>
      <c r="G238" s="47">
        <v>2</v>
      </c>
      <c r="H238" s="50" t="s">
        <v>204</v>
      </c>
      <c r="I238" s="52" t="s">
        <v>725</v>
      </c>
      <c r="K238" s="66"/>
      <c r="P238" s="56"/>
    </row>
    <row r="239" spans="1:16" s="5" customFormat="1" ht="26.1" customHeight="1" x14ac:dyDescent="0.2">
      <c r="A239" s="275">
        <v>236</v>
      </c>
      <c r="B239" s="45" t="s">
        <v>228</v>
      </c>
      <c r="C239" s="45" t="s">
        <v>229</v>
      </c>
      <c r="D239" s="45" t="s">
        <v>15</v>
      </c>
      <c r="E239" s="47">
        <f>Vasaris!E34</f>
        <v>6060.99</v>
      </c>
      <c r="F239" s="47">
        <f>Vasaris!F34</f>
        <v>1205</v>
      </c>
      <c r="G239" s="47">
        <v>12</v>
      </c>
      <c r="H239" s="50" t="s">
        <v>207</v>
      </c>
      <c r="I239" s="53" t="s">
        <v>94</v>
      </c>
    </row>
    <row r="240" spans="1:16" ht="26.1" customHeight="1" x14ac:dyDescent="0.25">
      <c r="A240" s="275">
        <v>237</v>
      </c>
      <c r="B240" s="45" t="s">
        <v>506</v>
      </c>
      <c r="C240" s="45" t="s">
        <v>507</v>
      </c>
      <c r="D240" s="45" t="s">
        <v>69</v>
      </c>
      <c r="E240" s="47">
        <f>Gegužė!E30</f>
        <v>5999</v>
      </c>
      <c r="F240" s="47">
        <f>Gegužė!F30</f>
        <v>1159</v>
      </c>
      <c r="G240" s="47">
        <v>10</v>
      </c>
      <c r="H240" s="74" t="s">
        <v>355</v>
      </c>
      <c r="I240" s="52" t="s">
        <v>56</v>
      </c>
    </row>
    <row r="241" spans="1:16" s="5" customFormat="1" ht="26.1" customHeight="1" x14ac:dyDescent="0.2">
      <c r="A241" s="275">
        <v>238</v>
      </c>
      <c r="B241" s="45" t="s">
        <v>700</v>
      </c>
      <c r="C241" s="45" t="s">
        <v>698</v>
      </c>
      <c r="D241" s="45" t="s">
        <v>702</v>
      </c>
      <c r="E241" s="108">
        <f>Birželis!E24</f>
        <v>5961.44</v>
      </c>
      <c r="F241" s="108">
        <f>Birželis!F24</f>
        <v>1089</v>
      </c>
      <c r="G241" s="47">
        <v>10</v>
      </c>
      <c r="H241" s="50" t="s">
        <v>473</v>
      </c>
      <c r="I241" s="53" t="s">
        <v>77</v>
      </c>
      <c r="J241" s="17"/>
      <c r="L241" s="11"/>
      <c r="M241" s="11"/>
      <c r="O241" s="20"/>
    </row>
    <row r="242" spans="1:16" s="5" customFormat="1" ht="26.1" customHeight="1" x14ac:dyDescent="0.2">
      <c r="A242" s="275">
        <v>239</v>
      </c>
      <c r="B242" s="60" t="s">
        <v>664</v>
      </c>
      <c r="C242" s="60" t="s">
        <v>665</v>
      </c>
      <c r="D242" s="60" t="s">
        <v>69</v>
      </c>
      <c r="E242" s="61">
        <f>Kovas!E71+Balandis!E77+Gegužė!E54+Birželis!E57+Rugsėjis!E62+Spalis!E47+Lapkritis!E42+Gruodis!E47</f>
        <v>5902</v>
      </c>
      <c r="F242" s="61">
        <f>Kovas!F71+Balandis!F77+Gegužė!F54+Birželis!F57+Rugsėjis!F62+Spalis!F47+Lapkritis!F42+Gruodis!F47</f>
        <v>1541</v>
      </c>
      <c r="G242" s="62">
        <v>1</v>
      </c>
      <c r="H242" s="63" t="s">
        <v>666</v>
      </c>
      <c r="I242" s="64" t="s">
        <v>644</v>
      </c>
      <c r="L242" s="20"/>
      <c r="M242" s="20"/>
      <c r="O242" s="17"/>
      <c r="P242" s="26"/>
    </row>
    <row r="243" spans="1:16" s="5" customFormat="1" ht="26.1" customHeight="1" x14ac:dyDescent="0.2">
      <c r="A243" s="275">
        <v>240</v>
      </c>
      <c r="B243" s="60" t="s">
        <v>671</v>
      </c>
      <c r="C243" s="60" t="s">
        <v>672</v>
      </c>
      <c r="D243" s="60" t="s">
        <v>673</v>
      </c>
      <c r="E243" s="61">
        <f>Sausis!E64+Vasaris!E64+Kovas!E53+Balandis!E48+Gegužė!E51+Birželis!E55+Rugsėjis!E61+Spalis!E57</f>
        <v>5892</v>
      </c>
      <c r="F243" s="61">
        <f>Sausis!F64+Vasaris!F64+Kovas!F53+Balandis!F48+Gegužė!F51+Birželis!F55+Rugsėjis!F61+Spalis!F57</f>
        <v>1970</v>
      </c>
      <c r="G243" s="62">
        <v>1</v>
      </c>
      <c r="H243" s="63">
        <v>42030</v>
      </c>
      <c r="I243" s="64" t="s">
        <v>644</v>
      </c>
      <c r="J243" s="17"/>
      <c r="L243" s="20"/>
      <c r="M243" s="20"/>
    </row>
    <row r="244" spans="1:16" s="43" customFormat="1" ht="24.75" customHeight="1" x14ac:dyDescent="0.2">
      <c r="A244" s="275">
        <v>241</v>
      </c>
      <c r="B244" s="45" t="s">
        <v>109</v>
      </c>
      <c r="C244" s="57" t="s">
        <v>110</v>
      </c>
      <c r="D244" s="45" t="s">
        <v>15</v>
      </c>
      <c r="E244" s="47">
        <f>Sausis!E37</f>
        <v>5882.73</v>
      </c>
      <c r="F244" s="47">
        <f>Sausis!F37</f>
        <v>1053</v>
      </c>
      <c r="G244" s="47">
        <v>2</v>
      </c>
      <c r="H244" s="50" t="s">
        <v>111</v>
      </c>
      <c r="I244" s="52" t="s">
        <v>29</v>
      </c>
      <c r="J244" s="42"/>
    </row>
    <row r="245" spans="1:16" ht="26.1" customHeight="1" x14ac:dyDescent="0.25">
      <c r="A245" s="275">
        <v>242</v>
      </c>
      <c r="B245" s="105" t="s">
        <v>801</v>
      </c>
      <c r="C245" s="105" t="s">
        <v>802</v>
      </c>
      <c r="D245" s="105" t="s">
        <v>803</v>
      </c>
      <c r="E245" s="108">
        <f>Rugpjūtis!E34+Rugsėjis!E36</f>
        <v>5839.02</v>
      </c>
      <c r="F245" s="108">
        <f>Rugpjūtis!F34+Rugsėjis!F36</f>
        <v>1658</v>
      </c>
      <c r="G245" s="108">
        <v>10</v>
      </c>
      <c r="H245" s="110" t="s">
        <v>778</v>
      </c>
      <c r="I245" s="111" t="s">
        <v>633</v>
      </c>
    </row>
    <row r="246" spans="1:16" s="5" customFormat="1" ht="26.1" customHeight="1" x14ac:dyDescent="0.2">
      <c r="A246" s="275">
        <v>243</v>
      </c>
      <c r="B246" s="45" t="s">
        <v>719</v>
      </c>
      <c r="C246" s="45" t="s">
        <v>720</v>
      </c>
      <c r="D246" s="45" t="s">
        <v>160</v>
      </c>
      <c r="E246" s="47">
        <f>Balandis!E34+Gegužė!E43+Birželis!E63</f>
        <v>5823</v>
      </c>
      <c r="F246" s="47">
        <f>Balandis!F34+Gegužė!F43+Birželis!F63</f>
        <v>1489</v>
      </c>
      <c r="G246" s="47">
        <v>8</v>
      </c>
      <c r="H246" s="50" t="s">
        <v>351</v>
      </c>
      <c r="I246" s="52" t="s">
        <v>49</v>
      </c>
    </row>
    <row r="247" spans="1:16" s="5" customFormat="1" ht="26.1" customHeight="1" x14ac:dyDescent="0.2">
      <c r="A247" s="275">
        <v>244</v>
      </c>
      <c r="B247" s="60" t="s">
        <v>667</v>
      </c>
      <c r="C247" s="60" t="s">
        <v>668</v>
      </c>
      <c r="D247" s="60" t="s">
        <v>650</v>
      </c>
      <c r="E247" s="61">
        <f>Sausis!E73+Vasaris!E62+Kovas!E67+Balandis!E65+Gegužė!E56+Birželis!E41+Rugsėjis!E56+Spalis!E50+Lapkritis!E49+Gruodis!E70</f>
        <v>5742</v>
      </c>
      <c r="F247" s="61">
        <f>Sausis!F73+Vasaris!F62+Kovas!F67+Balandis!F65+Gegužė!F56+Birželis!F41+Rugsėjis!F56+Spalis!F50+Lapkritis!F49+Gruodis!F70</f>
        <v>2016</v>
      </c>
      <c r="G247" s="62">
        <v>1</v>
      </c>
      <c r="H247" s="63">
        <v>42654</v>
      </c>
      <c r="I247" s="64" t="s">
        <v>644</v>
      </c>
    </row>
    <row r="248" spans="1:16" s="43" customFormat="1" ht="24.75" customHeight="1" x14ac:dyDescent="0.2">
      <c r="A248" s="275">
        <v>245</v>
      </c>
      <c r="B248" s="45" t="s">
        <v>974</v>
      </c>
      <c r="C248" s="45" t="s">
        <v>975</v>
      </c>
      <c r="D248" s="45" t="s">
        <v>418</v>
      </c>
      <c r="E248" s="47">
        <f>Lapkritis!E37+Gruodis!E57</f>
        <v>5705.9</v>
      </c>
      <c r="F248" s="47">
        <f>Lapkritis!F37+Gruodis!F57</f>
        <v>1331</v>
      </c>
      <c r="G248" s="47">
        <v>10</v>
      </c>
      <c r="H248" s="50" t="s">
        <v>945</v>
      </c>
      <c r="I248" s="111" t="s">
        <v>711</v>
      </c>
      <c r="J248" s="42"/>
    </row>
    <row r="249" spans="1:16" s="43" customFormat="1" ht="24.75" customHeight="1" x14ac:dyDescent="0.2">
      <c r="A249" s="275">
        <v>246</v>
      </c>
      <c r="B249" s="45" t="s">
        <v>1080</v>
      </c>
      <c r="C249" s="45" t="s">
        <v>1081</v>
      </c>
      <c r="D249" s="45" t="s">
        <v>337</v>
      </c>
      <c r="E249" s="47">
        <f>Birželis!E27</f>
        <v>5503.5</v>
      </c>
      <c r="F249" s="47">
        <f>Birželis!F27</f>
        <v>2754</v>
      </c>
      <c r="G249" s="47">
        <v>1</v>
      </c>
      <c r="H249" s="50" t="s">
        <v>353</v>
      </c>
      <c r="I249" s="67" t="s">
        <v>1066</v>
      </c>
      <c r="J249" s="42"/>
      <c r="K249" s="56"/>
    </row>
    <row r="250" spans="1:16" s="43" customFormat="1" ht="24.75" customHeight="1" x14ac:dyDescent="0.2">
      <c r="A250" s="275">
        <v>247</v>
      </c>
      <c r="B250" s="105" t="s">
        <v>837</v>
      </c>
      <c r="C250" s="105" t="s">
        <v>838</v>
      </c>
      <c r="D250" s="60" t="s">
        <v>15</v>
      </c>
      <c r="E250" s="108">
        <f>Rugsėjis!E39+Spalis!E43</f>
        <v>5298.27</v>
      </c>
      <c r="F250" s="108">
        <f>Rugsėjis!F39+Spalis!F43</f>
        <v>1189</v>
      </c>
      <c r="G250" s="108">
        <v>7</v>
      </c>
      <c r="H250" s="110" t="s">
        <v>830</v>
      </c>
      <c r="I250" s="67" t="s">
        <v>101</v>
      </c>
      <c r="J250" s="42"/>
    </row>
    <row r="251" spans="1:16" s="5" customFormat="1" ht="26.1" customHeight="1" x14ac:dyDescent="0.2">
      <c r="A251" s="275">
        <v>248</v>
      </c>
      <c r="B251" s="105" t="s">
        <v>634</v>
      </c>
      <c r="C251" s="105" t="s">
        <v>635</v>
      </c>
      <c r="D251" s="105" t="s">
        <v>69</v>
      </c>
      <c r="E251" s="108">
        <f>Birželis!E37+Liepa!E29</f>
        <v>5246.17</v>
      </c>
      <c r="F251" s="108">
        <f>Birželis!F37+Liepa!F29</f>
        <v>1170</v>
      </c>
      <c r="G251" s="108">
        <v>9</v>
      </c>
      <c r="H251" s="110" t="s">
        <v>616</v>
      </c>
      <c r="I251" s="111" t="s">
        <v>633</v>
      </c>
      <c r="J251" s="20"/>
      <c r="M251" s="11"/>
      <c r="O251" s="20"/>
    </row>
    <row r="252" spans="1:16" s="5" customFormat="1" ht="26.1" customHeight="1" x14ac:dyDescent="0.2">
      <c r="A252" s="275">
        <v>249</v>
      </c>
      <c r="B252" s="45" t="s">
        <v>299</v>
      </c>
      <c r="C252" s="45" t="s">
        <v>302</v>
      </c>
      <c r="D252" s="45" t="s">
        <v>306</v>
      </c>
      <c r="E252" s="47">
        <f>Kovas!E45+Balandis!E55+Gegužė!E53</f>
        <v>5113</v>
      </c>
      <c r="F252" s="47">
        <f>Kovas!F45+Balandis!F55+Gegužė!F53</f>
        <v>1075</v>
      </c>
      <c r="G252" s="47">
        <v>4</v>
      </c>
      <c r="H252" s="50">
        <v>43525</v>
      </c>
      <c r="I252" s="52" t="s">
        <v>49</v>
      </c>
    </row>
    <row r="253" spans="1:16" s="43" customFormat="1" ht="26.1" customHeight="1" x14ac:dyDescent="0.2">
      <c r="A253" s="275">
        <v>250</v>
      </c>
      <c r="B253" s="45" t="s">
        <v>362</v>
      </c>
      <c r="C253" s="45" t="s">
        <v>360</v>
      </c>
      <c r="D253" s="45" t="s">
        <v>365</v>
      </c>
      <c r="E253" s="47">
        <f>Balandis!E40+Gegužė!E41+Liepa!E62+Rugpjūtis!E67</f>
        <v>5042.5300000000007</v>
      </c>
      <c r="F253" s="47">
        <f>Balandis!F40+Gegužė!F41+Liepa!F62+Rugpjūtis!F67</f>
        <v>1139</v>
      </c>
      <c r="G253" s="47">
        <v>15</v>
      </c>
      <c r="H253" s="50" t="s">
        <v>354</v>
      </c>
      <c r="I253" s="53" t="s">
        <v>77</v>
      </c>
    </row>
    <row r="254" spans="1:16" s="5" customFormat="1" ht="26.1" customHeight="1" x14ac:dyDescent="0.2">
      <c r="A254" s="275">
        <v>251</v>
      </c>
      <c r="B254" s="45" t="s">
        <v>300</v>
      </c>
      <c r="C254" s="45" t="s">
        <v>304</v>
      </c>
      <c r="D254" s="45" t="s">
        <v>305</v>
      </c>
      <c r="E254" s="47">
        <f>Kovas!E42+Balandis!E57+Gegužė!E78+Birželis!E76</f>
        <v>5018</v>
      </c>
      <c r="F254" s="47">
        <f>Kovas!F42+Balandis!F57+Gegužė!F78+Birželis!F76</f>
        <v>1427</v>
      </c>
      <c r="G254" s="47">
        <v>4</v>
      </c>
      <c r="H254" s="50">
        <v>43525</v>
      </c>
      <c r="I254" s="52" t="s">
        <v>49</v>
      </c>
      <c r="M254" s="11"/>
      <c r="N254" s="11"/>
      <c r="O254" s="20"/>
    </row>
    <row r="255" spans="1:16" s="5" customFormat="1" ht="26.1" customHeight="1" x14ac:dyDescent="0.2">
      <c r="A255" s="275">
        <v>252</v>
      </c>
      <c r="B255" s="45" t="s">
        <v>291</v>
      </c>
      <c r="C255" s="57" t="s">
        <v>290</v>
      </c>
      <c r="D255" s="45" t="s">
        <v>15</v>
      </c>
      <c r="E255" s="47">
        <f>Kovas!E47+Balandis!E49</f>
        <v>4883.5599999999995</v>
      </c>
      <c r="F255" s="47">
        <f>Kovas!F47+Balandis!F49</f>
        <v>936</v>
      </c>
      <c r="G255" s="47">
        <v>7</v>
      </c>
      <c r="H255" s="50" t="s">
        <v>256</v>
      </c>
      <c r="I255" s="53" t="s">
        <v>36</v>
      </c>
      <c r="M255" s="11"/>
      <c r="N255" s="11"/>
    </row>
    <row r="256" spans="1:16" s="43" customFormat="1" ht="26.1" customHeight="1" x14ac:dyDescent="0.2">
      <c r="A256" s="275">
        <v>253</v>
      </c>
      <c r="B256" s="105" t="s">
        <v>1050</v>
      </c>
      <c r="C256" s="105" t="s">
        <v>1051</v>
      </c>
      <c r="D256" s="60" t="s">
        <v>157</v>
      </c>
      <c r="E256" s="108">
        <f>Spalis!E34</f>
        <v>4667.8</v>
      </c>
      <c r="F256" s="108">
        <f>Spalis!F34</f>
        <v>1040</v>
      </c>
      <c r="G256" s="108">
        <v>8</v>
      </c>
      <c r="H256" s="110" t="s">
        <v>895</v>
      </c>
      <c r="I256" s="111" t="s">
        <v>331</v>
      </c>
      <c r="J256" s="56"/>
      <c r="O256" s="56"/>
      <c r="P256" s="42"/>
    </row>
    <row r="257" spans="1:19" s="43" customFormat="1" ht="26.1" customHeight="1" x14ac:dyDescent="0.2">
      <c r="A257" s="275">
        <v>254</v>
      </c>
      <c r="B257" s="45" t="s">
        <v>333</v>
      </c>
      <c r="C257" s="57" t="s">
        <v>332</v>
      </c>
      <c r="D257" s="45" t="s">
        <v>334</v>
      </c>
      <c r="E257" s="47">
        <f>Vasaris!E40+Kovas!E56+Balandis!E71+Gegužė!E63</f>
        <v>4592</v>
      </c>
      <c r="F257" s="47">
        <f>Vasaris!F40+Kovas!F56+Balandis!F71+Gegužė!F63</f>
        <v>1166</v>
      </c>
      <c r="G257" s="47">
        <v>6</v>
      </c>
      <c r="H257" s="50" t="s">
        <v>207</v>
      </c>
      <c r="I257" s="52" t="s">
        <v>49</v>
      </c>
      <c r="J257" s="56"/>
      <c r="M257" s="56"/>
    </row>
    <row r="258" spans="1:19" s="5" customFormat="1" ht="26.1" customHeight="1" x14ac:dyDescent="0.2">
      <c r="A258" s="275">
        <v>255</v>
      </c>
      <c r="B258" s="267" t="s">
        <v>1058</v>
      </c>
      <c r="C258" s="267" t="s">
        <v>1058</v>
      </c>
      <c r="D258" s="60" t="s">
        <v>69</v>
      </c>
      <c r="E258" s="61">
        <f>Sausis!E38</f>
        <v>4579</v>
      </c>
      <c r="F258" s="61">
        <f>Sausis!F38</f>
        <v>665</v>
      </c>
      <c r="G258" s="62">
        <v>2</v>
      </c>
      <c r="H258" s="63">
        <v>43021</v>
      </c>
      <c r="I258" s="64" t="s">
        <v>56</v>
      </c>
      <c r="O258" s="11"/>
      <c r="P258" s="20"/>
    </row>
    <row r="259" spans="1:19" s="5" customFormat="1" ht="26.1" customHeight="1" x14ac:dyDescent="0.2">
      <c r="A259" s="275">
        <v>256</v>
      </c>
      <c r="B259" s="45" t="s">
        <v>1056</v>
      </c>
      <c r="C259" s="45" t="s">
        <v>1057</v>
      </c>
      <c r="D259" s="45" t="s">
        <v>69</v>
      </c>
      <c r="E259" s="47">
        <f>Gruodis!E33</f>
        <v>4453</v>
      </c>
      <c r="F259" s="47">
        <f>Gruodis!F33</f>
        <v>1025</v>
      </c>
      <c r="G259" s="47">
        <v>4</v>
      </c>
      <c r="H259" s="50" t="s">
        <v>998</v>
      </c>
      <c r="I259" s="67" t="s">
        <v>331</v>
      </c>
      <c r="J259" s="11"/>
    </row>
    <row r="260" spans="1:19" s="5" customFormat="1" ht="26.1" customHeight="1" x14ac:dyDescent="0.2">
      <c r="A260" s="275">
        <v>257</v>
      </c>
      <c r="B260" s="60" t="s">
        <v>872</v>
      </c>
      <c r="C260" s="60" t="s">
        <v>872</v>
      </c>
      <c r="D260" s="60" t="s">
        <v>10</v>
      </c>
      <c r="E260" s="47">
        <f>Rugsėjis!E34+Spalis!E59+Gruodis!E65</f>
        <v>4408.79</v>
      </c>
      <c r="F260" s="47">
        <f>Rugsėjis!F34+Spalis!F59+Gruodis!F65</f>
        <v>1407</v>
      </c>
      <c r="G260" s="62">
        <v>7</v>
      </c>
      <c r="H260" s="63">
        <v>43721</v>
      </c>
      <c r="I260" s="67" t="s">
        <v>871</v>
      </c>
      <c r="J260" s="11"/>
      <c r="L260" s="20"/>
      <c r="M260" s="20"/>
    </row>
    <row r="261" spans="1:19" s="43" customFormat="1" ht="26.1" customHeight="1" x14ac:dyDescent="0.2">
      <c r="A261" s="275">
        <v>258</v>
      </c>
      <c r="B261" s="45" t="s">
        <v>346</v>
      </c>
      <c r="C261" s="57" t="s">
        <v>345</v>
      </c>
      <c r="D261" s="45" t="s">
        <v>20</v>
      </c>
      <c r="E261" s="47">
        <f>Balandis!E35+Gegužė!E97</f>
        <v>4273.6400000000003</v>
      </c>
      <c r="F261" s="47">
        <f>Balandis!F35+Gegužė!F97</f>
        <v>866</v>
      </c>
      <c r="G261" s="47">
        <v>12</v>
      </c>
      <c r="H261" s="50" t="s">
        <v>353</v>
      </c>
      <c r="I261" s="52" t="s">
        <v>29</v>
      </c>
      <c r="J261" s="42"/>
      <c r="L261" s="5"/>
      <c r="M261" s="5"/>
      <c r="N261" s="5"/>
      <c r="O261" s="5"/>
      <c r="P261" s="5"/>
      <c r="Q261" s="5"/>
      <c r="R261" s="5"/>
      <c r="S261" s="5"/>
    </row>
    <row r="262" spans="1:19" s="43" customFormat="1" ht="24.75" customHeight="1" x14ac:dyDescent="0.2">
      <c r="A262" s="275">
        <v>259</v>
      </c>
      <c r="B262" s="45" t="s">
        <v>1024</v>
      </c>
      <c r="C262" s="45" t="s">
        <v>1021</v>
      </c>
      <c r="D262" s="45" t="s">
        <v>160</v>
      </c>
      <c r="E262" s="47">
        <f>Gruodis!E35</f>
        <v>4231</v>
      </c>
      <c r="F262" s="47">
        <f>Gruodis!F35</f>
        <v>860</v>
      </c>
      <c r="G262" s="47">
        <v>11</v>
      </c>
      <c r="H262" s="50" t="s">
        <v>1018</v>
      </c>
      <c r="I262" s="111" t="s">
        <v>94</v>
      </c>
      <c r="J262" s="42"/>
      <c r="L262" s="5"/>
      <c r="M262" s="5"/>
      <c r="N262" s="5"/>
      <c r="O262" s="5"/>
      <c r="P262" s="5"/>
      <c r="Q262" s="5"/>
      <c r="R262" s="5"/>
      <c r="S262" s="5"/>
    </row>
    <row r="263" spans="1:19" s="5" customFormat="1" ht="26.1" customHeight="1" x14ac:dyDescent="0.25">
      <c r="A263" s="275">
        <v>260</v>
      </c>
      <c r="B263" s="119" t="s">
        <v>938</v>
      </c>
      <c r="C263" s="119" t="s">
        <v>937</v>
      </c>
      <c r="D263" s="45" t="s">
        <v>232</v>
      </c>
      <c r="E263" s="47">
        <f>Lapkritis!E38</f>
        <v>4217.9799999999996</v>
      </c>
      <c r="F263" s="47">
        <f>Lapkritis!F38</f>
        <v>757</v>
      </c>
      <c r="G263" s="124" t="s">
        <v>527</v>
      </c>
      <c r="H263" s="124" t="s">
        <v>893</v>
      </c>
      <c r="I263" s="52" t="s">
        <v>29</v>
      </c>
      <c r="J263"/>
      <c r="K263"/>
    </row>
    <row r="264" spans="1:19" s="43" customFormat="1" ht="24.75" customHeight="1" x14ac:dyDescent="0.25">
      <c r="A264" s="275">
        <v>261</v>
      </c>
      <c r="B264" s="45" t="s">
        <v>712</v>
      </c>
      <c r="C264" s="57" t="s">
        <v>713</v>
      </c>
      <c r="D264" s="45" t="s">
        <v>714</v>
      </c>
      <c r="E264" s="47">
        <f>Balandis!E36</f>
        <v>4114.57</v>
      </c>
      <c r="F264" s="47">
        <f>Balandis!F36</f>
        <v>1201</v>
      </c>
      <c r="G264" s="47">
        <v>9</v>
      </c>
      <c r="H264" s="50" t="s">
        <v>351</v>
      </c>
      <c r="I264" s="52" t="s">
        <v>711</v>
      </c>
      <c r="J264" s="42"/>
      <c r="K264"/>
      <c r="L264"/>
      <c r="M264" s="20"/>
      <c r="N264" s="27"/>
      <c r="O264" s="28"/>
      <c r="P264" s="17"/>
      <c r="Q264" s="54"/>
      <c r="R264"/>
    </row>
    <row r="265" spans="1:19" s="43" customFormat="1" ht="24.75" customHeight="1" x14ac:dyDescent="0.25">
      <c r="A265" s="275">
        <v>262</v>
      </c>
      <c r="B265" s="45" t="s">
        <v>1077</v>
      </c>
      <c r="C265" s="45" t="s">
        <v>1079</v>
      </c>
      <c r="D265" s="45" t="s">
        <v>650</v>
      </c>
      <c r="E265" s="47">
        <f>Birželis!E28</f>
        <v>4112</v>
      </c>
      <c r="F265" s="47">
        <f>Birželis!F28</f>
        <v>2464</v>
      </c>
      <c r="G265" s="47">
        <v>1</v>
      </c>
      <c r="H265" s="50" t="s">
        <v>1078</v>
      </c>
      <c r="I265" s="67" t="s">
        <v>1066</v>
      </c>
      <c r="J265" s="42"/>
      <c r="K265"/>
      <c r="L265"/>
      <c r="M265" s="20"/>
      <c r="N265" s="27"/>
      <c r="O265" s="28"/>
      <c r="P265" s="17"/>
      <c r="Q265" s="54"/>
      <c r="R265"/>
    </row>
    <row r="266" spans="1:19" s="43" customFormat="1" ht="26.1" customHeight="1" x14ac:dyDescent="0.25">
      <c r="A266" s="275">
        <v>263</v>
      </c>
      <c r="B266" s="45" t="s">
        <v>272</v>
      </c>
      <c r="C266" s="45" t="s">
        <v>271</v>
      </c>
      <c r="D266" s="45" t="s">
        <v>274</v>
      </c>
      <c r="E266" s="47">
        <f>Kovas!E41</f>
        <v>4033.47</v>
      </c>
      <c r="F266" s="47">
        <f>Kovas!F41</f>
        <v>757</v>
      </c>
      <c r="G266" s="47">
        <v>7</v>
      </c>
      <c r="H266" s="50" t="s">
        <v>275</v>
      </c>
      <c r="I266" s="53" t="s">
        <v>77</v>
      </c>
      <c r="J266" s="83"/>
      <c r="K266" s="83"/>
    </row>
    <row r="267" spans="1:19" s="43" customFormat="1" ht="26.1" customHeight="1" x14ac:dyDescent="0.2">
      <c r="A267" s="275">
        <v>264</v>
      </c>
      <c r="B267" s="45" t="s">
        <v>112</v>
      </c>
      <c r="C267" s="274" t="s">
        <v>113</v>
      </c>
      <c r="D267" s="45" t="s">
        <v>10</v>
      </c>
      <c r="E267" s="47">
        <f>Sausis!E40+Gruodis!E60</f>
        <v>4029</v>
      </c>
      <c r="F267" s="47">
        <f>Sausis!F40+Gruodis!F60</f>
        <v>491</v>
      </c>
      <c r="G267" s="47">
        <v>4</v>
      </c>
      <c r="H267" s="50">
        <v>43413</v>
      </c>
      <c r="I267" s="52" t="s">
        <v>114</v>
      </c>
      <c r="J267" s="269"/>
    </row>
    <row r="268" spans="1:19" s="5" customFormat="1" ht="26.1" customHeight="1" x14ac:dyDescent="0.2">
      <c r="A268" s="275">
        <v>265</v>
      </c>
      <c r="B268" s="45" t="s">
        <v>134</v>
      </c>
      <c r="C268" s="45" t="s">
        <v>135</v>
      </c>
      <c r="D268" s="45" t="s">
        <v>69</v>
      </c>
      <c r="E268" s="47">
        <f>Sausis!E41+Vasaris!E59</f>
        <v>3834</v>
      </c>
      <c r="F268" s="47">
        <f>Sausis!F41+Vasaris!F59</f>
        <v>808</v>
      </c>
      <c r="G268" s="47">
        <v>3</v>
      </c>
      <c r="H268" s="50" t="s">
        <v>111</v>
      </c>
      <c r="I268" s="52" t="s">
        <v>56</v>
      </c>
      <c r="M268" s="11"/>
      <c r="N268" s="20"/>
      <c r="O268" s="11"/>
    </row>
    <row r="269" spans="1:19" s="43" customFormat="1" ht="26.1" customHeight="1" x14ac:dyDescent="0.2">
      <c r="A269" s="275">
        <v>266</v>
      </c>
      <c r="B269" s="45" t="s">
        <v>696</v>
      </c>
      <c r="C269" s="45" t="s">
        <v>696</v>
      </c>
      <c r="D269" s="45" t="s">
        <v>697</v>
      </c>
      <c r="E269" s="47">
        <f>Birželis!E30+Liepa!E60</f>
        <v>3807.51</v>
      </c>
      <c r="F269" s="47">
        <f>Birželis!F30+Liepa!F60</f>
        <v>811</v>
      </c>
      <c r="G269" s="47">
        <v>14</v>
      </c>
      <c r="H269" s="50" t="s">
        <v>624</v>
      </c>
      <c r="I269" s="53" t="s">
        <v>77</v>
      </c>
      <c r="J269" s="269"/>
    </row>
    <row r="270" spans="1:19" s="5" customFormat="1" ht="26.1" customHeight="1" x14ac:dyDescent="0.2">
      <c r="A270" s="275">
        <v>267</v>
      </c>
      <c r="B270" s="45" t="s">
        <v>156</v>
      </c>
      <c r="C270" s="45" t="s">
        <v>156</v>
      </c>
      <c r="D270" s="45" t="s">
        <v>157</v>
      </c>
      <c r="E270" s="47">
        <f>Sausis!E39</f>
        <v>3765</v>
      </c>
      <c r="F270" s="47">
        <f>Sausis!F39</f>
        <v>1092</v>
      </c>
      <c r="G270" s="47">
        <v>1</v>
      </c>
      <c r="H270" s="50" t="s">
        <v>117</v>
      </c>
      <c r="I270" s="52" t="s">
        <v>56</v>
      </c>
      <c r="M270" s="11"/>
      <c r="O270" s="11"/>
    </row>
    <row r="271" spans="1:19" s="5" customFormat="1" ht="26.1" customHeight="1" x14ac:dyDescent="0.2">
      <c r="A271" s="275">
        <v>268</v>
      </c>
      <c r="B271" s="45" t="s">
        <v>404</v>
      </c>
      <c r="C271" s="45" t="s">
        <v>373</v>
      </c>
      <c r="D271" s="45" t="s">
        <v>107</v>
      </c>
      <c r="E271" s="47">
        <f>Balandis!E37+Gegužė!E86+Liepa!E58+Rugpjūtis!E66</f>
        <v>3733.6000000000004</v>
      </c>
      <c r="F271" s="47">
        <f>Balandis!F37+Gegužė!F86+Liepa!F58+Rugpjūtis!F66</f>
        <v>718</v>
      </c>
      <c r="G271" s="47">
        <v>4</v>
      </c>
      <c r="H271" s="74" t="s">
        <v>297</v>
      </c>
      <c r="I271" s="67" t="s">
        <v>368</v>
      </c>
      <c r="J271" s="17"/>
      <c r="L271" s="11"/>
      <c r="O271" s="11"/>
    </row>
    <row r="272" spans="1:19" s="5" customFormat="1" ht="26.1" customHeight="1" x14ac:dyDescent="0.2">
      <c r="A272" s="275">
        <v>269</v>
      </c>
      <c r="B272" s="105" t="s">
        <v>797</v>
      </c>
      <c r="C272" s="105" t="s">
        <v>798</v>
      </c>
      <c r="D272" s="60" t="s">
        <v>15</v>
      </c>
      <c r="E272" s="108">
        <f>Rugpjūtis!E30</f>
        <v>3726.41</v>
      </c>
      <c r="F272" s="108">
        <f>Rugpjūtis!F30</f>
        <v>663</v>
      </c>
      <c r="G272" s="108">
        <v>5</v>
      </c>
      <c r="H272" s="110" t="s">
        <v>778</v>
      </c>
      <c r="I272" s="53" t="s">
        <v>94</v>
      </c>
      <c r="J272" s="11"/>
    </row>
    <row r="273" spans="1:16" s="5" customFormat="1" ht="26.1" customHeight="1" x14ac:dyDescent="0.2">
      <c r="A273" s="275">
        <v>270</v>
      </c>
      <c r="B273" s="105" t="s">
        <v>915</v>
      </c>
      <c r="C273" s="105" t="s">
        <v>914</v>
      </c>
      <c r="D273" s="45" t="s">
        <v>916</v>
      </c>
      <c r="E273" s="108">
        <f>Spalis!E37</f>
        <v>3707.02</v>
      </c>
      <c r="F273" s="108">
        <f>Spalis!F37</f>
        <v>813</v>
      </c>
      <c r="G273" s="108">
        <v>8</v>
      </c>
      <c r="H273" s="110" t="s">
        <v>864</v>
      </c>
      <c r="I273" s="53" t="s">
        <v>94</v>
      </c>
      <c r="L273" s="20"/>
      <c r="M273" s="20"/>
      <c r="O273" s="26"/>
      <c r="P273" s="17"/>
    </row>
    <row r="274" spans="1:16" s="5" customFormat="1" ht="26.1" customHeight="1" x14ac:dyDescent="0.2">
      <c r="A274" s="275">
        <v>271</v>
      </c>
      <c r="B274" s="45" t="s">
        <v>402</v>
      </c>
      <c r="C274" s="45" t="s">
        <v>375</v>
      </c>
      <c r="D274" s="45" t="s">
        <v>15</v>
      </c>
      <c r="E274" s="47">
        <f>Balandis!E39+Gegužė!E68+Birželis!E80+Liepa!E73</f>
        <v>3681.7000000000003</v>
      </c>
      <c r="F274" s="47">
        <f>Balandis!F39+Gegužė!F68+Birželis!F80+Liepa!F73</f>
        <v>704</v>
      </c>
      <c r="G274" s="47">
        <v>5</v>
      </c>
      <c r="H274" s="74" t="s">
        <v>297</v>
      </c>
      <c r="I274" s="67" t="s">
        <v>368</v>
      </c>
      <c r="L274" s="20"/>
      <c r="M274" s="20"/>
      <c r="O274" s="26"/>
      <c r="P274" s="17"/>
    </row>
    <row r="275" spans="1:16" s="5" customFormat="1" ht="26.1" customHeight="1" x14ac:dyDescent="0.2">
      <c r="A275" s="275">
        <v>272</v>
      </c>
      <c r="B275" s="60" t="s">
        <v>1063</v>
      </c>
      <c r="C275" s="60" t="s">
        <v>1064</v>
      </c>
      <c r="D275" s="60" t="s">
        <v>123</v>
      </c>
      <c r="E275" s="61">
        <f>Gruodis!E36</f>
        <v>3602</v>
      </c>
      <c r="F275" s="61">
        <f>Gruodis!F36</f>
        <v>1715</v>
      </c>
      <c r="G275" s="62">
        <v>1</v>
      </c>
      <c r="H275" s="63">
        <v>43084</v>
      </c>
      <c r="I275" s="67" t="s">
        <v>1066</v>
      </c>
      <c r="L275" s="20"/>
      <c r="M275" s="20"/>
      <c r="O275" s="26"/>
      <c r="P275" s="17"/>
    </row>
    <row r="276" spans="1:16" s="5" customFormat="1" ht="26.1" customHeight="1" x14ac:dyDescent="0.2">
      <c r="A276" s="275">
        <v>273</v>
      </c>
      <c r="B276" s="45" t="s">
        <v>363</v>
      </c>
      <c r="C276" s="45" t="s">
        <v>361</v>
      </c>
      <c r="D276" s="45" t="s">
        <v>264</v>
      </c>
      <c r="E276" s="47">
        <f>Balandis!E44+Gegužė!E59</f>
        <v>3539.92</v>
      </c>
      <c r="F276" s="47">
        <f>Balandis!F44+Gegužė!F59</f>
        <v>696</v>
      </c>
      <c r="G276" s="47">
        <v>7</v>
      </c>
      <c r="H276" s="50" t="s">
        <v>353</v>
      </c>
      <c r="I276" s="53" t="s">
        <v>77</v>
      </c>
      <c r="L276" s="20"/>
      <c r="M276" s="20"/>
      <c r="O276" s="26"/>
      <c r="P276" s="17"/>
    </row>
    <row r="277" spans="1:16" s="5" customFormat="1" ht="26.1" customHeight="1" x14ac:dyDescent="0.2">
      <c r="A277" s="275">
        <v>274</v>
      </c>
      <c r="B277" s="119" t="s">
        <v>993</v>
      </c>
      <c r="C277" s="119" t="s">
        <v>992</v>
      </c>
      <c r="D277" s="45" t="s">
        <v>120</v>
      </c>
      <c r="E277" s="47">
        <f>Gruodis!E37</f>
        <v>3532.26</v>
      </c>
      <c r="F277" s="47">
        <f>Gruodis!F37</f>
        <v>627</v>
      </c>
      <c r="G277" s="124" t="s">
        <v>519</v>
      </c>
      <c r="H277" s="124" t="s">
        <v>995</v>
      </c>
      <c r="I277" s="52" t="s">
        <v>29</v>
      </c>
      <c r="L277" s="20"/>
      <c r="M277" s="20"/>
      <c r="O277" s="26"/>
      <c r="P277" s="17"/>
    </row>
    <row r="278" spans="1:16" s="5" customFormat="1" ht="26.1" customHeight="1" x14ac:dyDescent="0.2">
      <c r="A278" s="275">
        <v>275</v>
      </c>
      <c r="B278" s="45" t="s">
        <v>401</v>
      </c>
      <c r="C278" s="45" t="s">
        <v>376</v>
      </c>
      <c r="D278" s="45" t="s">
        <v>413</v>
      </c>
      <c r="E278" s="47">
        <f>Balandis!E41+Gegužė!E66+Liepa!E66+Rugpjūtis!E78</f>
        <v>3532.2000000000007</v>
      </c>
      <c r="F278" s="47">
        <f>Balandis!F41+Gegužė!F66+Liepa!F66+Rugpjūtis!F78</f>
        <v>650</v>
      </c>
      <c r="G278" s="47">
        <v>2</v>
      </c>
      <c r="H278" s="74" t="s">
        <v>297</v>
      </c>
      <c r="I278" s="67" t="s">
        <v>368</v>
      </c>
      <c r="J278" s="11"/>
    </row>
    <row r="279" spans="1:16" s="5" customFormat="1" ht="26.1" customHeight="1" x14ac:dyDescent="0.2">
      <c r="A279" s="275">
        <v>276</v>
      </c>
      <c r="B279" s="60" t="s">
        <v>653</v>
      </c>
      <c r="C279" s="60" t="s">
        <v>654</v>
      </c>
      <c r="D279" s="60" t="s">
        <v>655</v>
      </c>
      <c r="E279" s="61">
        <f>Sausis!E67+Vasaris!E63+Kovas!E62+Balandis!E72+Birželis!E42+Spalis!E58+Lapkritis!E65+Gruodis!E52</f>
        <v>3445</v>
      </c>
      <c r="F279" s="61">
        <f>Sausis!F67+Vasaris!F63+Kovas!F62+Balandis!F72+Birželis!F42+Spalis!F58+Lapkritis!F65+Gruodis!F52</f>
        <v>1199</v>
      </c>
      <c r="G279" s="62">
        <v>1</v>
      </c>
      <c r="H279" s="63" t="s">
        <v>656</v>
      </c>
      <c r="I279" s="64" t="s">
        <v>644</v>
      </c>
      <c r="L279" s="20"/>
      <c r="M279" s="20"/>
      <c r="O279" s="26"/>
      <c r="P279" s="17"/>
    </row>
    <row r="280" spans="1:16" s="43" customFormat="1" ht="26.1" customHeight="1" x14ac:dyDescent="0.2">
      <c r="A280" s="275">
        <v>277</v>
      </c>
      <c r="B280" s="45" t="s">
        <v>432</v>
      </c>
      <c r="C280" s="45" t="s">
        <v>431</v>
      </c>
      <c r="D280" s="45" t="s">
        <v>433</v>
      </c>
      <c r="E280" s="47">
        <f>Balandis!E38</f>
        <v>3443</v>
      </c>
      <c r="F280" s="47">
        <f>Balandis!F38</f>
        <v>808</v>
      </c>
      <c r="G280" s="47">
        <v>9</v>
      </c>
      <c r="H280" s="50" t="s">
        <v>351</v>
      </c>
      <c r="I280" s="52" t="s">
        <v>56</v>
      </c>
      <c r="J280" s="56"/>
      <c r="K280" s="66"/>
    </row>
    <row r="281" spans="1:16" ht="26.1" customHeight="1" x14ac:dyDescent="0.25">
      <c r="A281" s="275">
        <v>278</v>
      </c>
      <c r="B281" s="45" t="s">
        <v>783</v>
      </c>
      <c r="C281" s="45" t="s">
        <v>782</v>
      </c>
      <c r="D281" s="45" t="s">
        <v>784</v>
      </c>
      <c r="E281" s="47">
        <f>Rugpjūtis!E38+Rugsėjis!E43</f>
        <v>3427.7799999999997</v>
      </c>
      <c r="F281" s="47">
        <f>Rugpjūtis!F38+Rugsėjis!F43</f>
        <v>655</v>
      </c>
      <c r="G281" s="47">
        <v>11</v>
      </c>
      <c r="H281" s="50" t="s">
        <v>778</v>
      </c>
      <c r="I281" s="53" t="s">
        <v>77</v>
      </c>
    </row>
    <row r="282" spans="1:16" s="43" customFormat="1" ht="26.1" customHeight="1" x14ac:dyDescent="0.25">
      <c r="A282" s="275">
        <v>279</v>
      </c>
      <c r="B282" s="45" t="s">
        <v>348</v>
      </c>
      <c r="C282" s="57" t="s">
        <v>347</v>
      </c>
      <c r="D282" s="45" t="s">
        <v>160</v>
      </c>
      <c r="E282" s="47">
        <f>Balandis!E51+Gegužė!E42</f>
        <v>3280.8199999999997</v>
      </c>
      <c r="F282" s="47">
        <f>Balandis!F51+Gegužė!F42</f>
        <v>676</v>
      </c>
      <c r="G282" s="47">
        <v>10</v>
      </c>
      <c r="H282" s="50" t="s">
        <v>354</v>
      </c>
      <c r="I282" s="52" t="s">
        <v>29</v>
      </c>
      <c r="J282"/>
      <c r="K282"/>
      <c r="L282"/>
      <c r="M282"/>
      <c r="N282"/>
    </row>
    <row r="283" spans="1:16" s="5" customFormat="1" ht="26.1" customHeight="1" x14ac:dyDescent="0.2">
      <c r="A283" s="275">
        <v>280</v>
      </c>
      <c r="B283" s="45" t="s">
        <v>239</v>
      </c>
      <c r="C283" s="45" t="s">
        <v>240</v>
      </c>
      <c r="D283" s="45" t="s">
        <v>241</v>
      </c>
      <c r="E283" s="47">
        <f>Vasaris!E38</f>
        <v>3270.6</v>
      </c>
      <c r="F283" s="47">
        <f>Vasaris!F38</f>
        <v>679</v>
      </c>
      <c r="G283" s="47">
        <v>4</v>
      </c>
      <c r="H283" s="50" t="s">
        <v>207</v>
      </c>
      <c r="I283" s="52" t="s">
        <v>237</v>
      </c>
    </row>
    <row r="284" spans="1:16" s="5" customFormat="1" ht="26.1" customHeight="1" x14ac:dyDescent="0.2">
      <c r="A284" s="275">
        <v>281</v>
      </c>
      <c r="B284" s="45" t="s">
        <v>400</v>
      </c>
      <c r="C284" s="45" t="s">
        <v>377</v>
      </c>
      <c r="D284" s="45" t="s">
        <v>69</v>
      </c>
      <c r="E284" s="47">
        <f>Balandis!E46+Gegužė!E84+Birželis!E73</f>
        <v>3026.1</v>
      </c>
      <c r="F284" s="47">
        <f>Balandis!F46+Gegužė!F84+Birželis!F73</f>
        <v>671</v>
      </c>
      <c r="G284" s="47">
        <v>5</v>
      </c>
      <c r="H284" s="74" t="s">
        <v>297</v>
      </c>
      <c r="I284" s="67" t="s">
        <v>368</v>
      </c>
      <c r="J284" s="11"/>
    </row>
    <row r="285" spans="1:16" s="5" customFormat="1" ht="26.1" customHeight="1" x14ac:dyDescent="0.2">
      <c r="A285" s="275">
        <v>282</v>
      </c>
      <c r="B285" s="45" t="s">
        <v>115</v>
      </c>
      <c r="C285" s="57" t="s">
        <v>116</v>
      </c>
      <c r="D285" s="45" t="s">
        <v>15</v>
      </c>
      <c r="E285" s="47">
        <f>Sausis!E42</f>
        <v>3003.65</v>
      </c>
      <c r="F285" s="47">
        <f>Sausis!F42</f>
        <v>488</v>
      </c>
      <c r="G285" s="47">
        <v>2</v>
      </c>
      <c r="H285" s="50" t="s">
        <v>117</v>
      </c>
      <c r="I285" s="52" t="s">
        <v>26</v>
      </c>
      <c r="J285" s="11"/>
    </row>
    <row r="286" spans="1:16" s="5" customFormat="1" ht="26.1" customHeight="1" x14ac:dyDescent="0.2">
      <c r="A286" s="275">
        <v>283</v>
      </c>
      <c r="B286" s="45" t="s">
        <v>399</v>
      </c>
      <c r="C286" s="45" t="s">
        <v>378</v>
      </c>
      <c r="D286" s="45" t="s">
        <v>69</v>
      </c>
      <c r="E286" s="47">
        <f>Balandis!E45+Gegužė!E92+Birželis!E85+Liepa!E74+Rugpjūtis!E77</f>
        <v>2991.4999999999991</v>
      </c>
      <c r="F286" s="47">
        <f>Balandis!F45+Gegužė!F92+Birželis!F85+Liepa!F74+Rugpjūtis!F77</f>
        <v>575</v>
      </c>
      <c r="G286" s="47">
        <v>4</v>
      </c>
      <c r="H286" s="74" t="s">
        <v>297</v>
      </c>
      <c r="I286" s="67" t="s">
        <v>368</v>
      </c>
      <c r="L286" s="20"/>
      <c r="M286" s="20"/>
      <c r="O286" s="17"/>
      <c r="P286" s="26"/>
    </row>
    <row r="287" spans="1:16" s="5" customFormat="1" ht="26.1" customHeight="1" x14ac:dyDescent="0.2">
      <c r="A287" s="275">
        <v>284</v>
      </c>
      <c r="B287" s="105" t="s">
        <v>839</v>
      </c>
      <c r="C287" s="105" t="s">
        <v>840</v>
      </c>
      <c r="D287" s="45" t="s">
        <v>15</v>
      </c>
      <c r="E287" s="108">
        <f>Rugsėjis!E40</f>
        <v>2914.1</v>
      </c>
      <c r="F287" s="108">
        <f>Rugsėjis!F40</f>
        <v>566</v>
      </c>
      <c r="G287" s="108">
        <v>7</v>
      </c>
      <c r="H287" s="110" t="s">
        <v>828</v>
      </c>
      <c r="I287" s="111" t="s">
        <v>633</v>
      </c>
      <c r="J287" s="11"/>
    </row>
    <row r="288" spans="1:16" s="43" customFormat="1" ht="24.75" customHeight="1" x14ac:dyDescent="0.2">
      <c r="A288" s="275">
        <v>285</v>
      </c>
      <c r="B288" s="45" t="s">
        <v>704</v>
      </c>
      <c r="C288" s="45" t="s">
        <v>705</v>
      </c>
      <c r="D288" s="45" t="s">
        <v>706</v>
      </c>
      <c r="E288" s="47">
        <f>Gegužė!E38</f>
        <v>2909.3</v>
      </c>
      <c r="F288" s="47">
        <f>Gegužė!F38</f>
        <v>1000</v>
      </c>
      <c r="G288" s="47">
        <v>10</v>
      </c>
      <c r="H288" s="50" t="s">
        <v>450</v>
      </c>
      <c r="I288" s="52" t="s">
        <v>707</v>
      </c>
      <c r="J288" s="42"/>
      <c r="L288" s="56"/>
      <c r="M288" s="56"/>
    </row>
    <row r="289" spans="1:16" s="43" customFormat="1" ht="24.75" customHeight="1" x14ac:dyDescent="0.2">
      <c r="A289" s="275">
        <v>286</v>
      </c>
      <c r="B289" s="45" t="s">
        <v>121</v>
      </c>
      <c r="C289" s="45" t="s">
        <v>122</v>
      </c>
      <c r="D289" s="45" t="s">
        <v>123</v>
      </c>
      <c r="E289" s="47">
        <f>Sausis!E43</f>
        <v>2890.75</v>
      </c>
      <c r="F289" s="47">
        <f>Sausis!F43</f>
        <v>972</v>
      </c>
      <c r="G289" s="47">
        <v>11</v>
      </c>
      <c r="H289" s="50" t="s">
        <v>111</v>
      </c>
      <c r="I289" s="53" t="s">
        <v>124</v>
      </c>
      <c r="J289" s="42"/>
    </row>
    <row r="290" spans="1:16" s="5" customFormat="1" ht="26.1" customHeight="1" x14ac:dyDescent="0.2">
      <c r="A290" s="275">
        <v>287</v>
      </c>
      <c r="B290" s="60" t="s">
        <v>657</v>
      </c>
      <c r="C290" s="60" t="s">
        <v>658</v>
      </c>
      <c r="D290" s="60" t="s">
        <v>659</v>
      </c>
      <c r="E290" s="61">
        <f>Sausis!E75+Kovas!E70+Gegužė!E88+Rugsėjis!E59+Spalis!E49+Lapkritis!E52+Gruodis!E54</f>
        <v>2786</v>
      </c>
      <c r="F290" s="61">
        <f>Sausis!F75+Kovas!F70+Gegužė!F88+Rugsėjis!F59+Spalis!F49+Lapkritis!F52+Gruodis!F54</f>
        <v>1115</v>
      </c>
      <c r="G290" s="62">
        <v>1</v>
      </c>
      <c r="H290" s="63" t="s">
        <v>660</v>
      </c>
      <c r="I290" s="64" t="s">
        <v>644</v>
      </c>
    </row>
    <row r="291" spans="1:16" s="5" customFormat="1" ht="26.1" customHeight="1" x14ac:dyDescent="0.2">
      <c r="A291" s="275">
        <v>288</v>
      </c>
      <c r="B291" s="45" t="s">
        <v>118</v>
      </c>
      <c r="C291" s="45" t="s">
        <v>119</v>
      </c>
      <c r="D291" s="45" t="s">
        <v>120</v>
      </c>
      <c r="E291" s="47">
        <f>Sausis!E44</f>
        <v>2746.44</v>
      </c>
      <c r="F291" s="47">
        <f>Sausis!F44</f>
        <v>461</v>
      </c>
      <c r="G291" s="47">
        <v>2</v>
      </c>
      <c r="H291" s="50">
        <v>43420</v>
      </c>
      <c r="I291" s="53" t="s">
        <v>36</v>
      </c>
    </row>
    <row r="292" spans="1:16" s="43" customFormat="1" ht="26.1" customHeight="1" x14ac:dyDescent="0.2">
      <c r="A292" s="275">
        <v>289</v>
      </c>
      <c r="B292" s="45" t="s">
        <v>649</v>
      </c>
      <c r="C292" s="45" t="s">
        <v>651</v>
      </c>
      <c r="D292" s="45" t="s">
        <v>650</v>
      </c>
      <c r="E292" s="47">
        <f>Sausis!E84+Kovas!E58+Balandis!E75+Birželis!E44+Lapkritis!E56+Gruodis!E71</f>
        <v>2587</v>
      </c>
      <c r="F292" s="47">
        <f>Sausis!F84+Kovas!F58+Balandis!F75+Birželis!F44+Lapkritis!F56+Gruodis!F71</f>
        <v>824</v>
      </c>
      <c r="G292" s="47">
        <v>1</v>
      </c>
      <c r="H292" s="50" t="s">
        <v>652</v>
      </c>
      <c r="I292" s="52" t="s">
        <v>644</v>
      </c>
    </row>
    <row r="293" spans="1:16" s="5" customFormat="1" ht="26.1" customHeight="1" x14ac:dyDescent="0.25">
      <c r="A293" s="275">
        <v>290</v>
      </c>
      <c r="B293" s="60" t="s">
        <v>753</v>
      </c>
      <c r="C293" s="60" t="s">
        <v>753</v>
      </c>
      <c r="D293" s="60" t="s">
        <v>10</v>
      </c>
      <c r="E293" s="61">
        <f>Kovas!E48+Liepa!E35</f>
        <v>2543.6999999999998</v>
      </c>
      <c r="F293" s="61">
        <f>Kovas!F48+Liepa!F35</f>
        <v>1118</v>
      </c>
      <c r="G293" s="62">
        <v>8</v>
      </c>
      <c r="H293" s="63" t="s">
        <v>260</v>
      </c>
      <c r="I293" s="111" t="s">
        <v>694</v>
      </c>
      <c r="J293"/>
      <c r="K293"/>
      <c r="M293" s="40"/>
      <c r="P293" s="41"/>
    </row>
    <row r="294" spans="1:16" s="5" customFormat="1" ht="26.1" customHeight="1" x14ac:dyDescent="0.2">
      <c r="A294" s="275">
        <v>291</v>
      </c>
      <c r="B294" s="45" t="s">
        <v>236</v>
      </c>
      <c r="C294" s="45" t="s">
        <v>235</v>
      </c>
      <c r="D294" s="45" t="s">
        <v>160</v>
      </c>
      <c r="E294" s="47">
        <f>Vasaris!E42</f>
        <v>2390</v>
      </c>
      <c r="F294" s="47">
        <f>Vasaris!F42</f>
        <v>501</v>
      </c>
      <c r="G294" s="47">
        <v>4</v>
      </c>
      <c r="H294" s="50">
        <v>43504</v>
      </c>
      <c r="I294" s="52" t="s">
        <v>237</v>
      </c>
      <c r="J294" s="43"/>
      <c r="K294" s="43"/>
      <c r="L294" s="43"/>
      <c r="M294" s="42"/>
      <c r="N294" s="43"/>
      <c r="O294" s="43"/>
    </row>
    <row r="295" spans="1:16" s="5" customFormat="1" ht="26.1" customHeight="1" x14ac:dyDescent="0.2">
      <c r="A295" s="275">
        <v>292</v>
      </c>
      <c r="B295" s="45" t="s">
        <v>213</v>
      </c>
      <c r="C295" s="45" t="s">
        <v>212</v>
      </c>
      <c r="D295" s="45" t="s">
        <v>214</v>
      </c>
      <c r="E295" s="47">
        <f>Vasaris!E43</f>
        <v>2384.8200000000002</v>
      </c>
      <c r="F295" s="47">
        <f>Vasaris!F43</f>
        <v>462</v>
      </c>
      <c r="G295" s="47">
        <v>13</v>
      </c>
      <c r="H295" s="50" t="s">
        <v>204</v>
      </c>
      <c r="I295" s="53" t="s">
        <v>77</v>
      </c>
      <c r="J295" s="43"/>
      <c r="K295" s="43"/>
      <c r="L295" s="43"/>
      <c r="M295" s="42"/>
      <c r="N295" s="43"/>
      <c r="O295" s="43"/>
    </row>
    <row r="296" spans="1:16" s="5" customFormat="1" ht="26.1" customHeight="1" x14ac:dyDescent="0.2">
      <c r="A296" s="275">
        <v>293</v>
      </c>
      <c r="B296" s="45" t="s">
        <v>444</v>
      </c>
      <c r="C296" s="45" t="s">
        <v>443</v>
      </c>
      <c r="D296" s="45" t="s">
        <v>446</v>
      </c>
      <c r="E296" s="47">
        <f>Balandis!E56+Gegužė!E61+Birželis!E68</f>
        <v>2267</v>
      </c>
      <c r="F296" s="47">
        <f>Balandis!F56+Gegužė!F61+Birželis!F68</f>
        <v>570</v>
      </c>
      <c r="G296" s="47">
        <v>2</v>
      </c>
      <c r="H296" s="50">
        <v>43574</v>
      </c>
      <c r="I296" s="52" t="s">
        <v>237</v>
      </c>
      <c r="M296" s="11"/>
      <c r="N296" s="20"/>
      <c r="O296" s="11"/>
    </row>
    <row r="297" spans="1:16" s="5" customFormat="1" ht="26.1" customHeight="1" x14ac:dyDescent="0.2">
      <c r="A297" s="275">
        <v>294</v>
      </c>
      <c r="B297" s="105" t="s">
        <v>1040</v>
      </c>
      <c r="C297" s="105" t="s">
        <v>1041</v>
      </c>
      <c r="D297" s="45" t="s">
        <v>15</v>
      </c>
      <c r="E297" s="108">
        <f>Rugpjūtis!E33</f>
        <v>2247</v>
      </c>
      <c r="F297" s="108">
        <f>Rugpjūtis!F33</f>
        <v>452</v>
      </c>
      <c r="G297" s="108">
        <v>4</v>
      </c>
      <c r="H297" s="110" t="s">
        <v>746</v>
      </c>
      <c r="I297" s="111" t="s">
        <v>331</v>
      </c>
      <c r="M297" s="40"/>
      <c r="O297" s="20"/>
      <c r="P297" s="41"/>
    </row>
    <row r="298" spans="1:16" s="5" customFormat="1" ht="26.1" customHeight="1" x14ac:dyDescent="0.2">
      <c r="A298" s="275">
        <v>295</v>
      </c>
      <c r="B298" s="45" t="s">
        <v>424</v>
      </c>
      <c r="C298" s="45" t="s">
        <v>425</v>
      </c>
      <c r="D298" s="45" t="s">
        <v>160</v>
      </c>
      <c r="E298" s="47">
        <f>Balandis!E50</f>
        <v>2190.73</v>
      </c>
      <c r="F298" s="47">
        <f>Balandis!F50</f>
        <v>432</v>
      </c>
      <c r="G298" s="47">
        <v>9</v>
      </c>
      <c r="H298" s="50" t="s">
        <v>354</v>
      </c>
      <c r="I298" s="53" t="s">
        <v>94</v>
      </c>
      <c r="J298" s="11"/>
    </row>
    <row r="299" spans="1:16" s="5" customFormat="1" ht="26.1" customHeight="1" x14ac:dyDescent="0.2">
      <c r="A299" s="275">
        <v>296</v>
      </c>
      <c r="B299" s="119" t="s">
        <v>1054</v>
      </c>
      <c r="C299" s="119" t="s">
        <v>1055</v>
      </c>
      <c r="D299" s="45" t="s">
        <v>69</v>
      </c>
      <c r="E299" s="122">
        <f>Gruodis!E39</f>
        <v>2187</v>
      </c>
      <c r="F299" s="122">
        <f>Gruodis!F39</f>
        <v>557</v>
      </c>
      <c r="G299" s="124" t="s">
        <v>522</v>
      </c>
      <c r="H299" s="124" t="s">
        <v>996</v>
      </c>
      <c r="I299" s="67" t="s">
        <v>331</v>
      </c>
      <c r="J299" s="20"/>
    </row>
    <row r="300" spans="1:16" s="5" customFormat="1" ht="26.1" customHeight="1" x14ac:dyDescent="0.2">
      <c r="A300" s="275">
        <v>297</v>
      </c>
      <c r="B300" s="45" t="s">
        <v>1014</v>
      </c>
      <c r="C300" s="45" t="s">
        <v>1014</v>
      </c>
      <c r="D300" s="45" t="s">
        <v>1015</v>
      </c>
      <c r="E300" s="47">
        <f>Gruodis!E40</f>
        <v>2186</v>
      </c>
      <c r="F300" s="47">
        <f>Gruodis!F40</f>
        <v>517</v>
      </c>
      <c r="G300" s="47">
        <v>9</v>
      </c>
      <c r="H300" s="50" t="s">
        <v>995</v>
      </c>
      <c r="I300" s="52" t="s">
        <v>56</v>
      </c>
    </row>
    <row r="301" spans="1:16" s="43" customFormat="1" ht="24.75" customHeight="1" x14ac:dyDescent="0.2">
      <c r="A301" s="275">
        <v>298</v>
      </c>
      <c r="B301" s="60" t="s">
        <v>496</v>
      </c>
      <c r="C301" s="60" t="s">
        <v>495</v>
      </c>
      <c r="D301" s="60" t="s">
        <v>15</v>
      </c>
      <c r="E301" s="61">
        <f>Gegužė!E62+Birželis!E60+Liepa!E43+Rugpjūtis!E43+Rugsėjis!E68</f>
        <v>2156.6999999999998</v>
      </c>
      <c r="F301" s="61">
        <f>Gegužė!F62+Birželis!F60+Liepa!F43+Rugpjūtis!F43+Rugsėjis!F68</f>
        <v>1123</v>
      </c>
      <c r="G301" s="62">
        <v>2</v>
      </c>
      <c r="H301" s="63" t="s">
        <v>504</v>
      </c>
      <c r="I301" s="64" t="s">
        <v>26</v>
      </c>
    </row>
    <row r="302" spans="1:16" s="43" customFormat="1" ht="26.1" customHeight="1" x14ac:dyDescent="0.2">
      <c r="A302" s="275">
        <v>299</v>
      </c>
      <c r="B302" s="45" t="s">
        <v>396</v>
      </c>
      <c r="C302" s="45" t="s">
        <v>381</v>
      </c>
      <c r="D302" s="45" t="s">
        <v>410</v>
      </c>
      <c r="E302" s="47">
        <f>Balandis!E60+Gegužė!E70+Birželis!E71+Liepa!E46+Rugpjūtis!E62</f>
        <v>2039</v>
      </c>
      <c r="F302" s="47">
        <f>Balandis!F60+Gegužė!F70+Birželis!F71+Liepa!F46+Rugpjūtis!F62</f>
        <v>451</v>
      </c>
      <c r="G302" s="47">
        <v>5</v>
      </c>
      <c r="H302" s="74" t="s">
        <v>297</v>
      </c>
      <c r="I302" s="67" t="s">
        <v>368</v>
      </c>
    </row>
    <row r="303" spans="1:16" s="5" customFormat="1" ht="26.1" customHeight="1" x14ac:dyDescent="0.2">
      <c r="A303" s="275">
        <v>300</v>
      </c>
      <c r="B303" s="60" t="s">
        <v>1074</v>
      </c>
      <c r="C303" s="60" t="s">
        <v>1075</v>
      </c>
      <c r="D303" s="60" t="s">
        <v>303</v>
      </c>
      <c r="E303" s="61">
        <f>Spalis!E44</f>
        <v>2030</v>
      </c>
      <c r="F303" s="61">
        <f>Spalis!F44</f>
        <v>934</v>
      </c>
      <c r="G303" s="62">
        <v>1</v>
      </c>
      <c r="H303" s="63">
        <v>42475</v>
      </c>
      <c r="I303" s="67" t="s">
        <v>1066</v>
      </c>
    </row>
    <row r="304" spans="1:16" s="43" customFormat="1" ht="24.75" customHeight="1" x14ac:dyDescent="0.2">
      <c r="A304" s="275">
        <v>301</v>
      </c>
      <c r="B304" s="105" t="s">
        <v>1042</v>
      </c>
      <c r="C304" s="105" t="s">
        <v>1043</v>
      </c>
      <c r="D304" s="45" t="s">
        <v>69</v>
      </c>
      <c r="E304" s="108">
        <f>Rugsėjis!E41</f>
        <v>2018.5</v>
      </c>
      <c r="F304" s="108">
        <f>Rugsėjis!F41</f>
        <v>523</v>
      </c>
      <c r="G304" s="108">
        <v>4</v>
      </c>
      <c r="H304" s="110" t="s">
        <v>829</v>
      </c>
      <c r="I304" s="64" t="s">
        <v>49</v>
      </c>
      <c r="J304" s="42"/>
    </row>
    <row r="305" spans="1:16" s="43" customFormat="1" ht="24.75" customHeight="1" x14ac:dyDescent="0.2">
      <c r="A305" s="275">
        <v>302</v>
      </c>
      <c r="B305" s="45" t="s">
        <v>398</v>
      </c>
      <c r="C305" s="45" t="s">
        <v>379</v>
      </c>
      <c r="D305" s="45" t="s">
        <v>414</v>
      </c>
      <c r="E305" s="47">
        <f>Balandis!E54+Birželis!E84+Liepa!E69+Rugpjūtis!E63</f>
        <v>1825</v>
      </c>
      <c r="F305" s="47">
        <f>Balandis!F54+Birželis!F84+Liepa!F69+Rugpjūtis!F63</f>
        <v>350</v>
      </c>
      <c r="G305" s="47">
        <v>2</v>
      </c>
      <c r="H305" s="74" t="s">
        <v>297</v>
      </c>
      <c r="I305" s="67" t="s">
        <v>368</v>
      </c>
      <c r="J305" s="42"/>
    </row>
    <row r="306" spans="1:16" s="5" customFormat="1" ht="26.1" customHeight="1" x14ac:dyDescent="0.2">
      <c r="A306" s="275">
        <v>303</v>
      </c>
      <c r="B306" s="45" t="s">
        <v>128</v>
      </c>
      <c r="C306" s="45" t="s">
        <v>129</v>
      </c>
      <c r="D306" s="45" t="s">
        <v>130</v>
      </c>
      <c r="E306" s="47">
        <f>Sausis!E46</f>
        <v>1641.3</v>
      </c>
      <c r="F306" s="47">
        <f>Sausis!F46</f>
        <v>395</v>
      </c>
      <c r="G306" s="47">
        <v>6</v>
      </c>
      <c r="H306" s="50" t="s">
        <v>108</v>
      </c>
      <c r="I306" s="53" t="s">
        <v>124</v>
      </c>
    </row>
    <row r="307" spans="1:16" s="5" customFormat="1" ht="26.1" customHeight="1" x14ac:dyDescent="0.2">
      <c r="A307" s="275">
        <v>304</v>
      </c>
      <c r="B307" s="45" t="s">
        <v>131</v>
      </c>
      <c r="C307" s="45" t="s">
        <v>132</v>
      </c>
      <c r="D307" s="45" t="s">
        <v>133</v>
      </c>
      <c r="E307" s="47">
        <f>Sausis!E47+Vasaris!E67+Gruodis!E76</f>
        <v>1564.3799999999999</v>
      </c>
      <c r="F307" s="47">
        <f>Sausis!F47+Vasaris!F67+Gruodis!F76</f>
        <v>452</v>
      </c>
      <c r="G307" s="47">
        <v>4</v>
      </c>
      <c r="H307" s="50">
        <v>43427</v>
      </c>
      <c r="I307" s="53" t="s">
        <v>77</v>
      </c>
    </row>
    <row r="308" spans="1:16" s="5" customFormat="1" ht="26.1" customHeight="1" x14ac:dyDescent="0.2">
      <c r="A308" s="275">
        <v>305</v>
      </c>
      <c r="B308" s="60" t="s">
        <v>799</v>
      </c>
      <c r="C308" s="60" t="s">
        <v>799</v>
      </c>
      <c r="D308" s="60" t="s">
        <v>800</v>
      </c>
      <c r="E308" s="47">
        <f>Rugpjūtis!E24</f>
        <v>1481.09</v>
      </c>
      <c r="F308" s="47">
        <f>Rugpjūtis!F24</f>
        <v>513</v>
      </c>
      <c r="G308" s="62">
        <v>23</v>
      </c>
      <c r="H308" s="63" t="s">
        <v>773</v>
      </c>
      <c r="I308" s="111" t="s">
        <v>694</v>
      </c>
    </row>
    <row r="309" spans="1:16" s="5" customFormat="1" ht="26.1" customHeight="1" x14ac:dyDescent="0.2">
      <c r="A309" s="275">
        <v>306</v>
      </c>
      <c r="B309" s="45" t="s">
        <v>397</v>
      </c>
      <c r="C309" s="45" t="s">
        <v>380</v>
      </c>
      <c r="D309" s="45" t="s">
        <v>415</v>
      </c>
      <c r="E309" s="47">
        <f>Balandis!E58+Gegužė!E85</f>
        <v>1428.6999999999998</v>
      </c>
      <c r="F309" s="47">
        <f>Balandis!F58+Gegužė!F85</f>
        <v>264</v>
      </c>
      <c r="G309" s="47">
        <v>2</v>
      </c>
      <c r="H309" s="74" t="s">
        <v>297</v>
      </c>
      <c r="I309" s="67" t="s">
        <v>368</v>
      </c>
    </row>
    <row r="310" spans="1:16" s="5" customFormat="1" ht="26.1" customHeight="1" x14ac:dyDescent="0.2">
      <c r="A310" s="275">
        <v>307</v>
      </c>
      <c r="B310" s="105" t="s">
        <v>913</v>
      </c>
      <c r="C310" s="105" t="s">
        <v>912</v>
      </c>
      <c r="D310" s="45" t="s">
        <v>334</v>
      </c>
      <c r="E310" s="108">
        <f>Spalis!E51+Lapkritis!E58</f>
        <v>1328.5</v>
      </c>
      <c r="F310" s="108">
        <f>Spalis!F51+Lapkritis!F58</f>
        <v>280</v>
      </c>
      <c r="G310" s="108">
        <v>5</v>
      </c>
      <c r="H310" s="110" t="s">
        <v>895</v>
      </c>
      <c r="I310" s="111" t="s">
        <v>94</v>
      </c>
    </row>
    <row r="311" spans="1:16" s="43" customFormat="1" ht="24.75" customHeight="1" x14ac:dyDescent="0.25">
      <c r="A311" s="275">
        <v>308</v>
      </c>
      <c r="B311" s="45" t="s">
        <v>514</v>
      </c>
      <c r="C311" s="45" t="s">
        <v>515</v>
      </c>
      <c r="D311" s="45" t="s">
        <v>69</v>
      </c>
      <c r="E311" s="47">
        <f>Gegužė!E45+Rugsėjis!E58</f>
        <v>1318.96</v>
      </c>
      <c r="F311" s="47">
        <f>Gegužė!F45+Rugsėjis!F58</f>
        <v>429</v>
      </c>
      <c r="G311" s="47">
        <v>6</v>
      </c>
      <c r="H311" s="50" t="s">
        <v>355</v>
      </c>
      <c r="I311" s="52" t="s">
        <v>91</v>
      </c>
      <c r="J311"/>
      <c r="K311"/>
      <c r="L311"/>
      <c r="M311"/>
      <c r="N311"/>
      <c r="O311"/>
    </row>
    <row r="312" spans="1:16" s="43" customFormat="1" ht="26.1" customHeight="1" x14ac:dyDescent="0.2">
      <c r="A312" s="275">
        <v>309</v>
      </c>
      <c r="B312" s="114" t="s">
        <v>674</v>
      </c>
      <c r="C312" s="115" t="s">
        <v>675</v>
      </c>
      <c r="D312" s="115" t="s">
        <v>676</v>
      </c>
      <c r="E312" s="61">
        <f>Sausis!E85+Vasaris!E58+Gegužė!E60+Lapkritis!E61+Gruodis!E75</f>
        <v>1314</v>
      </c>
      <c r="F312" s="61">
        <f>Sausis!F85+Vasaris!F58+Gegužė!F60+Lapkritis!F61+Gruodis!F75</f>
        <v>387</v>
      </c>
      <c r="G312" s="116">
        <v>1</v>
      </c>
      <c r="H312" s="117">
        <v>42301</v>
      </c>
      <c r="I312" s="64" t="s">
        <v>644</v>
      </c>
    </row>
    <row r="313" spans="1:16" ht="26.1" customHeight="1" x14ac:dyDescent="0.25">
      <c r="A313" s="275">
        <v>310</v>
      </c>
      <c r="B313" s="45" t="s">
        <v>176</v>
      </c>
      <c r="C313" s="45" t="s">
        <v>177</v>
      </c>
      <c r="D313" s="45" t="s">
        <v>178</v>
      </c>
      <c r="E313" s="47">
        <f>Sausis!E49</f>
        <v>1218</v>
      </c>
      <c r="F313" s="47">
        <f>Sausis!F49</f>
        <v>387</v>
      </c>
      <c r="G313" s="47">
        <v>1</v>
      </c>
      <c r="H313" s="50">
        <v>43420</v>
      </c>
      <c r="I313" s="53" t="s">
        <v>91</v>
      </c>
      <c r="L313" s="35"/>
      <c r="M313" s="55"/>
    </row>
    <row r="314" spans="1:16" s="103" customFormat="1" ht="26.1" customHeight="1" x14ac:dyDescent="0.2">
      <c r="A314" s="275">
        <v>311</v>
      </c>
      <c r="B314" s="45" t="s">
        <v>1082</v>
      </c>
      <c r="C314" s="45" t="s">
        <v>1083</v>
      </c>
      <c r="D314" s="45" t="s">
        <v>803</v>
      </c>
      <c r="E314" s="47">
        <f>Gegužė!E44</f>
        <v>1214.7</v>
      </c>
      <c r="F314" s="47">
        <f>Gegužė!F44</f>
        <v>475</v>
      </c>
      <c r="G314" s="47">
        <v>1</v>
      </c>
      <c r="H314" s="50" t="s">
        <v>355</v>
      </c>
      <c r="I314" s="67" t="s">
        <v>1066</v>
      </c>
      <c r="J314" s="42" t="s">
        <v>482</v>
      </c>
      <c r="K314" s="43"/>
      <c r="L314" s="43"/>
      <c r="M314" s="43"/>
      <c r="N314" s="43"/>
    </row>
    <row r="315" spans="1:16" ht="26.1" customHeight="1" x14ac:dyDescent="0.25">
      <c r="A315" s="275">
        <v>312</v>
      </c>
      <c r="B315" s="60" t="s">
        <v>1072</v>
      </c>
      <c r="C315" s="60" t="s">
        <v>1073</v>
      </c>
      <c r="D315" s="60" t="s">
        <v>157</v>
      </c>
      <c r="E315" s="61">
        <f>Birželis!E40</f>
        <v>1201</v>
      </c>
      <c r="F315" s="61">
        <f>Birželis!F40</f>
        <v>862</v>
      </c>
      <c r="G315" s="62">
        <v>1</v>
      </c>
      <c r="H315" s="63">
        <v>43216</v>
      </c>
      <c r="I315" s="67" t="s">
        <v>1066</v>
      </c>
    </row>
    <row r="316" spans="1:16" s="5" customFormat="1" ht="26.1" customHeight="1" x14ac:dyDescent="0.2">
      <c r="A316" s="275">
        <v>313</v>
      </c>
      <c r="B316" s="45" t="s">
        <v>393</v>
      </c>
      <c r="C316" s="45" t="s">
        <v>385</v>
      </c>
      <c r="D316" s="45" t="s">
        <v>69</v>
      </c>
      <c r="E316" s="47">
        <f>Balandis!E64+Gegužė!E83+Birželis!E78+Liepa!E65</f>
        <v>1200</v>
      </c>
      <c r="F316" s="47">
        <f>Balandis!F64+Gegužė!F83+Birželis!F78+Liepa!F65</f>
        <v>255</v>
      </c>
      <c r="G316" s="47">
        <v>1</v>
      </c>
      <c r="H316" s="74" t="s">
        <v>297</v>
      </c>
      <c r="I316" s="67" t="s">
        <v>368</v>
      </c>
    </row>
    <row r="317" spans="1:16" s="5" customFormat="1" ht="26.1" customHeight="1" x14ac:dyDescent="0.2">
      <c r="A317" s="275">
        <v>314</v>
      </c>
      <c r="B317" s="45" t="s">
        <v>141</v>
      </c>
      <c r="C317" s="45" t="s">
        <v>142</v>
      </c>
      <c r="D317" s="45" t="s">
        <v>143</v>
      </c>
      <c r="E317" s="47">
        <f>Sausis!E50</f>
        <v>1192.18</v>
      </c>
      <c r="F317" s="47">
        <f>Sausis!F50</f>
        <v>262</v>
      </c>
      <c r="G317" s="47">
        <v>4</v>
      </c>
      <c r="H317" s="50" t="s">
        <v>111</v>
      </c>
      <c r="I317" s="53" t="s">
        <v>94</v>
      </c>
      <c r="N317" s="17"/>
      <c r="P317" s="26"/>
    </row>
    <row r="318" spans="1:16" s="5" customFormat="1" ht="26.1" customHeight="1" x14ac:dyDescent="0.2">
      <c r="A318" s="275">
        <v>315</v>
      </c>
      <c r="B318" s="60" t="s">
        <v>1059</v>
      </c>
      <c r="C318" s="60" t="s">
        <v>1060</v>
      </c>
      <c r="D318" s="60" t="s">
        <v>15</v>
      </c>
      <c r="E318" s="61">
        <f>Sausis!E51</f>
        <v>1159</v>
      </c>
      <c r="F318" s="61">
        <f>Sausis!F51</f>
        <v>641</v>
      </c>
      <c r="G318" s="62">
        <v>1</v>
      </c>
      <c r="H318" s="63">
        <v>43343</v>
      </c>
      <c r="I318" s="64" t="s">
        <v>56</v>
      </c>
      <c r="N318" s="17"/>
      <c r="P318" s="26"/>
    </row>
    <row r="319" spans="1:16" s="5" customFormat="1" ht="26.1" customHeight="1" x14ac:dyDescent="0.2">
      <c r="A319" s="275">
        <v>316</v>
      </c>
      <c r="B319" s="45" t="s">
        <v>234</v>
      </c>
      <c r="C319" s="45" t="s">
        <v>234</v>
      </c>
      <c r="D319" s="45" t="s">
        <v>238</v>
      </c>
      <c r="E319" s="47">
        <f>Vasaris!E49</f>
        <v>1145</v>
      </c>
      <c r="F319" s="47">
        <f>Vasaris!F49</f>
        <v>254</v>
      </c>
      <c r="G319" s="47">
        <v>2</v>
      </c>
      <c r="H319" s="50">
        <v>43504</v>
      </c>
      <c r="I319" s="52" t="s">
        <v>237</v>
      </c>
    </row>
    <row r="320" spans="1:16" s="5" customFormat="1" ht="26.1" customHeight="1" x14ac:dyDescent="0.2">
      <c r="A320" s="275">
        <v>317</v>
      </c>
      <c r="B320" s="45" t="s">
        <v>395</v>
      </c>
      <c r="C320" s="45" t="s">
        <v>382</v>
      </c>
      <c r="D320" s="45" t="s">
        <v>334</v>
      </c>
      <c r="E320" s="47">
        <f>Balandis!E61</f>
        <v>1140.7</v>
      </c>
      <c r="F320" s="47">
        <f>Balandis!F61</f>
        <v>214</v>
      </c>
      <c r="G320" s="47">
        <v>2</v>
      </c>
      <c r="H320" s="74" t="s">
        <v>297</v>
      </c>
      <c r="I320" s="67" t="s">
        <v>368</v>
      </c>
    </row>
    <row r="321" spans="1:16" ht="26.1" customHeight="1" x14ac:dyDescent="0.25">
      <c r="A321" s="275">
        <v>318</v>
      </c>
      <c r="B321" s="45" t="s">
        <v>391</v>
      </c>
      <c r="C321" s="45" t="s">
        <v>386</v>
      </c>
      <c r="D321" s="45" t="s">
        <v>417</v>
      </c>
      <c r="E321" s="47">
        <f>Balandis!E62</f>
        <v>1119.5</v>
      </c>
      <c r="F321" s="47">
        <f>Balandis!F62</f>
        <v>213</v>
      </c>
      <c r="G321" s="47">
        <v>1</v>
      </c>
      <c r="H321" s="74" t="s">
        <v>297</v>
      </c>
      <c r="I321" s="67" t="s">
        <v>368</v>
      </c>
    </row>
    <row r="322" spans="1:16" s="5" customFormat="1" ht="26.1" customHeight="1" x14ac:dyDescent="0.25">
      <c r="A322" s="275">
        <v>319</v>
      </c>
      <c r="B322" s="45" t="s">
        <v>266</v>
      </c>
      <c r="C322" s="45" t="s">
        <v>265</v>
      </c>
      <c r="D322" s="45" t="s">
        <v>69</v>
      </c>
      <c r="E322" s="47">
        <f>Kovas!E54</f>
        <v>1111.01</v>
      </c>
      <c r="F322" s="47">
        <f>Kovas!F54</f>
        <v>229</v>
      </c>
      <c r="G322" s="47">
        <v>12</v>
      </c>
      <c r="H322" s="50" t="s">
        <v>260</v>
      </c>
      <c r="I322" s="53" t="s">
        <v>77</v>
      </c>
      <c r="J322"/>
      <c r="K322"/>
    </row>
    <row r="323" spans="1:16" ht="26.1" customHeight="1" x14ac:dyDescent="0.25">
      <c r="A323" s="275">
        <v>320</v>
      </c>
      <c r="B323" s="45" t="s">
        <v>138</v>
      </c>
      <c r="C323" s="45" t="s">
        <v>139</v>
      </c>
      <c r="D323" s="45" t="s">
        <v>140</v>
      </c>
      <c r="E323" s="47">
        <f>Sausis!E52</f>
        <v>1076.3</v>
      </c>
      <c r="F323" s="47">
        <f>Sausis!F52</f>
        <v>183</v>
      </c>
      <c r="G323" s="47">
        <v>3</v>
      </c>
      <c r="H323" s="50" t="s">
        <v>111</v>
      </c>
      <c r="I323" s="53" t="s">
        <v>77</v>
      </c>
      <c r="K323" s="70"/>
      <c r="M323" s="54"/>
      <c r="N323" s="43"/>
    </row>
    <row r="324" spans="1:16" s="43" customFormat="1" ht="26.1" customHeight="1" x14ac:dyDescent="0.2">
      <c r="A324" s="275">
        <v>321</v>
      </c>
      <c r="B324" s="45" t="s">
        <v>394</v>
      </c>
      <c r="C324" s="45" t="s">
        <v>383</v>
      </c>
      <c r="D324" s="45" t="s">
        <v>15</v>
      </c>
      <c r="E324" s="47">
        <f>Balandis!E70+Gegužė!E90+Birželis!E88+Liepa!E70+Rugpjūtis!E58</f>
        <v>1022</v>
      </c>
      <c r="F324" s="47">
        <f>Balandis!F70+Gegužė!F90+Birželis!F88+Liepa!F70+Rugpjūtis!F58</f>
        <v>210</v>
      </c>
      <c r="G324" s="47">
        <v>2</v>
      </c>
      <c r="H324" s="74" t="s">
        <v>297</v>
      </c>
      <c r="I324" s="67" t="s">
        <v>368</v>
      </c>
      <c r="J324" s="269"/>
    </row>
    <row r="325" spans="1:16" s="43" customFormat="1" ht="26.1" customHeight="1" x14ac:dyDescent="0.2">
      <c r="A325" s="275">
        <v>322</v>
      </c>
      <c r="B325" s="45" t="s">
        <v>144</v>
      </c>
      <c r="C325" s="45" t="s">
        <v>145</v>
      </c>
      <c r="D325" s="45" t="s">
        <v>146</v>
      </c>
      <c r="E325" s="47">
        <f>Sausis!E53</f>
        <v>947.17</v>
      </c>
      <c r="F325" s="47">
        <f>Sausis!F53</f>
        <v>166</v>
      </c>
      <c r="G325" s="47">
        <v>2</v>
      </c>
      <c r="H325" s="50" t="s">
        <v>117</v>
      </c>
      <c r="I325" s="52" t="s">
        <v>39</v>
      </c>
    </row>
    <row r="326" spans="1:16" s="5" customFormat="1" ht="26.1" customHeight="1" x14ac:dyDescent="0.2">
      <c r="A326" s="275">
        <v>323</v>
      </c>
      <c r="B326" s="60" t="s">
        <v>323</v>
      </c>
      <c r="C326" s="60" t="s">
        <v>324</v>
      </c>
      <c r="D326" s="60" t="s">
        <v>157</v>
      </c>
      <c r="E326" s="61">
        <f>Sausis!E54</f>
        <v>928</v>
      </c>
      <c r="F326" s="61">
        <f>Sausis!F54</f>
        <v>208</v>
      </c>
      <c r="G326" s="62">
        <v>1</v>
      </c>
      <c r="H326" s="63" t="s">
        <v>35</v>
      </c>
      <c r="I326" s="64" t="s">
        <v>49</v>
      </c>
      <c r="J326" s="11"/>
      <c r="L326" s="20"/>
      <c r="M326" s="20"/>
    </row>
    <row r="327" spans="1:16" s="5" customFormat="1" ht="26.1" customHeight="1" x14ac:dyDescent="0.2">
      <c r="A327" s="275">
        <v>324</v>
      </c>
      <c r="B327" s="60" t="s">
        <v>328</v>
      </c>
      <c r="C327" s="60" t="s">
        <v>329</v>
      </c>
      <c r="D327" s="60" t="s">
        <v>330</v>
      </c>
      <c r="E327" s="61">
        <f>Sausis!E55</f>
        <v>922</v>
      </c>
      <c r="F327" s="61">
        <f>Sausis!F55</f>
        <v>206</v>
      </c>
      <c r="G327" s="62">
        <v>1</v>
      </c>
      <c r="H327" s="63">
        <v>43420</v>
      </c>
      <c r="I327" s="67" t="s">
        <v>331</v>
      </c>
      <c r="L327" s="20"/>
      <c r="M327" s="20"/>
      <c r="O327" s="26"/>
      <c r="P327" s="17"/>
    </row>
    <row r="328" spans="1:16" ht="26.1" customHeight="1" x14ac:dyDescent="0.25">
      <c r="A328" s="275">
        <v>325</v>
      </c>
      <c r="B328" s="60" t="s">
        <v>462</v>
      </c>
      <c r="C328" s="60" t="s">
        <v>463</v>
      </c>
      <c r="D328" s="60" t="s">
        <v>15</v>
      </c>
      <c r="E328" s="61">
        <f>Gegužė!E77+Birželis!E83+Liepa!E39+Rugpjūtis!E68+Rugsėjis!E63</f>
        <v>884</v>
      </c>
      <c r="F328" s="61">
        <f>Gegužė!F77+Birželis!F83+Liepa!F39+Rugpjūtis!F68+Rugsėjis!F63</f>
        <v>463</v>
      </c>
      <c r="G328" s="62">
        <v>2</v>
      </c>
      <c r="H328" s="63">
        <v>43084</v>
      </c>
      <c r="I328" s="67" t="s">
        <v>21</v>
      </c>
    </row>
    <row r="329" spans="1:16" ht="26.1" customHeight="1" x14ac:dyDescent="0.25">
      <c r="A329" s="275">
        <v>326</v>
      </c>
      <c r="B329" s="119" t="s">
        <v>736</v>
      </c>
      <c r="C329" s="119" t="s">
        <v>735</v>
      </c>
      <c r="D329" s="45" t="s">
        <v>15</v>
      </c>
      <c r="E329" s="122">
        <f>Liepa!E38+Gruodis!E63</f>
        <v>845</v>
      </c>
      <c r="F329" s="122">
        <f>Liepa!F38+Gruodis!F63</f>
        <v>403</v>
      </c>
      <c r="G329" s="124" t="s">
        <v>518</v>
      </c>
      <c r="H329" s="124" t="s">
        <v>742</v>
      </c>
      <c r="I329" s="53" t="s">
        <v>36</v>
      </c>
    </row>
    <row r="330" spans="1:16" s="43" customFormat="1" ht="26.1" customHeight="1" x14ac:dyDescent="0.2">
      <c r="A330" s="275">
        <v>327</v>
      </c>
      <c r="B330" s="45" t="s">
        <v>392</v>
      </c>
      <c r="C330" s="45" t="s">
        <v>384</v>
      </c>
      <c r="D330" s="45" t="s">
        <v>416</v>
      </c>
      <c r="E330" s="47">
        <f>Balandis!E69+Birželis!E79</f>
        <v>817</v>
      </c>
      <c r="F330" s="47">
        <f>Balandis!F69+Birželis!F79</f>
        <v>157</v>
      </c>
      <c r="G330" s="47">
        <v>1</v>
      </c>
      <c r="H330" s="74" t="s">
        <v>297</v>
      </c>
      <c r="I330" s="67" t="s">
        <v>368</v>
      </c>
    </row>
    <row r="331" spans="1:16" s="43" customFormat="1" ht="26.1" customHeight="1" x14ac:dyDescent="0.2">
      <c r="A331" s="275">
        <v>328</v>
      </c>
      <c r="B331" s="60" t="s">
        <v>689</v>
      </c>
      <c r="C331" s="60" t="s">
        <v>692</v>
      </c>
      <c r="D331" s="60" t="s">
        <v>107</v>
      </c>
      <c r="E331" s="61">
        <f>Birželis!E47</f>
        <v>800.2</v>
      </c>
      <c r="F331" s="61">
        <f>Birželis!F47</f>
        <v>238</v>
      </c>
      <c r="G331" s="62">
        <v>7</v>
      </c>
      <c r="H331" s="117" t="s">
        <v>691</v>
      </c>
      <c r="I331" s="67" t="s">
        <v>368</v>
      </c>
      <c r="L331" s="261"/>
    </row>
    <row r="332" spans="1:16" ht="26.1" customHeight="1" x14ac:dyDescent="0.25">
      <c r="A332" s="275">
        <v>329</v>
      </c>
      <c r="B332" s="60" t="s">
        <v>460</v>
      </c>
      <c r="C332" s="60" t="s">
        <v>461</v>
      </c>
      <c r="D332" s="60" t="s">
        <v>15</v>
      </c>
      <c r="E332" s="61">
        <f>Gegužė!E74+Birželis!E70+Liepa!E63+Rugpjūtis!E49+Rugsėjis!E67</f>
        <v>798.5</v>
      </c>
      <c r="F332" s="61">
        <f>Gegužė!F74+Birželis!F70+Liepa!F63+Rugpjūtis!F49+Rugsėjis!F67</f>
        <v>442</v>
      </c>
      <c r="G332" s="62">
        <v>4</v>
      </c>
      <c r="H332" s="63">
        <v>43315</v>
      </c>
      <c r="I332" s="67" t="s">
        <v>17</v>
      </c>
    </row>
    <row r="333" spans="1:16" s="43" customFormat="1" ht="26.1" customHeight="1" x14ac:dyDescent="0.2">
      <c r="A333" s="275">
        <v>330</v>
      </c>
      <c r="B333" s="60" t="s">
        <v>325</v>
      </c>
      <c r="C333" s="60" t="s">
        <v>326</v>
      </c>
      <c r="D333" s="60" t="s">
        <v>327</v>
      </c>
      <c r="E333" s="61">
        <f>Sausis!E57</f>
        <v>796</v>
      </c>
      <c r="F333" s="61">
        <f>Sausis!F57</f>
        <v>209</v>
      </c>
      <c r="G333" s="62">
        <v>1</v>
      </c>
      <c r="H333" s="63" t="s">
        <v>117</v>
      </c>
      <c r="I333" s="64" t="s">
        <v>49</v>
      </c>
      <c r="J333" s="42"/>
    </row>
    <row r="334" spans="1:16" ht="26.1" customHeight="1" x14ac:dyDescent="0.25">
      <c r="A334" s="275">
        <v>331</v>
      </c>
      <c r="B334" s="45" t="s">
        <v>167</v>
      </c>
      <c r="C334" s="45" t="s">
        <v>168</v>
      </c>
      <c r="D334" s="45" t="s">
        <v>15</v>
      </c>
      <c r="E334" s="47">
        <f>Sausis!E78+Vasaris!E66+Kovas!E65+Spalis!E62+Lapkritis!E63</f>
        <v>770</v>
      </c>
      <c r="F334" s="47">
        <f>Sausis!F78+Vasaris!F66+Kovas!F65+Spalis!F62+Lapkritis!F63</f>
        <v>329</v>
      </c>
      <c r="G334" s="47">
        <v>1</v>
      </c>
      <c r="H334" s="50">
        <v>43056</v>
      </c>
      <c r="I334" s="53" t="s">
        <v>29</v>
      </c>
    </row>
    <row r="335" spans="1:16" ht="26.1" customHeight="1" x14ac:dyDescent="0.25">
      <c r="A335" s="275">
        <v>332</v>
      </c>
      <c r="B335" s="45" t="s">
        <v>147</v>
      </c>
      <c r="C335" s="45" t="s">
        <v>148</v>
      </c>
      <c r="D335" s="45" t="s">
        <v>15</v>
      </c>
      <c r="E335" s="47">
        <f>Sausis!E58</f>
        <v>768</v>
      </c>
      <c r="F335" s="47">
        <f>Sausis!F58</f>
        <v>207</v>
      </c>
      <c r="G335" s="47">
        <v>1</v>
      </c>
      <c r="H335" s="50">
        <v>43406</v>
      </c>
      <c r="I335" s="53" t="s">
        <v>17</v>
      </c>
      <c r="M335" s="27"/>
      <c r="N335" s="17"/>
      <c r="O335" s="20"/>
      <c r="P335" s="28"/>
    </row>
    <row r="336" spans="1:16" ht="26.1" customHeight="1" x14ac:dyDescent="0.25">
      <c r="A336" s="275">
        <v>333</v>
      </c>
      <c r="B336" s="60" t="s">
        <v>1035</v>
      </c>
      <c r="C336" s="60" t="s">
        <v>1036</v>
      </c>
      <c r="D336" s="60" t="s">
        <v>69</v>
      </c>
      <c r="E336" s="61">
        <f>Sausis!E60</f>
        <v>700</v>
      </c>
      <c r="F336" s="61">
        <f>Sausis!F60</f>
        <v>500</v>
      </c>
      <c r="G336" s="62">
        <v>1</v>
      </c>
      <c r="H336" s="63">
        <v>43070</v>
      </c>
      <c r="I336" s="67" t="s">
        <v>331</v>
      </c>
    </row>
    <row r="337" spans="1:16" s="5" customFormat="1" ht="26.1" customHeight="1" x14ac:dyDescent="0.25">
      <c r="A337" s="275">
        <v>334</v>
      </c>
      <c r="B337" s="114" t="s">
        <v>1037</v>
      </c>
      <c r="C337" s="114" t="s">
        <v>1038</v>
      </c>
      <c r="D337" s="60" t="s">
        <v>295</v>
      </c>
      <c r="E337" s="61">
        <f>Sausis!E59</f>
        <v>700</v>
      </c>
      <c r="F337" s="61">
        <f>Sausis!F59</f>
        <v>500</v>
      </c>
      <c r="G337" s="62">
        <v>1</v>
      </c>
      <c r="H337" s="117" t="s">
        <v>1039</v>
      </c>
      <c r="I337" s="67" t="s">
        <v>331</v>
      </c>
      <c r="J337"/>
      <c r="K337"/>
    </row>
    <row r="338" spans="1:16" s="43" customFormat="1" ht="26.1" customHeight="1" x14ac:dyDescent="0.2">
      <c r="A338" s="275">
        <v>335</v>
      </c>
      <c r="B338" s="45" t="s">
        <v>171</v>
      </c>
      <c r="C338" s="45" t="s">
        <v>172</v>
      </c>
      <c r="D338" s="45" t="s">
        <v>69</v>
      </c>
      <c r="E338" s="47">
        <f>Sausis!E83+Lapkritis!E55</f>
        <v>688</v>
      </c>
      <c r="F338" s="47">
        <f>Sausis!F83+Lapkritis!F55</f>
        <v>309</v>
      </c>
      <c r="G338" s="47">
        <v>1</v>
      </c>
      <c r="H338" s="50">
        <v>42322</v>
      </c>
      <c r="I338" s="53" t="s">
        <v>29</v>
      </c>
    </row>
    <row r="339" spans="1:16" s="5" customFormat="1" ht="26.1" customHeight="1" x14ac:dyDescent="0.2">
      <c r="A339" s="275">
        <v>336</v>
      </c>
      <c r="B339" s="60" t="s">
        <v>1070</v>
      </c>
      <c r="C339" s="60" t="s">
        <v>1071</v>
      </c>
      <c r="D339" s="60" t="s">
        <v>69</v>
      </c>
      <c r="E339" s="61">
        <f>Gruodis!E48</f>
        <v>680</v>
      </c>
      <c r="F339" s="61">
        <f>Gruodis!F48</f>
        <v>349</v>
      </c>
      <c r="G339" s="62">
        <v>1</v>
      </c>
      <c r="H339" s="63">
        <v>42475</v>
      </c>
      <c r="I339" s="67" t="s">
        <v>1066</v>
      </c>
      <c r="J339" s="30"/>
    </row>
    <row r="340" spans="1:16" s="5" customFormat="1" ht="26.1" customHeight="1" x14ac:dyDescent="0.25">
      <c r="A340" s="275">
        <v>337</v>
      </c>
      <c r="B340" s="45" t="s">
        <v>154</v>
      </c>
      <c r="C340" s="45" t="s">
        <v>154</v>
      </c>
      <c r="D340" s="45" t="s">
        <v>10</v>
      </c>
      <c r="E340" s="47">
        <f>Sausis!E70+Gegužė!E75+Spalis!E64</f>
        <v>678</v>
      </c>
      <c r="F340" s="47">
        <f>Sausis!F70+Gegužė!F75+Spalis!F64</f>
        <v>316</v>
      </c>
      <c r="G340" s="47">
        <v>1</v>
      </c>
      <c r="H340" s="50">
        <v>41544</v>
      </c>
      <c r="I340" s="52" t="s">
        <v>155</v>
      </c>
      <c r="J340"/>
      <c r="K340"/>
    </row>
    <row r="341" spans="1:16" s="5" customFormat="1" ht="26.1" customHeight="1" x14ac:dyDescent="0.25">
      <c r="A341" s="275">
        <v>338</v>
      </c>
      <c r="B341" s="60" t="s">
        <v>684</v>
      </c>
      <c r="C341" s="60" t="s">
        <v>685</v>
      </c>
      <c r="D341" s="60" t="s">
        <v>686</v>
      </c>
      <c r="E341" s="61">
        <f>Birželis!E49</f>
        <v>674.5</v>
      </c>
      <c r="F341" s="61">
        <f>Birželis!F49</f>
        <v>271</v>
      </c>
      <c r="G341" s="62">
        <v>3</v>
      </c>
      <c r="H341" s="63">
        <v>43189</v>
      </c>
      <c r="I341" s="64" t="s">
        <v>368</v>
      </c>
      <c r="J341"/>
      <c r="K341"/>
    </row>
    <row r="342" spans="1:16" s="5" customFormat="1" ht="26.1" customHeight="1" x14ac:dyDescent="0.25">
      <c r="A342" s="275">
        <v>339</v>
      </c>
      <c r="B342" s="45" t="s">
        <v>149</v>
      </c>
      <c r="C342" s="45" t="s">
        <v>149</v>
      </c>
      <c r="D342" s="45" t="s">
        <v>10</v>
      </c>
      <c r="E342" s="47">
        <f>Sausis!E61</f>
        <v>672</v>
      </c>
      <c r="F342" s="47">
        <f>Sausis!F61</f>
        <v>296</v>
      </c>
      <c r="G342" s="47">
        <v>1</v>
      </c>
      <c r="H342" s="50">
        <v>43399</v>
      </c>
      <c r="I342" s="53" t="s">
        <v>12</v>
      </c>
      <c r="J342"/>
      <c r="K342"/>
    </row>
    <row r="343" spans="1:16" s="5" customFormat="1" ht="26.1" customHeight="1" x14ac:dyDescent="0.25">
      <c r="A343" s="275">
        <v>340</v>
      </c>
      <c r="B343" s="119" t="s">
        <v>825</v>
      </c>
      <c r="C343" s="119" t="s">
        <v>334</v>
      </c>
      <c r="D343" s="45" t="s">
        <v>15</v>
      </c>
      <c r="E343" s="122">
        <f>Rugsėjis!E50</f>
        <v>661</v>
      </c>
      <c r="F343" s="122">
        <f>Rugsėjis!F50</f>
        <v>157</v>
      </c>
      <c r="G343" s="124" t="s">
        <v>520</v>
      </c>
      <c r="H343" s="124" t="s">
        <v>833</v>
      </c>
      <c r="I343" s="52" t="s">
        <v>36</v>
      </c>
      <c r="J343"/>
      <c r="K343"/>
    </row>
    <row r="344" spans="1:16" s="43" customFormat="1" ht="26.1" customHeight="1" x14ac:dyDescent="0.2">
      <c r="A344" s="275">
        <v>341</v>
      </c>
      <c r="B344" s="60" t="s">
        <v>1086</v>
      </c>
      <c r="C344" s="60" t="s">
        <v>1085</v>
      </c>
      <c r="D344" s="60" t="s">
        <v>418</v>
      </c>
      <c r="E344" s="61">
        <f>Gruodis!E49</f>
        <v>651</v>
      </c>
      <c r="F344" s="61">
        <f>Gruodis!F49</f>
        <v>283</v>
      </c>
      <c r="G344" s="62">
        <v>1</v>
      </c>
      <c r="H344" s="124" t="s">
        <v>996</v>
      </c>
      <c r="I344" s="67" t="s">
        <v>1066</v>
      </c>
    </row>
    <row r="345" spans="1:16" s="43" customFormat="1" ht="25.5" customHeight="1" x14ac:dyDescent="0.2">
      <c r="A345" s="275">
        <v>342</v>
      </c>
      <c r="B345" s="45" t="s">
        <v>847</v>
      </c>
      <c r="C345" s="45" t="s">
        <v>846</v>
      </c>
      <c r="D345" s="45" t="s">
        <v>45</v>
      </c>
      <c r="E345" s="122">
        <f>Rugsėjis!E51</f>
        <v>648</v>
      </c>
      <c r="F345" s="122">
        <f>Rugsėjis!F51</f>
        <v>191</v>
      </c>
      <c r="G345" s="47">
        <v>2</v>
      </c>
      <c r="H345" s="50" t="s">
        <v>827</v>
      </c>
      <c r="I345" s="52" t="s">
        <v>56</v>
      </c>
    </row>
    <row r="346" spans="1:16" s="5" customFormat="1" ht="26.1" customHeight="1" x14ac:dyDescent="0.25">
      <c r="A346" s="275">
        <v>343</v>
      </c>
      <c r="B346" s="45" t="s">
        <v>276</v>
      </c>
      <c r="C346" s="45" t="s">
        <v>276</v>
      </c>
      <c r="D346" s="45" t="s">
        <v>15</v>
      </c>
      <c r="E346" s="47">
        <f>Kovas!E60+Gegužė!E81</f>
        <v>620</v>
      </c>
      <c r="F346" s="47">
        <f>Kovas!F60+Gegužė!F81</f>
        <v>250</v>
      </c>
      <c r="G346" s="47">
        <v>1</v>
      </c>
      <c r="H346" s="50" t="s">
        <v>277</v>
      </c>
      <c r="I346" s="52" t="s">
        <v>39</v>
      </c>
      <c r="J346"/>
      <c r="K346"/>
    </row>
    <row r="347" spans="1:16" s="5" customFormat="1" ht="26.1" customHeight="1" x14ac:dyDescent="0.25">
      <c r="A347" s="275">
        <v>344</v>
      </c>
      <c r="B347" s="119" t="s">
        <v>1033</v>
      </c>
      <c r="C347" s="119" t="s">
        <v>1034</v>
      </c>
      <c r="D347" s="45" t="s">
        <v>120</v>
      </c>
      <c r="E347" s="122">
        <f>Gruodis!E51</f>
        <v>596.34</v>
      </c>
      <c r="F347" s="122">
        <f>Gruodis!F51</f>
        <v>105</v>
      </c>
      <c r="G347" s="124" t="s">
        <v>518</v>
      </c>
      <c r="H347" s="124" t="s">
        <v>996</v>
      </c>
      <c r="I347" s="53" t="s">
        <v>94</v>
      </c>
      <c r="J347"/>
      <c r="K347"/>
    </row>
    <row r="348" spans="1:16" ht="26.1" customHeight="1" x14ac:dyDescent="0.25">
      <c r="A348" s="275">
        <v>345</v>
      </c>
      <c r="B348" s="60" t="s">
        <v>498</v>
      </c>
      <c r="C348" s="60" t="s">
        <v>497</v>
      </c>
      <c r="D348" s="60" t="s">
        <v>45</v>
      </c>
      <c r="E348" s="61">
        <f>Gegužė!E71+Birželis!E81+Liepa!E48</f>
        <v>579.5</v>
      </c>
      <c r="F348" s="61">
        <f>Gegužė!F71+Birželis!F81+Liepa!F48</f>
        <v>378</v>
      </c>
      <c r="G348" s="62">
        <v>1</v>
      </c>
      <c r="H348" s="63">
        <v>43357</v>
      </c>
      <c r="I348" s="64" t="s">
        <v>29</v>
      </c>
      <c r="M348" s="27"/>
      <c r="N348" s="17"/>
      <c r="O348" s="20"/>
      <c r="P348" s="28"/>
    </row>
    <row r="349" spans="1:16" ht="26.1" customHeight="1" x14ac:dyDescent="0.25">
      <c r="A349" s="275">
        <v>346</v>
      </c>
      <c r="B349" s="60" t="s">
        <v>480</v>
      </c>
      <c r="C349" s="60" t="s">
        <v>481</v>
      </c>
      <c r="D349" s="60" t="s">
        <v>15</v>
      </c>
      <c r="E349" s="61">
        <f>Gegužė!E76+Birželis!E86+Rugpjūtis!E47</f>
        <v>569</v>
      </c>
      <c r="F349" s="61">
        <f>Gegužė!F76+Birželis!F86+Rugpjūtis!F47</f>
        <v>327</v>
      </c>
      <c r="G349" s="62">
        <v>3</v>
      </c>
      <c r="H349" s="63">
        <v>42916</v>
      </c>
      <c r="I349" s="64" t="s">
        <v>39</v>
      </c>
    </row>
    <row r="350" spans="1:16" s="43" customFormat="1" ht="26.1" customHeight="1" x14ac:dyDescent="0.2">
      <c r="A350" s="275">
        <v>347</v>
      </c>
      <c r="B350" s="105" t="s">
        <v>629</v>
      </c>
      <c r="C350" s="105" t="s">
        <v>630</v>
      </c>
      <c r="D350" s="105" t="s">
        <v>631</v>
      </c>
      <c r="E350" s="108">
        <f>Birželis!E52+Liepa!E72</f>
        <v>540.28</v>
      </c>
      <c r="F350" s="108">
        <f>Birželis!F52+Liepa!F72</f>
        <v>202</v>
      </c>
      <c r="G350" s="108">
        <v>10</v>
      </c>
      <c r="H350" s="110" t="s">
        <v>632</v>
      </c>
      <c r="I350" s="111" t="s">
        <v>633</v>
      </c>
      <c r="K350" s="42"/>
      <c r="M350" s="56"/>
    </row>
    <row r="351" spans="1:16" s="5" customFormat="1" ht="26.1" customHeight="1" x14ac:dyDescent="0.25">
      <c r="A351" s="275">
        <v>348</v>
      </c>
      <c r="B351" s="60" t="s">
        <v>477</v>
      </c>
      <c r="C351" s="60" t="s">
        <v>478</v>
      </c>
      <c r="D351" s="60" t="s">
        <v>479</v>
      </c>
      <c r="E351" s="61">
        <f>Gegužė!E65+Liepa!E59</f>
        <v>501.5</v>
      </c>
      <c r="F351" s="61">
        <f>Gegužė!F65+Liepa!F59</f>
        <v>325</v>
      </c>
      <c r="G351" s="62">
        <v>3</v>
      </c>
      <c r="H351" s="63">
        <v>42587</v>
      </c>
      <c r="I351" s="64" t="s">
        <v>39</v>
      </c>
      <c r="J351"/>
      <c r="K351"/>
    </row>
    <row r="352" spans="1:16" s="43" customFormat="1" ht="26.1" customHeight="1" x14ac:dyDescent="0.2">
      <c r="A352" s="275">
        <v>349</v>
      </c>
      <c r="B352" s="60" t="s">
        <v>248</v>
      </c>
      <c r="C352" s="60" t="s">
        <v>249</v>
      </c>
      <c r="D352" s="60" t="s">
        <v>15</v>
      </c>
      <c r="E352" s="61">
        <f>Vasaris!E53</f>
        <v>500</v>
      </c>
      <c r="F352" s="61">
        <f>Vasaris!F53</f>
        <v>70</v>
      </c>
      <c r="G352" s="62">
        <v>2</v>
      </c>
      <c r="H352" s="63">
        <v>43196</v>
      </c>
      <c r="I352" s="64" t="s">
        <v>66</v>
      </c>
      <c r="J352" s="56"/>
      <c r="K352" s="66"/>
      <c r="L352" s="68"/>
    </row>
    <row r="353" spans="1:17" ht="26.1" customHeight="1" x14ac:dyDescent="0.25">
      <c r="A353" s="275">
        <v>350</v>
      </c>
      <c r="B353" s="60" t="s">
        <v>246</v>
      </c>
      <c r="C353" s="60" t="s">
        <v>247</v>
      </c>
      <c r="D353" s="60" t="s">
        <v>15</v>
      </c>
      <c r="E353" s="61">
        <f>Vasaris!E54</f>
        <v>500</v>
      </c>
      <c r="F353" s="61">
        <f>Vasaris!F54</f>
        <v>70</v>
      </c>
      <c r="G353" s="62">
        <v>2</v>
      </c>
      <c r="H353" s="63">
        <v>43399</v>
      </c>
      <c r="I353" s="64" t="s">
        <v>39</v>
      </c>
    </row>
    <row r="354" spans="1:17" ht="26.1" customHeight="1" x14ac:dyDescent="0.25">
      <c r="A354" s="275">
        <v>351</v>
      </c>
      <c r="B354" s="60" t="s">
        <v>464</v>
      </c>
      <c r="C354" s="60" t="s">
        <v>465</v>
      </c>
      <c r="D354" s="60" t="s">
        <v>15</v>
      </c>
      <c r="E354" s="61">
        <f>Gegužė!E79+Liepa!E64+Rugpjūtis!E51</f>
        <v>459.9</v>
      </c>
      <c r="F354" s="61">
        <f>Gegužė!F79+Liepa!F64+Rugpjūtis!F51</f>
        <v>235</v>
      </c>
      <c r="G354" s="62">
        <v>2</v>
      </c>
      <c r="H354" s="63">
        <v>43105</v>
      </c>
      <c r="I354" s="67" t="s">
        <v>17</v>
      </c>
    </row>
    <row r="355" spans="1:17" ht="26.1" customHeight="1" x14ac:dyDescent="0.25">
      <c r="A355" s="275">
        <v>352</v>
      </c>
      <c r="B355" s="45" t="s">
        <v>152</v>
      </c>
      <c r="C355" s="57" t="s">
        <v>153</v>
      </c>
      <c r="D355" s="45" t="s">
        <v>120</v>
      </c>
      <c r="E355" s="47">
        <f>Sausis!E65</f>
        <v>424</v>
      </c>
      <c r="F355" s="47">
        <f>Sausis!F65</f>
        <v>75</v>
      </c>
      <c r="G355" s="47">
        <v>1</v>
      </c>
      <c r="H355" s="50">
        <v>43427</v>
      </c>
      <c r="I355" s="52" t="s">
        <v>29</v>
      </c>
    </row>
    <row r="356" spans="1:17" s="43" customFormat="1" ht="26.1" customHeight="1" x14ac:dyDescent="0.2">
      <c r="A356" s="275">
        <v>353</v>
      </c>
      <c r="B356" s="60" t="s">
        <v>1046</v>
      </c>
      <c r="C356" s="60" t="s">
        <v>1047</v>
      </c>
      <c r="D356" s="60" t="s">
        <v>615</v>
      </c>
      <c r="E356" s="61">
        <f>Sausis!E66</f>
        <v>401</v>
      </c>
      <c r="F356" s="61">
        <f>Sausis!F66</f>
        <v>152</v>
      </c>
      <c r="G356" s="62">
        <v>11</v>
      </c>
      <c r="H356" s="63">
        <v>43336</v>
      </c>
      <c r="I356" s="64" t="s">
        <v>49</v>
      </c>
      <c r="J356" s="56"/>
      <c r="K356" s="56"/>
      <c r="L356" s="42"/>
      <c r="M356" s="56"/>
      <c r="O356" s="56"/>
      <c r="P356" s="42"/>
    </row>
    <row r="357" spans="1:17" ht="26.1" customHeight="1" x14ac:dyDescent="0.25">
      <c r="A357" s="275">
        <v>354</v>
      </c>
      <c r="B357" s="45" t="s">
        <v>422</v>
      </c>
      <c r="C357" s="45" t="s">
        <v>422</v>
      </c>
      <c r="D357" s="45" t="s">
        <v>423</v>
      </c>
      <c r="E357" s="47">
        <f>Balandis!E74</f>
        <v>388</v>
      </c>
      <c r="F357" s="47">
        <f>Balandis!F74</f>
        <v>84</v>
      </c>
      <c r="G357" s="47">
        <v>1</v>
      </c>
      <c r="H357" s="74" t="s">
        <v>297</v>
      </c>
      <c r="I357" s="67" t="s">
        <v>368</v>
      </c>
    </row>
    <row r="358" spans="1:17" ht="26.1" customHeight="1" x14ac:dyDescent="0.25">
      <c r="A358" s="275">
        <v>355</v>
      </c>
      <c r="B358" s="45" t="s">
        <v>390</v>
      </c>
      <c r="C358" s="45" t="s">
        <v>387</v>
      </c>
      <c r="D358" s="45" t="s">
        <v>418</v>
      </c>
      <c r="E358" s="47">
        <f>Balandis!E80+Gegužė!E82+Birželis!E77</f>
        <v>386.5</v>
      </c>
      <c r="F358" s="47">
        <f>Balandis!F80+Gegužė!F82+Birželis!F77</f>
        <v>109</v>
      </c>
      <c r="G358" s="47">
        <v>1</v>
      </c>
      <c r="H358" s="74" t="s">
        <v>297</v>
      </c>
      <c r="I358" s="67" t="s">
        <v>368</v>
      </c>
    </row>
    <row r="359" spans="1:17" s="5" customFormat="1" ht="26.1" customHeight="1" x14ac:dyDescent="0.2">
      <c r="A359" s="275">
        <v>356</v>
      </c>
      <c r="B359" s="60" t="s">
        <v>1067</v>
      </c>
      <c r="C359" s="60" t="s">
        <v>1068</v>
      </c>
      <c r="D359" s="60" t="s">
        <v>1069</v>
      </c>
      <c r="E359" s="61">
        <f>Vasaris!E56</f>
        <v>376</v>
      </c>
      <c r="F359" s="61">
        <f>Vasaris!F56</f>
        <v>199</v>
      </c>
      <c r="G359" s="62">
        <v>1</v>
      </c>
      <c r="H359" s="63">
        <v>42636</v>
      </c>
      <c r="I359" s="67" t="s">
        <v>1066</v>
      </c>
      <c r="K359" s="26"/>
      <c r="L359" s="17"/>
    </row>
    <row r="360" spans="1:17" s="43" customFormat="1" ht="26.1" customHeight="1" x14ac:dyDescent="0.2">
      <c r="A360" s="275">
        <v>357</v>
      </c>
      <c r="B360" s="60" t="s">
        <v>1044</v>
      </c>
      <c r="C360" s="60" t="s">
        <v>1045</v>
      </c>
      <c r="D360" s="60" t="s">
        <v>15</v>
      </c>
      <c r="E360" s="61">
        <f>Sausis!E68</f>
        <v>345</v>
      </c>
      <c r="F360" s="61">
        <f>Sausis!F68</f>
        <v>123</v>
      </c>
      <c r="G360" s="62">
        <v>1</v>
      </c>
      <c r="H360" s="63">
        <v>43196</v>
      </c>
      <c r="I360" s="67" t="s">
        <v>331</v>
      </c>
      <c r="J360" s="269"/>
    </row>
    <row r="361" spans="1:17" s="5" customFormat="1" ht="26.1" customHeight="1" x14ac:dyDescent="0.2">
      <c r="A361" s="275">
        <v>358</v>
      </c>
      <c r="B361" s="45" t="s">
        <v>158</v>
      </c>
      <c r="C361" s="45" t="s">
        <v>159</v>
      </c>
      <c r="D361" s="45" t="s">
        <v>160</v>
      </c>
      <c r="E361" s="47">
        <f>Sausis!E69</f>
        <v>329</v>
      </c>
      <c r="F361" s="47">
        <f>Sausis!F69</f>
        <v>71</v>
      </c>
      <c r="G361" s="47">
        <v>1</v>
      </c>
      <c r="H361" s="50">
        <v>43392</v>
      </c>
      <c r="I361" s="53" t="s">
        <v>91</v>
      </c>
    </row>
    <row r="362" spans="1:17" s="5" customFormat="1" ht="26.1" customHeight="1" x14ac:dyDescent="0.2">
      <c r="A362" s="275">
        <v>359</v>
      </c>
      <c r="B362" s="60" t="s">
        <v>687</v>
      </c>
      <c r="C362" s="60" t="s">
        <v>688</v>
      </c>
      <c r="D362" s="60" t="s">
        <v>107</v>
      </c>
      <c r="E362" s="61">
        <f>Birželis!E64</f>
        <v>286.5</v>
      </c>
      <c r="F362" s="61">
        <f>Birželis!F64</f>
        <v>92</v>
      </c>
      <c r="G362" s="62">
        <v>4</v>
      </c>
      <c r="H362" s="117" t="s">
        <v>690</v>
      </c>
      <c r="I362" s="67" t="s">
        <v>368</v>
      </c>
    </row>
    <row r="363" spans="1:17" s="43" customFormat="1" ht="26.1" customHeight="1" x14ac:dyDescent="0.2">
      <c r="A363" s="275">
        <v>360</v>
      </c>
      <c r="B363" s="60" t="s">
        <v>500</v>
      </c>
      <c r="C363" s="60" t="s">
        <v>499</v>
      </c>
      <c r="D363" s="60" t="s">
        <v>15</v>
      </c>
      <c r="E363" s="61">
        <f>Gegužė!E91+Liepa!E55</f>
        <v>252.5</v>
      </c>
      <c r="F363" s="61">
        <f>Gegužė!F91+Liepa!F55</f>
        <v>137</v>
      </c>
      <c r="G363" s="61">
        <v>1</v>
      </c>
      <c r="H363" s="63">
        <v>43330</v>
      </c>
      <c r="I363" s="64" t="s">
        <v>26</v>
      </c>
      <c r="M363" s="42"/>
      <c r="P363" s="56"/>
      <c r="Q363" s="56"/>
    </row>
    <row r="364" spans="1:17" s="43" customFormat="1" ht="26.1" customHeight="1" x14ac:dyDescent="0.2">
      <c r="A364" s="275">
        <v>361</v>
      </c>
      <c r="B364" s="60" t="s">
        <v>669</v>
      </c>
      <c r="C364" s="60" t="s">
        <v>669</v>
      </c>
      <c r="D364" s="60" t="s">
        <v>662</v>
      </c>
      <c r="E364" s="61">
        <f>Sausis!E71</f>
        <v>251</v>
      </c>
      <c r="F364" s="61">
        <f>Sausis!F71</f>
        <v>62</v>
      </c>
      <c r="G364" s="62">
        <v>1</v>
      </c>
      <c r="H364" s="63" t="s">
        <v>670</v>
      </c>
      <c r="I364" s="64" t="s">
        <v>644</v>
      </c>
      <c r="K364" s="66"/>
    </row>
    <row r="365" spans="1:17" ht="26.1" customHeight="1" x14ac:dyDescent="0.25">
      <c r="A365" s="275">
        <v>362</v>
      </c>
      <c r="B365" s="60" t="s">
        <v>1027</v>
      </c>
      <c r="C365" s="60" t="s">
        <v>1027</v>
      </c>
      <c r="D365" s="60" t="s">
        <v>10</v>
      </c>
      <c r="E365" s="61">
        <f>Gruodis!E64</f>
        <v>250</v>
      </c>
      <c r="F365" s="61">
        <f>Gruodis!F64</f>
        <v>68</v>
      </c>
      <c r="G365" s="62">
        <v>2</v>
      </c>
      <c r="H365" s="63">
        <v>42727</v>
      </c>
      <c r="I365" s="64" t="s">
        <v>114</v>
      </c>
      <c r="N365" s="83"/>
      <c r="O365" s="273"/>
    </row>
    <row r="366" spans="1:17" s="43" customFormat="1" ht="26.1" customHeight="1" x14ac:dyDescent="0.2">
      <c r="A366" s="275">
        <v>363</v>
      </c>
      <c r="B366" s="114" t="s">
        <v>1029</v>
      </c>
      <c r="C366" s="115" t="s">
        <v>1030</v>
      </c>
      <c r="D366" s="115" t="s">
        <v>1031</v>
      </c>
      <c r="E366" s="61">
        <f>Lapkritis!E62</f>
        <v>235</v>
      </c>
      <c r="F366" s="61">
        <f>Lapkritis!F62</f>
        <v>93</v>
      </c>
      <c r="G366" s="116">
        <v>1</v>
      </c>
      <c r="H366" s="117" t="s">
        <v>1032</v>
      </c>
      <c r="I366" s="64" t="s">
        <v>644</v>
      </c>
      <c r="J366" s="269"/>
    </row>
    <row r="367" spans="1:17" ht="26.1" customHeight="1" x14ac:dyDescent="0.25">
      <c r="A367" s="275">
        <v>364</v>
      </c>
      <c r="B367" s="60" t="s">
        <v>1093</v>
      </c>
      <c r="C367" s="60" t="s">
        <v>1094</v>
      </c>
      <c r="D367" s="60" t="s">
        <v>160</v>
      </c>
      <c r="E367" s="61">
        <f>Sausis!E72</f>
        <v>206</v>
      </c>
      <c r="F367" s="61">
        <f>Sausis!F72</f>
        <v>38</v>
      </c>
      <c r="G367" s="62">
        <v>1</v>
      </c>
      <c r="H367" s="63">
        <v>43322</v>
      </c>
      <c r="I367" s="67" t="s">
        <v>91</v>
      </c>
      <c r="K367" s="65"/>
      <c r="P367" s="35"/>
    </row>
    <row r="368" spans="1:17" s="5" customFormat="1" ht="26.1" customHeight="1" x14ac:dyDescent="0.25">
      <c r="A368" s="275">
        <v>365</v>
      </c>
      <c r="B368" s="60" t="s">
        <v>1095</v>
      </c>
      <c r="C368" s="60" t="s">
        <v>1096</v>
      </c>
      <c r="D368" s="60" t="s">
        <v>160</v>
      </c>
      <c r="E368" s="61">
        <f>Sausis!E74</f>
        <v>200</v>
      </c>
      <c r="F368" s="61">
        <f>Sausis!F74</f>
        <v>50</v>
      </c>
      <c r="G368" s="62">
        <v>1</v>
      </c>
      <c r="H368" s="63">
        <v>43350</v>
      </c>
      <c r="I368" s="67" t="s">
        <v>91</v>
      </c>
      <c r="J368"/>
      <c r="K368"/>
    </row>
    <row r="369" spans="1:17" ht="26.1" customHeight="1" x14ac:dyDescent="0.25">
      <c r="A369" s="275">
        <v>366</v>
      </c>
      <c r="B369" s="119" t="s">
        <v>738</v>
      </c>
      <c r="C369" s="119" t="s">
        <v>737</v>
      </c>
      <c r="D369" s="45" t="s">
        <v>15</v>
      </c>
      <c r="E369" s="122">
        <f>Liepa!E53</f>
        <v>200</v>
      </c>
      <c r="F369" s="122">
        <f>Liepa!F53</f>
        <v>108</v>
      </c>
      <c r="G369" s="124" t="s">
        <v>518</v>
      </c>
      <c r="H369" s="124" t="s">
        <v>743</v>
      </c>
      <c r="I369" s="52" t="s">
        <v>26</v>
      </c>
      <c r="M369" s="27"/>
      <c r="N369" s="17"/>
      <c r="O369" s="20"/>
      <c r="P369" s="28"/>
    </row>
    <row r="370" spans="1:17" s="5" customFormat="1" ht="26.1" customHeight="1" x14ac:dyDescent="0.2">
      <c r="A370" s="275">
        <v>367</v>
      </c>
      <c r="B370" s="45" t="s">
        <v>389</v>
      </c>
      <c r="C370" s="45" t="s">
        <v>388</v>
      </c>
      <c r="D370" s="45" t="s">
        <v>232</v>
      </c>
      <c r="E370" s="47">
        <f>Balandis!E82+Gegužė!E93</f>
        <v>175</v>
      </c>
      <c r="F370" s="47">
        <f>Balandis!F82+Gegužė!F93</f>
        <v>35</v>
      </c>
      <c r="G370" s="47">
        <v>1</v>
      </c>
      <c r="H370" s="74" t="s">
        <v>297</v>
      </c>
      <c r="I370" s="67" t="s">
        <v>368</v>
      </c>
      <c r="J370" s="30"/>
      <c r="K370" s="20"/>
      <c r="L370" s="11"/>
      <c r="M370" s="20"/>
      <c r="O370" s="20"/>
      <c r="P370" s="11"/>
    </row>
    <row r="371" spans="1:17" s="43" customFormat="1" ht="26.1" customHeight="1" x14ac:dyDescent="0.2">
      <c r="A371" s="275">
        <v>368</v>
      </c>
      <c r="B371" s="45" t="s">
        <v>420</v>
      </c>
      <c r="C371" s="45" t="s">
        <v>421</v>
      </c>
      <c r="D371" s="45" t="s">
        <v>69</v>
      </c>
      <c r="E371" s="47">
        <f>Balandis!E83+Birželis!E90</f>
        <v>151</v>
      </c>
      <c r="F371" s="47">
        <f>Balandis!F83+Birželis!F90</f>
        <v>35</v>
      </c>
      <c r="G371" s="47">
        <v>1</v>
      </c>
      <c r="H371" s="74" t="s">
        <v>297</v>
      </c>
      <c r="I371" s="67" t="s">
        <v>368</v>
      </c>
      <c r="K371" s="66"/>
      <c r="P371" s="56"/>
      <c r="Q371" s="56"/>
    </row>
    <row r="372" spans="1:17" s="5" customFormat="1" ht="26.1" customHeight="1" x14ac:dyDescent="0.25">
      <c r="A372" s="275">
        <v>369</v>
      </c>
      <c r="B372" s="45" t="s">
        <v>161</v>
      </c>
      <c r="C372" s="45" t="s">
        <v>162</v>
      </c>
      <c r="D372" s="45" t="s">
        <v>163</v>
      </c>
      <c r="E372" s="47">
        <f>Sausis!E76</f>
        <v>140</v>
      </c>
      <c r="F372" s="47">
        <f>Sausis!F76</f>
        <v>70</v>
      </c>
      <c r="G372" s="47">
        <v>1</v>
      </c>
      <c r="H372" s="50" t="s">
        <v>164</v>
      </c>
      <c r="I372" s="53" t="s">
        <v>29</v>
      </c>
      <c r="J372"/>
      <c r="K372"/>
    </row>
    <row r="373" spans="1:17" s="43" customFormat="1" ht="26.1" customHeight="1" x14ac:dyDescent="0.2">
      <c r="A373" s="275">
        <v>370</v>
      </c>
      <c r="B373" s="45" t="s">
        <v>165</v>
      </c>
      <c r="C373" s="45" t="s">
        <v>166</v>
      </c>
      <c r="D373" s="45" t="s">
        <v>69</v>
      </c>
      <c r="E373" s="47">
        <f>Sausis!E77</f>
        <v>134</v>
      </c>
      <c r="F373" s="47">
        <f>Sausis!F77</f>
        <v>67</v>
      </c>
      <c r="G373" s="47">
        <v>1</v>
      </c>
      <c r="H373" s="50">
        <v>41691</v>
      </c>
      <c r="I373" s="53" t="s">
        <v>29</v>
      </c>
    </row>
    <row r="374" spans="1:17" s="43" customFormat="1" ht="26.1" customHeight="1" x14ac:dyDescent="0.25">
      <c r="A374" s="275">
        <v>371</v>
      </c>
      <c r="B374" s="45" t="s">
        <v>169</v>
      </c>
      <c r="C374" s="45" t="s">
        <v>169</v>
      </c>
      <c r="D374" s="45" t="s">
        <v>10</v>
      </c>
      <c r="E374" s="47">
        <f>Sausis!E79</f>
        <v>128</v>
      </c>
      <c r="F374" s="47">
        <f>Sausis!F79</f>
        <v>22</v>
      </c>
      <c r="G374" s="47">
        <v>1</v>
      </c>
      <c r="H374" s="50">
        <v>43434</v>
      </c>
      <c r="I374" s="52" t="s">
        <v>170</v>
      </c>
      <c r="J374" s="83"/>
      <c r="K374" s="70"/>
      <c r="L374" s="83"/>
      <c r="M374" s="83"/>
    </row>
    <row r="375" spans="1:17" s="5" customFormat="1" ht="26.1" customHeight="1" x14ac:dyDescent="0.2">
      <c r="A375" s="275">
        <v>372</v>
      </c>
      <c r="B375" s="60" t="s">
        <v>1061</v>
      </c>
      <c r="C375" s="60" t="s">
        <v>1062</v>
      </c>
      <c r="D375" s="60" t="s">
        <v>947</v>
      </c>
      <c r="E375" s="61">
        <f>Sausis!E80</f>
        <v>125</v>
      </c>
      <c r="F375" s="61">
        <f>Sausis!F80</f>
        <v>50</v>
      </c>
      <c r="G375" s="62">
        <v>1</v>
      </c>
      <c r="H375" s="63">
        <v>43413</v>
      </c>
      <c r="I375" s="64" t="s">
        <v>56</v>
      </c>
      <c r="J375" s="17"/>
    </row>
    <row r="376" spans="1:17" s="43" customFormat="1" ht="26.1" customHeight="1" x14ac:dyDescent="0.2">
      <c r="A376" s="275">
        <v>373</v>
      </c>
      <c r="B376" s="262" t="s">
        <v>1052</v>
      </c>
      <c r="C376" s="60" t="s">
        <v>1053</v>
      </c>
      <c r="D376" s="60" t="s">
        <v>69</v>
      </c>
      <c r="E376" s="61">
        <f>Sausis!E81</f>
        <v>121</v>
      </c>
      <c r="F376" s="61">
        <f>Sausis!F81</f>
        <v>53</v>
      </c>
      <c r="G376" s="62">
        <v>1</v>
      </c>
      <c r="H376" s="63">
        <v>42930</v>
      </c>
      <c r="I376" s="67" t="s">
        <v>331</v>
      </c>
    </row>
    <row r="377" spans="1:17" s="5" customFormat="1" ht="26.1" customHeight="1" x14ac:dyDescent="0.2">
      <c r="A377" s="275">
        <v>374</v>
      </c>
      <c r="B377" s="60" t="s">
        <v>1090</v>
      </c>
      <c r="C377" s="60" t="s">
        <v>1091</v>
      </c>
      <c r="D377" s="60" t="s">
        <v>1092</v>
      </c>
      <c r="E377" s="61">
        <f>Sausis!E82</f>
        <v>120</v>
      </c>
      <c r="F377" s="61">
        <f>Sausis!F82</f>
        <v>20</v>
      </c>
      <c r="G377" s="62">
        <v>1</v>
      </c>
      <c r="H377" s="63">
        <v>43357</v>
      </c>
      <c r="I377" s="67" t="s">
        <v>91</v>
      </c>
      <c r="K377" s="26"/>
      <c r="L377" s="17"/>
    </row>
    <row r="378" spans="1:17" s="43" customFormat="1" ht="26.1" customHeight="1" x14ac:dyDescent="0.2">
      <c r="A378" s="275">
        <v>375</v>
      </c>
      <c r="B378" s="60" t="s">
        <v>466</v>
      </c>
      <c r="C378" s="60" t="s">
        <v>467</v>
      </c>
      <c r="D378" s="60" t="s">
        <v>15</v>
      </c>
      <c r="E378" s="61">
        <f>Gegužė!E89</f>
        <v>76</v>
      </c>
      <c r="F378" s="61">
        <f>Gegužė!F89</f>
        <v>38</v>
      </c>
      <c r="G378" s="62">
        <v>1</v>
      </c>
      <c r="H378" s="63">
        <v>42944</v>
      </c>
      <c r="I378" s="67" t="s">
        <v>17</v>
      </c>
      <c r="J378" s="42"/>
      <c r="L378" s="42"/>
      <c r="M378" s="56" t="s">
        <v>1076</v>
      </c>
    </row>
    <row r="379" spans="1:17" s="5" customFormat="1" ht="26.1" customHeight="1" x14ac:dyDescent="0.25">
      <c r="A379" s="275">
        <v>376</v>
      </c>
      <c r="B379" s="45" t="s">
        <v>613</v>
      </c>
      <c r="C379" s="57" t="s">
        <v>612</v>
      </c>
      <c r="D379" s="45" t="s">
        <v>15</v>
      </c>
      <c r="E379" s="47">
        <f>Birželis!E82</f>
        <v>64</v>
      </c>
      <c r="F379" s="47">
        <f>Birželis!F82</f>
        <v>32</v>
      </c>
      <c r="G379" s="47">
        <v>1</v>
      </c>
      <c r="H379" s="50" t="s">
        <v>618</v>
      </c>
      <c r="I379" s="52" t="s">
        <v>29</v>
      </c>
      <c r="J379"/>
      <c r="K379"/>
    </row>
    <row r="380" spans="1:17" s="5" customFormat="1" ht="26.1" customHeight="1" x14ac:dyDescent="0.2">
      <c r="A380" s="275">
        <v>377</v>
      </c>
      <c r="B380" s="60" t="s">
        <v>661</v>
      </c>
      <c r="C380" s="60" t="s">
        <v>661</v>
      </c>
      <c r="D380" s="60" t="s">
        <v>662</v>
      </c>
      <c r="E380" s="61">
        <f>Kovas!E74</f>
        <v>62</v>
      </c>
      <c r="F380" s="61">
        <f>Kovas!F74</f>
        <v>33</v>
      </c>
      <c r="G380" s="62">
        <v>1</v>
      </c>
      <c r="H380" s="63" t="s">
        <v>663</v>
      </c>
      <c r="I380" s="64" t="s">
        <v>644</v>
      </c>
    </row>
    <row r="381" spans="1:17" s="5" customFormat="1" ht="26.1" customHeight="1" x14ac:dyDescent="0.2">
      <c r="A381" s="275">
        <v>378</v>
      </c>
      <c r="B381" s="60" t="s">
        <v>502</v>
      </c>
      <c r="C381" s="60" t="s">
        <v>501</v>
      </c>
      <c r="D381" s="60" t="s">
        <v>505</v>
      </c>
      <c r="E381" s="61">
        <f>Gegužė!E98+Rugpjūtis!E76</f>
        <v>52</v>
      </c>
      <c r="F381" s="61">
        <f>Gegužė!F98+Rugpjūtis!F76</f>
        <v>26</v>
      </c>
      <c r="G381" s="62">
        <v>1</v>
      </c>
      <c r="H381" s="63">
        <v>42748</v>
      </c>
      <c r="I381" s="67" t="s">
        <v>29</v>
      </c>
      <c r="J381" s="17"/>
    </row>
    <row r="382" spans="1:17" s="5" customFormat="1" ht="26.1" customHeight="1" x14ac:dyDescent="0.2">
      <c r="A382" s="275">
        <v>379</v>
      </c>
      <c r="B382" s="45" t="s">
        <v>173</v>
      </c>
      <c r="C382" s="45" t="s">
        <v>174</v>
      </c>
      <c r="D382" s="45" t="s">
        <v>175</v>
      </c>
      <c r="E382" s="47">
        <f>Sausis!E86</f>
        <v>24</v>
      </c>
      <c r="F382" s="47">
        <f>Sausis!F86</f>
        <v>8</v>
      </c>
      <c r="G382" s="47">
        <v>1</v>
      </c>
      <c r="H382" s="50">
        <v>43364</v>
      </c>
      <c r="I382" s="53" t="s">
        <v>77</v>
      </c>
      <c r="J382" s="17"/>
    </row>
    <row r="383" spans="1:17" s="5" customFormat="1" ht="26.1" customHeight="1" x14ac:dyDescent="0.25">
      <c r="B383" s="32"/>
      <c r="C383" s="32"/>
      <c r="D383" s="32"/>
      <c r="E383" s="33"/>
      <c r="F383" s="33"/>
      <c r="G383" s="34"/>
      <c r="J383"/>
      <c r="K383"/>
      <c r="L383"/>
      <c r="M383" s="35"/>
      <c r="N383" s="27"/>
      <c r="O383" s="35"/>
      <c r="P383" s="26"/>
    </row>
    <row r="384" spans="1:17" s="5" customFormat="1" ht="26.1" customHeight="1" thickBot="1" x14ac:dyDescent="0.3">
      <c r="B384" s="32"/>
      <c r="C384" s="32"/>
      <c r="D384" s="32"/>
      <c r="E384" s="36">
        <f>SUM(E4:E383)</f>
        <v>22495264.930000015</v>
      </c>
      <c r="F384" s="36">
        <f>SUM(F4:F383)</f>
        <v>4141900</v>
      </c>
      <c r="H384" s="20"/>
      <c r="J384"/>
      <c r="K384"/>
      <c r="L384"/>
      <c r="M384"/>
      <c r="N384"/>
      <c r="O384"/>
      <c r="P384"/>
    </row>
    <row r="387" spans="3:6" ht="15.75" x14ac:dyDescent="0.25">
      <c r="C387" s="37" t="s">
        <v>179</v>
      </c>
      <c r="E387" s="38">
        <f>Sausis!E88</f>
        <v>2292938.1500000004</v>
      </c>
      <c r="F387" s="38">
        <f>Sausis!F88</f>
        <v>425318</v>
      </c>
    </row>
    <row r="388" spans="3:6" ht="15.75" x14ac:dyDescent="0.25">
      <c r="C388" s="37" t="s">
        <v>180</v>
      </c>
      <c r="E388" s="38">
        <f>Vasaris!E71</f>
        <v>1994887.8800000004</v>
      </c>
      <c r="F388" s="38">
        <f>Vasaris!F71</f>
        <v>375213</v>
      </c>
    </row>
    <row r="389" spans="3:6" ht="15.75" x14ac:dyDescent="0.25">
      <c r="C389" s="37" t="s">
        <v>181</v>
      </c>
      <c r="D389" s="5"/>
      <c r="E389" s="38">
        <f>Kovas!E76</f>
        <v>2093236.9900000002</v>
      </c>
      <c r="F389" s="38">
        <f>Kovas!F76</f>
        <v>388057</v>
      </c>
    </row>
    <row r="390" spans="3:6" ht="15.75" x14ac:dyDescent="0.25">
      <c r="C390" s="37" t="s">
        <v>182</v>
      </c>
      <c r="D390" s="5"/>
      <c r="E390" s="38">
        <f>Balandis!E90</f>
        <v>1461722.9399999995</v>
      </c>
      <c r="F390" s="38">
        <f>Balandis!F90</f>
        <v>281990</v>
      </c>
    </row>
    <row r="391" spans="3:6" ht="15.75" x14ac:dyDescent="0.25">
      <c r="C391" s="37" t="s">
        <v>183</v>
      </c>
      <c r="D391" s="5"/>
      <c r="E391" s="38">
        <f>Gegužė!E101</f>
        <v>1265162.8199999994</v>
      </c>
      <c r="F391" s="38">
        <f>Gegužė!F101</f>
        <v>241918</v>
      </c>
    </row>
    <row r="392" spans="3:6" ht="15.75" x14ac:dyDescent="0.25">
      <c r="C392" s="37" t="s">
        <v>184</v>
      </c>
      <c r="E392" s="38">
        <f>Birželis!E93</f>
        <v>1081845.9699999997</v>
      </c>
      <c r="F392" s="38">
        <f>Birželis!F93</f>
        <v>217655</v>
      </c>
    </row>
    <row r="393" spans="3:6" ht="15.75" x14ac:dyDescent="0.25">
      <c r="C393" s="37" t="s">
        <v>185</v>
      </c>
      <c r="E393" s="38">
        <f>Liepa!E76</f>
        <v>1713471.81</v>
      </c>
      <c r="F393" s="38">
        <f>Liepa!F76</f>
        <v>315880</v>
      </c>
    </row>
    <row r="394" spans="3:6" ht="15.75" x14ac:dyDescent="0.25">
      <c r="C394" s="37" t="s">
        <v>186</v>
      </c>
      <c r="E394" s="38">
        <f>Rugpjūtis!E81</f>
        <v>2039578.4699999997</v>
      </c>
      <c r="F394" s="38">
        <f>Rugpjūtis!F81</f>
        <v>380196</v>
      </c>
    </row>
    <row r="395" spans="3:6" ht="15.75" x14ac:dyDescent="0.25">
      <c r="C395" s="37" t="s">
        <v>187</v>
      </c>
      <c r="E395" s="38">
        <f>Rugsėjis!E71</f>
        <v>1457160.4600000004</v>
      </c>
      <c r="F395" s="38">
        <f>Rugsėjis!F71</f>
        <v>257866</v>
      </c>
    </row>
    <row r="396" spans="3:6" ht="15.75" x14ac:dyDescent="0.25">
      <c r="C396" s="37" t="s">
        <v>188</v>
      </c>
      <c r="E396" s="38">
        <f>Spalis!E67</f>
        <v>2681565.12</v>
      </c>
      <c r="F396" s="38">
        <f>Spalis!F67</f>
        <v>469446</v>
      </c>
    </row>
    <row r="397" spans="3:6" ht="15.75" x14ac:dyDescent="0.25">
      <c r="C397" s="37" t="s">
        <v>189</v>
      </c>
      <c r="E397" s="38">
        <f>Lapkritis!E69</f>
        <v>2096145.8599999996</v>
      </c>
      <c r="F397" s="38">
        <f>Lapkritis!F69</f>
        <v>363997</v>
      </c>
    </row>
    <row r="398" spans="3:6" ht="15.75" x14ac:dyDescent="0.25">
      <c r="C398" s="37" t="s">
        <v>190</v>
      </c>
      <c r="E398" s="38">
        <f>Gruodis!E83</f>
        <v>2317548.459999999</v>
      </c>
      <c r="F398" s="38">
        <f>Gruodis!F83</f>
        <v>424364</v>
      </c>
    </row>
    <row r="399" spans="3:6" x14ac:dyDescent="0.25">
      <c r="E399" s="35">
        <f>SUM(E387:E398)</f>
        <v>22495264.93</v>
      </c>
      <c r="F399" s="35">
        <f>SUM(F387:F398)</f>
        <v>4141900</v>
      </c>
    </row>
  </sheetData>
  <sortState xmlns:xlrd2="http://schemas.microsoft.com/office/spreadsheetml/2017/richdata2" ref="B4:I382">
    <sortCondition descending="1" ref="E4:E382"/>
  </sortState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E30A-AEA3-4E25-B118-E76F423788AD}">
  <dimension ref="A1:R71"/>
  <sheetViews>
    <sheetView topLeftCell="A25" workbookViewId="0">
      <selection activeCell="E41" sqref="E4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2.28515625" bestFit="1" customWidth="1"/>
    <col min="16" max="16" width="13.57031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814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5" t="s">
        <v>815</v>
      </c>
      <c r="C4" s="85" t="s">
        <v>826</v>
      </c>
      <c r="D4" s="87" t="s">
        <v>15</v>
      </c>
      <c r="E4" s="86">
        <v>247719.4</v>
      </c>
      <c r="F4" s="86">
        <v>38779</v>
      </c>
      <c r="G4" s="84" t="s">
        <v>532</v>
      </c>
      <c r="H4" s="84" t="s">
        <v>827</v>
      </c>
      <c r="I4" s="18" t="s">
        <v>36</v>
      </c>
    </row>
    <row r="5" spans="1:16" s="5" customFormat="1" ht="26.1" customHeight="1" x14ac:dyDescent="0.2">
      <c r="A5" s="118">
        <v>2</v>
      </c>
      <c r="B5" s="85" t="s">
        <v>765</v>
      </c>
      <c r="C5" s="85" t="s">
        <v>772</v>
      </c>
      <c r="D5" s="87" t="s">
        <v>774</v>
      </c>
      <c r="E5" s="86">
        <v>165332</v>
      </c>
      <c r="F5" s="86">
        <v>34210</v>
      </c>
      <c r="G5" s="84" t="s">
        <v>533</v>
      </c>
      <c r="H5" s="84" t="s">
        <v>773</v>
      </c>
      <c r="I5" s="16" t="s">
        <v>26</v>
      </c>
    </row>
    <row r="6" spans="1:16" s="5" customFormat="1" ht="26.1" customHeight="1" x14ac:dyDescent="0.2">
      <c r="A6" s="118">
        <v>3</v>
      </c>
      <c r="B6" s="87" t="s">
        <v>834</v>
      </c>
      <c r="C6" s="87" t="s">
        <v>834</v>
      </c>
      <c r="D6" s="87" t="s">
        <v>15</v>
      </c>
      <c r="E6" s="91">
        <v>157349.28</v>
      </c>
      <c r="F6" s="91">
        <v>23870</v>
      </c>
      <c r="G6" s="91">
        <v>16</v>
      </c>
      <c r="H6" s="95" t="s">
        <v>829</v>
      </c>
      <c r="I6" s="18" t="s">
        <v>453</v>
      </c>
    </row>
    <row r="7" spans="1:16" s="5" customFormat="1" ht="26.1" customHeight="1" x14ac:dyDescent="0.2">
      <c r="A7" s="118">
        <v>4</v>
      </c>
      <c r="B7" s="85" t="s">
        <v>764</v>
      </c>
      <c r="C7" s="85" t="s">
        <v>769</v>
      </c>
      <c r="D7" s="87" t="s">
        <v>770</v>
      </c>
      <c r="E7" s="86">
        <v>127369.77</v>
      </c>
      <c r="F7" s="86">
        <v>20739</v>
      </c>
      <c r="G7" s="84" t="s">
        <v>529</v>
      </c>
      <c r="H7" s="84" t="s">
        <v>771</v>
      </c>
      <c r="I7" s="16" t="s">
        <v>26</v>
      </c>
    </row>
    <row r="8" spans="1:16" s="5" customFormat="1" ht="26.1" customHeight="1" x14ac:dyDescent="0.2">
      <c r="A8" s="118">
        <v>5</v>
      </c>
      <c r="B8" s="85" t="s">
        <v>817</v>
      </c>
      <c r="C8" s="85" t="s">
        <v>816</v>
      </c>
      <c r="D8" s="87" t="s">
        <v>15</v>
      </c>
      <c r="E8" s="86">
        <v>108332.21</v>
      </c>
      <c r="F8" s="86">
        <v>21195</v>
      </c>
      <c r="G8" s="84" t="s">
        <v>534</v>
      </c>
      <c r="H8" s="84" t="s">
        <v>828</v>
      </c>
      <c r="I8" s="18" t="s">
        <v>29</v>
      </c>
    </row>
    <row r="9" spans="1:16" s="5" customFormat="1" ht="26.1" customHeight="1" x14ac:dyDescent="0.2">
      <c r="A9" s="118">
        <v>6</v>
      </c>
      <c r="B9" s="85" t="s">
        <v>819</v>
      </c>
      <c r="C9" s="85" t="s">
        <v>818</v>
      </c>
      <c r="D9" s="87" t="s">
        <v>15</v>
      </c>
      <c r="E9" s="86">
        <v>106493.41</v>
      </c>
      <c r="F9" s="86">
        <v>17054</v>
      </c>
      <c r="G9" s="84" t="s">
        <v>527</v>
      </c>
      <c r="H9" s="84" t="s">
        <v>829</v>
      </c>
      <c r="I9" s="18" t="s">
        <v>29</v>
      </c>
    </row>
    <row r="10" spans="1:16" s="5" customFormat="1" ht="26.1" customHeight="1" x14ac:dyDescent="0.2">
      <c r="A10" s="118">
        <v>7</v>
      </c>
      <c r="B10" s="87" t="s">
        <v>865</v>
      </c>
      <c r="C10" s="87" t="s">
        <v>866</v>
      </c>
      <c r="D10" s="87" t="s">
        <v>796</v>
      </c>
      <c r="E10" s="91">
        <v>46912.5</v>
      </c>
      <c r="F10" s="91">
        <v>7999</v>
      </c>
      <c r="G10" s="91">
        <v>16</v>
      </c>
      <c r="H10" s="160" t="s">
        <v>828</v>
      </c>
      <c r="I10" s="51" t="s">
        <v>39</v>
      </c>
    </row>
    <row r="11" spans="1:16" s="5" customFormat="1" ht="26.1" customHeight="1" x14ac:dyDescent="0.2">
      <c r="A11" s="118">
        <v>8</v>
      </c>
      <c r="B11" s="158" t="s">
        <v>855</v>
      </c>
      <c r="C11" s="158" t="s">
        <v>855</v>
      </c>
      <c r="D11" s="87" t="s">
        <v>856</v>
      </c>
      <c r="E11" s="159">
        <v>40535.769999999997</v>
      </c>
      <c r="F11" s="159">
        <v>7167</v>
      </c>
      <c r="G11" s="159">
        <v>22</v>
      </c>
      <c r="H11" s="160" t="s">
        <v>829</v>
      </c>
      <c r="I11" s="101" t="s">
        <v>94</v>
      </c>
    </row>
    <row r="12" spans="1:16" s="5" customFormat="1" ht="26.1" customHeight="1" x14ac:dyDescent="0.2">
      <c r="A12" s="118">
        <v>9</v>
      </c>
      <c r="B12" s="87" t="s">
        <v>807</v>
      </c>
      <c r="C12" s="87" t="s">
        <v>807</v>
      </c>
      <c r="D12" s="87" t="s">
        <v>10</v>
      </c>
      <c r="E12" s="91">
        <v>37867.089999999997</v>
      </c>
      <c r="F12" s="91">
        <v>6949</v>
      </c>
      <c r="G12" s="91">
        <v>10</v>
      </c>
      <c r="H12" s="95" t="s">
        <v>771</v>
      </c>
      <c r="I12" s="18" t="s">
        <v>808</v>
      </c>
    </row>
    <row r="13" spans="1:16" s="5" customFormat="1" ht="26.1" customHeight="1" x14ac:dyDescent="0.2">
      <c r="A13" s="118">
        <v>10</v>
      </c>
      <c r="B13" s="85" t="s">
        <v>821</v>
      </c>
      <c r="C13" s="85" t="s">
        <v>820</v>
      </c>
      <c r="D13" s="87" t="s">
        <v>831</v>
      </c>
      <c r="E13" s="86">
        <v>34892.14</v>
      </c>
      <c r="F13" s="86">
        <v>6982</v>
      </c>
      <c r="G13" s="84" t="s">
        <v>533</v>
      </c>
      <c r="H13" s="84" t="s">
        <v>830</v>
      </c>
      <c r="I13" s="18" t="s">
        <v>29</v>
      </c>
    </row>
    <row r="14" spans="1:16" s="5" customFormat="1" ht="26.1" customHeight="1" x14ac:dyDescent="0.2">
      <c r="A14" s="118">
        <v>11</v>
      </c>
      <c r="B14" s="87" t="s">
        <v>755</v>
      </c>
      <c r="C14" s="87" t="s">
        <v>754</v>
      </c>
      <c r="D14" s="87" t="s">
        <v>15</v>
      </c>
      <c r="E14" s="91">
        <v>34726.93</v>
      </c>
      <c r="F14" s="91">
        <v>6994</v>
      </c>
      <c r="G14" s="91">
        <v>13</v>
      </c>
      <c r="H14" s="95" t="s">
        <v>740</v>
      </c>
      <c r="I14" s="18" t="s">
        <v>17</v>
      </c>
      <c r="O14" s="20"/>
      <c r="P14" s="11"/>
    </row>
    <row r="15" spans="1:16" s="5" customFormat="1" ht="26.1" customHeight="1" x14ac:dyDescent="0.2">
      <c r="A15" s="118">
        <v>12</v>
      </c>
      <c r="B15" s="13" t="s">
        <v>786</v>
      </c>
      <c r="C15" s="13" t="s">
        <v>785</v>
      </c>
      <c r="D15" s="13" t="s">
        <v>15</v>
      </c>
      <c r="E15" s="14">
        <v>33831.870000000003</v>
      </c>
      <c r="F15" s="14">
        <v>7140</v>
      </c>
      <c r="G15" s="14">
        <v>13</v>
      </c>
      <c r="H15" s="15" t="s">
        <v>776</v>
      </c>
      <c r="I15" s="77" t="s">
        <v>17</v>
      </c>
      <c r="K15" s="11"/>
      <c r="O15" s="20"/>
      <c r="P15" s="11"/>
    </row>
    <row r="16" spans="1:16" s="5" customFormat="1" ht="26.1" customHeight="1" x14ac:dyDescent="0.2">
      <c r="A16" s="118">
        <v>13</v>
      </c>
      <c r="B16" s="88" t="s">
        <v>822</v>
      </c>
      <c r="C16" s="88" t="s">
        <v>832</v>
      </c>
      <c r="D16" s="13" t="s">
        <v>10</v>
      </c>
      <c r="E16" s="92">
        <v>28180.86</v>
      </c>
      <c r="F16" s="92">
        <v>5349</v>
      </c>
      <c r="G16" s="96" t="s">
        <v>535</v>
      </c>
      <c r="H16" s="96" t="s">
        <v>827</v>
      </c>
      <c r="I16" s="18" t="s">
        <v>29</v>
      </c>
      <c r="J16" s="11"/>
      <c r="K16" s="11"/>
      <c r="L16" s="20"/>
      <c r="P16" s="11"/>
    </row>
    <row r="17" spans="1:16" s="5" customFormat="1" ht="26.1" customHeight="1" x14ac:dyDescent="0.2">
      <c r="A17" s="118">
        <v>14</v>
      </c>
      <c r="B17" s="44" t="s">
        <v>813</v>
      </c>
      <c r="C17" s="44" t="s">
        <v>812</v>
      </c>
      <c r="D17" s="44" t="s">
        <v>15</v>
      </c>
      <c r="E17" s="46">
        <v>27667</v>
      </c>
      <c r="F17" s="46">
        <v>4879</v>
      </c>
      <c r="G17" s="48">
        <v>9</v>
      </c>
      <c r="H17" s="49" t="s">
        <v>773</v>
      </c>
      <c r="I17" s="51" t="s">
        <v>39</v>
      </c>
      <c r="J17" s="17"/>
      <c r="L17" s="11"/>
      <c r="M17" s="11"/>
      <c r="O17" s="20"/>
      <c r="P17" s="11"/>
    </row>
    <row r="18" spans="1:16" s="5" customFormat="1" ht="26.1" customHeight="1" x14ac:dyDescent="0.2">
      <c r="A18" s="118">
        <v>15</v>
      </c>
      <c r="B18" s="13" t="s">
        <v>780</v>
      </c>
      <c r="C18" s="13" t="s">
        <v>781</v>
      </c>
      <c r="D18" s="13" t="s">
        <v>15</v>
      </c>
      <c r="E18" s="14">
        <v>25280.76</v>
      </c>
      <c r="F18" s="14">
        <v>4217</v>
      </c>
      <c r="G18" s="14">
        <v>9</v>
      </c>
      <c r="H18" s="15" t="s">
        <v>773</v>
      </c>
      <c r="I18" s="18" t="s">
        <v>453</v>
      </c>
      <c r="J18" s="17"/>
      <c r="L18" s="11"/>
      <c r="M18" s="11"/>
      <c r="O18" s="20"/>
    </row>
    <row r="19" spans="1:16" s="5" customFormat="1" ht="26.1" customHeight="1" x14ac:dyDescent="0.2">
      <c r="A19" s="118">
        <v>16</v>
      </c>
      <c r="B19" s="13" t="s">
        <v>851</v>
      </c>
      <c r="C19" s="13" t="s">
        <v>852</v>
      </c>
      <c r="D19" s="13" t="s">
        <v>15</v>
      </c>
      <c r="E19" s="14">
        <v>22898</v>
      </c>
      <c r="F19" s="14">
        <v>3791</v>
      </c>
      <c r="G19" s="14">
        <v>12</v>
      </c>
      <c r="H19" s="21" t="s">
        <v>829</v>
      </c>
      <c r="I19" s="31" t="s">
        <v>56</v>
      </c>
      <c r="J19" s="17"/>
    </row>
    <row r="20" spans="1:16" s="5" customFormat="1" ht="26.1" customHeight="1" x14ac:dyDescent="0.2">
      <c r="A20" s="118">
        <v>17</v>
      </c>
      <c r="B20" s="13" t="s">
        <v>788</v>
      </c>
      <c r="C20" s="24" t="s">
        <v>787</v>
      </c>
      <c r="D20" s="13" t="s">
        <v>15</v>
      </c>
      <c r="E20" s="14">
        <v>22192</v>
      </c>
      <c r="F20" s="14">
        <v>4058</v>
      </c>
      <c r="G20" s="23">
        <v>14</v>
      </c>
      <c r="H20" s="76" t="s">
        <v>778</v>
      </c>
      <c r="I20" s="78" t="s">
        <v>56</v>
      </c>
      <c r="K20" s="26"/>
    </row>
    <row r="21" spans="1:16" s="5" customFormat="1" ht="26.1" customHeight="1" x14ac:dyDescent="0.2">
      <c r="A21" s="118">
        <v>18</v>
      </c>
      <c r="B21" s="98" t="s">
        <v>858</v>
      </c>
      <c r="C21" s="153" t="s">
        <v>857</v>
      </c>
      <c r="D21" s="44" t="s">
        <v>15</v>
      </c>
      <c r="E21" s="99">
        <v>21896.91</v>
      </c>
      <c r="F21" s="99">
        <v>4042</v>
      </c>
      <c r="G21" s="154">
        <v>19</v>
      </c>
      <c r="H21" s="184" t="s">
        <v>827</v>
      </c>
      <c r="I21" s="157" t="s">
        <v>94</v>
      </c>
      <c r="K21" s="26"/>
    </row>
    <row r="22" spans="1:16" s="5" customFormat="1" ht="26.1" customHeight="1" x14ac:dyDescent="0.2">
      <c r="A22" s="118">
        <v>19</v>
      </c>
      <c r="B22" s="13" t="s">
        <v>854</v>
      </c>
      <c r="C22" s="24" t="s">
        <v>853</v>
      </c>
      <c r="D22" s="13" t="s">
        <v>45</v>
      </c>
      <c r="E22" s="14">
        <v>20626</v>
      </c>
      <c r="F22" s="14">
        <v>3426</v>
      </c>
      <c r="G22" s="73">
        <v>8</v>
      </c>
      <c r="H22" s="74" t="s">
        <v>828</v>
      </c>
      <c r="I22" s="194" t="s">
        <v>56</v>
      </c>
      <c r="M22" s="11"/>
      <c r="O22" s="11"/>
    </row>
    <row r="23" spans="1:16" ht="26.1" customHeight="1" x14ac:dyDescent="0.25">
      <c r="A23" s="118">
        <v>20</v>
      </c>
      <c r="B23" s="44" t="s">
        <v>745</v>
      </c>
      <c r="C23" s="44" t="s">
        <v>744</v>
      </c>
      <c r="D23" s="13" t="s">
        <v>15</v>
      </c>
      <c r="E23" s="46">
        <v>17676</v>
      </c>
      <c r="F23" s="46">
        <v>3053</v>
      </c>
      <c r="G23" s="193">
        <v>8</v>
      </c>
      <c r="H23" s="63" t="s">
        <v>746</v>
      </c>
      <c r="I23" s="195" t="s">
        <v>39</v>
      </c>
      <c r="L23" s="35"/>
      <c r="M23" s="55"/>
    </row>
    <row r="24" spans="1:16" s="5" customFormat="1" ht="26.1" customHeight="1" x14ac:dyDescent="0.2">
      <c r="A24" s="118">
        <v>21</v>
      </c>
      <c r="B24" s="44" t="s">
        <v>868</v>
      </c>
      <c r="C24" s="90" t="s">
        <v>867</v>
      </c>
      <c r="D24" s="44" t="s">
        <v>69</v>
      </c>
      <c r="E24" s="46">
        <v>16164.2</v>
      </c>
      <c r="F24" s="46">
        <v>2768</v>
      </c>
      <c r="G24" s="128">
        <v>6</v>
      </c>
      <c r="H24" s="63" t="s">
        <v>827</v>
      </c>
      <c r="I24" s="67" t="s">
        <v>237</v>
      </c>
      <c r="J24" s="43"/>
      <c r="K24" s="43"/>
      <c r="L24" s="43"/>
      <c r="M24" s="43"/>
      <c r="N24" s="43"/>
    </row>
    <row r="25" spans="1:16" s="5" customFormat="1" ht="26.1" customHeight="1" x14ac:dyDescent="0.2">
      <c r="A25" s="118">
        <v>22</v>
      </c>
      <c r="B25" s="88" t="s">
        <v>824</v>
      </c>
      <c r="C25" s="120" t="s">
        <v>823</v>
      </c>
      <c r="D25" s="13" t="s">
        <v>796</v>
      </c>
      <c r="E25" s="92">
        <v>11892.31</v>
      </c>
      <c r="F25" s="92">
        <v>1946</v>
      </c>
      <c r="G25" s="125" t="s">
        <v>528</v>
      </c>
      <c r="H25" s="125" t="s">
        <v>830</v>
      </c>
      <c r="I25" s="31" t="s">
        <v>29</v>
      </c>
      <c r="M25" s="11"/>
      <c r="N25" s="20"/>
      <c r="O25" s="11"/>
    </row>
    <row r="26" spans="1:16" s="43" customFormat="1" ht="26.1" customHeight="1" x14ac:dyDescent="0.2">
      <c r="A26" s="118">
        <v>23</v>
      </c>
      <c r="B26" s="45" t="s">
        <v>848</v>
      </c>
      <c r="C26" s="45" t="s">
        <v>849</v>
      </c>
      <c r="D26" s="45" t="s">
        <v>850</v>
      </c>
      <c r="E26" s="47">
        <v>9861</v>
      </c>
      <c r="F26" s="47">
        <v>1830</v>
      </c>
      <c r="G26" s="47">
        <v>12</v>
      </c>
      <c r="H26" s="50" t="s">
        <v>827</v>
      </c>
      <c r="I26" s="52" t="s">
        <v>56</v>
      </c>
    </row>
    <row r="27" spans="1:16" s="43" customFormat="1" ht="26.1" customHeight="1" x14ac:dyDescent="0.2">
      <c r="A27" s="118">
        <v>24</v>
      </c>
      <c r="B27" s="45" t="s">
        <v>841</v>
      </c>
      <c r="C27" s="45" t="s">
        <v>842</v>
      </c>
      <c r="D27" s="45" t="s">
        <v>15</v>
      </c>
      <c r="E27" s="47">
        <v>9507.92</v>
      </c>
      <c r="F27" s="47">
        <v>1551</v>
      </c>
      <c r="G27" s="47">
        <v>10</v>
      </c>
      <c r="H27" s="74" t="s">
        <v>830</v>
      </c>
      <c r="I27" s="78" t="s">
        <v>91</v>
      </c>
    </row>
    <row r="28" spans="1:16" s="43" customFormat="1" ht="26.1" customHeight="1" x14ac:dyDescent="0.2">
      <c r="A28" s="118">
        <v>25</v>
      </c>
      <c r="B28" s="45" t="s">
        <v>806</v>
      </c>
      <c r="C28" s="45" t="s">
        <v>806</v>
      </c>
      <c r="D28" s="45" t="s">
        <v>10</v>
      </c>
      <c r="E28" s="47">
        <v>9191.5</v>
      </c>
      <c r="F28" s="47">
        <v>2004</v>
      </c>
      <c r="G28" s="47">
        <v>8</v>
      </c>
      <c r="H28" s="50" t="s">
        <v>776</v>
      </c>
      <c r="I28" s="78" t="s">
        <v>114</v>
      </c>
    </row>
    <row r="29" spans="1:16" s="43" customFormat="1" ht="26.1" customHeight="1" x14ac:dyDescent="0.2">
      <c r="A29" s="118">
        <v>26</v>
      </c>
      <c r="B29" s="45" t="s">
        <v>836</v>
      </c>
      <c r="C29" s="45" t="s">
        <v>835</v>
      </c>
      <c r="D29" s="45" t="s">
        <v>133</v>
      </c>
      <c r="E29" s="47">
        <v>8822.9500000000007</v>
      </c>
      <c r="F29" s="47">
        <v>1544</v>
      </c>
      <c r="G29" s="47">
        <v>12</v>
      </c>
      <c r="H29" s="50" t="s">
        <v>828</v>
      </c>
      <c r="I29" s="79" t="s">
        <v>77</v>
      </c>
    </row>
    <row r="30" spans="1:16" s="43" customFormat="1" ht="26.1" customHeight="1" x14ac:dyDescent="0.2">
      <c r="A30" s="118">
        <v>27</v>
      </c>
      <c r="B30" s="105" t="s">
        <v>860</v>
      </c>
      <c r="C30" s="105" t="s">
        <v>859</v>
      </c>
      <c r="D30" s="60" t="s">
        <v>15</v>
      </c>
      <c r="E30" s="108">
        <v>5684.78</v>
      </c>
      <c r="F30" s="108">
        <v>927</v>
      </c>
      <c r="G30" s="108">
        <v>12</v>
      </c>
      <c r="H30" s="110" t="s">
        <v>830</v>
      </c>
      <c r="I30" s="157" t="s">
        <v>94</v>
      </c>
    </row>
    <row r="31" spans="1:16" s="43" customFormat="1" ht="26.1" customHeight="1" x14ac:dyDescent="0.2">
      <c r="A31" s="118">
        <v>28</v>
      </c>
      <c r="B31" s="45" t="s">
        <v>861</v>
      </c>
      <c r="C31" s="45" t="s">
        <v>862</v>
      </c>
      <c r="D31" s="45" t="s">
        <v>863</v>
      </c>
      <c r="E31" s="47">
        <v>5581</v>
      </c>
      <c r="F31" s="47">
        <v>1046</v>
      </c>
      <c r="G31" s="47">
        <v>2</v>
      </c>
      <c r="H31" s="50" t="s">
        <v>864</v>
      </c>
      <c r="I31" s="113" t="s">
        <v>39</v>
      </c>
    </row>
    <row r="32" spans="1:16" s="43" customFormat="1" ht="26.1" customHeight="1" x14ac:dyDescent="0.2">
      <c r="A32" s="118">
        <v>29</v>
      </c>
      <c r="B32" s="119" t="s">
        <v>768</v>
      </c>
      <c r="C32" s="119" t="s">
        <v>779</v>
      </c>
      <c r="D32" s="45" t="s">
        <v>45</v>
      </c>
      <c r="E32" s="122">
        <v>5324.76</v>
      </c>
      <c r="F32" s="122">
        <v>948</v>
      </c>
      <c r="G32" s="124" t="s">
        <v>524</v>
      </c>
      <c r="H32" s="124" t="s">
        <v>778</v>
      </c>
      <c r="I32" s="52" t="s">
        <v>29</v>
      </c>
    </row>
    <row r="33" spans="1:18" s="5" customFormat="1" ht="26.1" customHeight="1" x14ac:dyDescent="0.2">
      <c r="A33" s="118">
        <v>30</v>
      </c>
      <c r="B33" s="24" t="s">
        <v>843</v>
      </c>
      <c r="C33" s="24" t="s">
        <v>845</v>
      </c>
      <c r="D33" s="24" t="s">
        <v>844</v>
      </c>
      <c r="E33" s="73">
        <v>4947</v>
      </c>
      <c r="F33" s="47">
        <v>850</v>
      </c>
      <c r="G33" s="47">
        <v>16</v>
      </c>
      <c r="H33" s="50" t="s">
        <v>830</v>
      </c>
      <c r="I33" s="52" t="s">
        <v>56</v>
      </c>
      <c r="J33" s="43"/>
      <c r="K33" s="43"/>
      <c r="L33" s="43"/>
      <c r="M33" s="42"/>
      <c r="N33" s="43"/>
      <c r="O33" s="43"/>
    </row>
    <row r="34" spans="1:18" s="5" customFormat="1" ht="26.1" customHeight="1" x14ac:dyDescent="0.2">
      <c r="A34" s="118">
        <v>31</v>
      </c>
      <c r="B34" s="90" t="s">
        <v>872</v>
      </c>
      <c r="C34" s="90" t="s">
        <v>872</v>
      </c>
      <c r="D34" s="44" t="s">
        <v>10</v>
      </c>
      <c r="E34" s="190">
        <v>3874.29</v>
      </c>
      <c r="F34" s="61">
        <v>1259</v>
      </c>
      <c r="G34" s="62">
        <v>7</v>
      </c>
      <c r="H34" s="63">
        <v>43721</v>
      </c>
      <c r="I34" s="67" t="s">
        <v>871</v>
      </c>
      <c r="J34" s="43"/>
      <c r="K34" s="43"/>
      <c r="L34" s="43"/>
      <c r="M34" s="42"/>
      <c r="N34" s="43"/>
      <c r="O34" s="43"/>
    </row>
    <row r="35" spans="1:18" s="5" customFormat="1" ht="26.1" customHeight="1" x14ac:dyDescent="0.2">
      <c r="A35" s="118">
        <v>32</v>
      </c>
      <c r="B35" s="98" t="s">
        <v>809</v>
      </c>
      <c r="C35" s="153" t="s">
        <v>810</v>
      </c>
      <c r="D35" s="98" t="s">
        <v>45</v>
      </c>
      <c r="E35" s="99">
        <v>3720</v>
      </c>
      <c r="F35" s="154">
        <v>735</v>
      </c>
      <c r="G35" s="154">
        <v>4</v>
      </c>
      <c r="H35" s="174" t="s">
        <v>778</v>
      </c>
      <c r="I35" s="175" t="s">
        <v>811</v>
      </c>
      <c r="J35" s="11"/>
    </row>
    <row r="36" spans="1:18" s="43" customFormat="1" ht="24.75" customHeight="1" x14ac:dyDescent="0.2">
      <c r="A36" s="118">
        <v>33</v>
      </c>
      <c r="B36" s="105" t="s">
        <v>801</v>
      </c>
      <c r="C36" s="105" t="s">
        <v>802</v>
      </c>
      <c r="D36" s="105" t="s">
        <v>803</v>
      </c>
      <c r="E36" s="108">
        <v>3624.68</v>
      </c>
      <c r="F36" s="108">
        <v>1211</v>
      </c>
      <c r="G36" s="108">
        <v>5</v>
      </c>
      <c r="H36" s="110" t="s">
        <v>778</v>
      </c>
      <c r="I36" s="111" t="s">
        <v>633</v>
      </c>
    </row>
    <row r="37" spans="1:18" s="5" customFormat="1" ht="26.1" customHeight="1" x14ac:dyDescent="0.2">
      <c r="A37" s="118">
        <v>34</v>
      </c>
      <c r="B37" s="44" t="s">
        <v>869</v>
      </c>
      <c r="C37" s="90" t="s">
        <v>870</v>
      </c>
      <c r="D37" s="44" t="s">
        <v>642</v>
      </c>
      <c r="E37" s="46">
        <v>3591.5</v>
      </c>
      <c r="F37" s="171">
        <v>747</v>
      </c>
      <c r="G37" s="94">
        <v>4</v>
      </c>
      <c r="H37" s="63" t="s">
        <v>827</v>
      </c>
      <c r="I37" s="81" t="s">
        <v>237</v>
      </c>
      <c r="J37" s="11"/>
    </row>
    <row r="38" spans="1:18" ht="26.1" customHeight="1" x14ac:dyDescent="0.25">
      <c r="A38" s="118">
        <v>35</v>
      </c>
      <c r="B38" s="98" t="s">
        <v>805</v>
      </c>
      <c r="C38" s="98" t="s">
        <v>804</v>
      </c>
      <c r="D38" s="98" t="s">
        <v>69</v>
      </c>
      <c r="E38" s="99">
        <v>3209.37</v>
      </c>
      <c r="F38" s="99">
        <v>708</v>
      </c>
      <c r="G38" s="99">
        <v>8</v>
      </c>
      <c r="H38" s="174" t="s">
        <v>778</v>
      </c>
      <c r="I38" s="175" t="s">
        <v>711</v>
      </c>
    </row>
    <row r="39" spans="1:18" s="5" customFormat="1" ht="26.1" customHeight="1" x14ac:dyDescent="0.25">
      <c r="A39" s="118">
        <v>36</v>
      </c>
      <c r="B39" s="98" t="s">
        <v>837</v>
      </c>
      <c r="C39" s="98" t="s">
        <v>838</v>
      </c>
      <c r="D39" s="44" t="s">
        <v>15</v>
      </c>
      <c r="E39" s="99">
        <v>2862.43</v>
      </c>
      <c r="F39" s="99">
        <v>532</v>
      </c>
      <c r="G39" s="99">
        <v>7</v>
      </c>
      <c r="H39" s="174" t="s">
        <v>830</v>
      </c>
      <c r="I39" s="77" t="s">
        <v>101</v>
      </c>
      <c r="J39"/>
      <c r="K39"/>
    </row>
    <row r="40" spans="1:18" ht="26.1" customHeight="1" x14ac:dyDescent="0.25">
      <c r="A40" s="118">
        <v>37</v>
      </c>
      <c r="B40" s="98" t="s">
        <v>839</v>
      </c>
      <c r="C40" s="98" t="s">
        <v>840</v>
      </c>
      <c r="D40" s="13" t="s">
        <v>15</v>
      </c>
      <c r="E40" s="99">
        <v>2914.1</v>
      </c>
      <c r="F40" s="99">
        <v>566</v>
      </c>
      <c r="G40" s="99">
        <v>7</v>
      </c>
      <c r="H40" s="174" t="s">
        <v>828</v>
      </c>
      <c r="I40" s="175" t="s">
        <v>633</v>
      </c>
      <c r="K40" s="70"/>
      <c r="M40" s="54"/>
      <c r="N40" s="43"/>
    </row>
    <row r="41" spans="1:18" s="43" customFormat="1" ht="24.75" customHeight="1" x14ac:dyDescent="0.2">
      <c r="A41" s="118">
        <v>38</v>
      </c>
      <c r="B41" s="105" t="s">
        <v>1042</v>
      </c>
      <c r="C41" s="105" t="s">
        <v>1043</v>
      </c>
      <c r="D41" s="45" t="s">
        <v>69</v>
      </c>
      <c r="E41" s="108">
        <v>2018.5</v>
      </c>
      <c r="F41" s="108">
        <v>523</v>
      </c>
      <c r="G41" s="108">
        <v>4</v>
      </c>
      <c r="H41" s="110" t="s">
        <v>829</v>
      </c>
      <c r="I41" s="113" t="s">
        <v>49</v>
      </c>
    </row>
    <row r="42" spans="1:18" s="43" customFormat="1" ht="24.75" customHeight="1" x14ac:dyDescent="0.25">
      <c r="A42" s="118">
        <v>39</v>
      </c>
      <c r="B42" s="45" t="s">
        <v>760</v>
      </c>
      <c r="C42" s="45" t="s">
        <v>761</v>
      </c>
      <c r="D42" s="139" t="s">
        <v>69</v>
      </c>
      <c r="E42" s="47">
        <v>1969.83</v>
      </c>
      <c r="F42" s="47">
        <v>440</v>
      </c>
      <c r="G42" s="47">
        <v>2</v>
      </c>
      <c r="H42" s="74" t="s">
        <v>751</v>
      </c>
      <c r="I42" s="52" t="s">
        <v>91</v>
      </c>
      <c r="J42" s="20"/>
      <c r="K42" s="20"/>
      <c r="L42" s="40"/>
      <c r="M42" s="41"/>
      <c r="N42" s="20"/>
      <c r="O42" s="54"/>
      <c r="P42" s="69"/>
      <c r="Q42" s="56"/>
      <c r="R42" s="69"/>
    </row>
    <row r="43" spans="1:18" s="43" customFormat="1" ht="24.75" customHeight="1" x14ac:dyDescent="0.25">
      <c r="A43" s="118">
        <v>40</v>
      </c>
      <c r="B43" s="45" t="s">
        <v>783</v>
      </c>
      <c r="C43" s="45" t="s">
        <v>782</v>
      </c>
      <c r="D43" s="45" t="s">
        <v>784</v>
      </c>
      <c r="E43" s="47">
        <v>1944.12</v>
      </c>
      <c r="F43" s="47">
        <v>375</v>
      </c>
      <c r="G43" s="47">
        <v>12</v>
      </c>
      <c r="H43" s="50" t="s">
        <v>778</v>
      </c>
      <c r="I43" s="53" t="s">
        <v>77</v>
      </c>
      <c r="J43" s="20"/>
      <c r="K43" s="20"/>
      <c r="L43" s="40"/>
      <c r="M43" s="41"/>
      <c r="N43" s="20"/>
      <c r="O43" s="54"/>
      <c r="P43" s="69"/>
      <c r="Q43" s="56"/>
      <c r="R43" s="69"/>
    </row>
    <row r="44" spans="1:18" s="43" customFormat="1" ht="24.75" customHeight="1" x14ac:dyDescent="0.25">
      <c r="A44" s="118">
        <v>41</v>
      </c>
      <c r="B44" s="60" t="s">
        <v>792</v>
      </c>
      <c r="C44" s="60" t="s">
        <v>793</v>
      </c>
      <c r="D44" s="60" t="s">
        <v>15</v>
      </c>
      <c r="E44" s="61">
        <v>1828.57</v>
      </c>
      <c r="F44" s="61">
        <v>360</v>
      </c>
      <c r="G44" s="62">
        <v>4</v>
      </c>
      <c r="H44" s="63" t="s">
        <v>773</v>
      </c>
      <c r="I44" s="67" t="s">
        <v>101</v>
      </c>
      <c r="J44" s="20"/>
      <c r="K44" s="20"/>
      <c r="L44" s="40"/>
      <c r="M44" s="41"/>
      <c r="N44" s="20"/>
      <c r="O44" s="54"/>
      <c r="P44" s="69"/>
      <c r="Q44" s="56"/>
      <c r="R44" s="69"/>
    </row>
    <row r="45" spans="1:18" s="43" customFormat="1" ht="24.75" customHeight="1" x14ac:dyDescent="0.25">
      <c r="A45" s="118">
        <v>42</v>
      </c>
      <c r="B45" s="45" t="s">
        <v>638</v>
      </c>
      <c r="C45" s="45" t="s">
        <v>639</v>
      </c>
      <c r="D45" s="60" t="s">
        <v>232</v>
      </c>
      <c r="E45" s="47">
        <v>1318</v>
      </c>
      <c r="F45" s="47">
        <v>261</v>
      </c>
      <c r="G45" s="47">
        <v>2</v>
      </c>
      <c r="H45" s="50" t="s">
        <v>614</v>
      </c>
      <c r="I45" s="53" t="s">
        <v>94</v>
      </c>
      <c r="J45" s="20"/>
      <c r="K45" s="20"/>
      <c r="L45" s="40"/>
      <c r="M45" s="41"/>
      <c r="N45" s="20"/>
      <c r="O45" s="54"/>
      <c r="P45" s="69"/>
      <c r="Q45" s="56"/>
      <c r="R45" s="69"/>
    </row>
    <row r="46" spans="1:18" s="5" customFormat="1" ht="26.1" customHeight="1" x14ac:dyDescent="0.2">
      <c r="A46" s="118">
        <v>43</v>
      </c>
      <c r="B46" s="44" t="s">
        <v>640</v>
      </c>
      <c r="C46" s="90" t="s">
        <v>641</v>
      </c>
      <c r="D46" s="44" t="s">
        <v>642</v>
      </c>
      <c r="E46" s="46">
        <v>1291</v>
      </c>
      <c r="F46" s="46">
        <v>325</v>
      </c>
      <c r="G46" s="94">
        <v>1</v>
      </c>
      <c r="H46" s="104" t="s">
        <v>643</v>
      </c>
      <c r="I46" s="113" t="s">
        <v>644</v>
      </c>
    </row>
    <row r="47" spans="1:18" s="43" customFormat="1" ht="24.75" customHeight="1" x14ac:dyDescent="0.25">
      <c r="A47" s="118">
        <v>44</v>
      </c>
      <c r="B47" s="105" t="s">
        <v>748</v>
      </c>
      <c r="C47" s="105" t="s">
        <v>747</v>
      </c>
      <c r="D47" s="45" t="s">
        <v>120</v>
      </c>
      <c r="E47" s="108">
        <v>1196</v>
      </c>
      <c r="F47" s="108">
        <v>300</v>
      </c>
      <c r="G47" s="108">
        <v>2</v>
      </c>
      <c r="H47" s="110" t="s">
        <v>751</v>
      </c>
      <c r="I47" s="53" t="s">
        <v>94</v>
      </c>
      <c r="J47" s="20"/>
      <c r="K47" s="20"/>
      <c r="L47" s="40"/>
      <c r="M47" s="41"/>
      <c r="N47" s="20"/>
      <c r="O47" s="54"/>
      <c r="P47" s="69"/>
      <c r="Q47" s="56"/>
      <c r="R47" s="69"/>
    </row>
    <row r="48" spans="1:18" s="5" customFormat="1" ht="26.1" customHeight="1" x14ac:dyDescent="0.2">
      <c r="A48" s="118">
        <v>45</v>
      </c>
      <c r="B48" s="88" t="s">
        <v>766</v>
      </c>
      <c r="C48" s="120" t="s">
        <v>775</v>
      </c>
      <c r="D48" s="13" t="s">
        <v>15</v>
      </c>
      <c r="E48" s="92">
        <v>1063.5</v>
      </c>
      <c r="F48" s="172">
        <v>194</v>
      </c>
      <c r="G48" s="124" t="s">
        <v>520</v>
      </c>
      <c r="H48" s="124" t="s">
        <v>746</v>
      </c>
      <c r="I48" s="167" t="s">
        <v>29</v>
      </c>
      <c r="K48" s="26"/>
      <c r="L48" s="17"/>
      <c r="O48" s="40"/>
      <c r="P48" s="40"/>
      <c r="Q48" s="20"/>
      <c r="R48" s="41"/>
    </row>
    <row r="49" spans="1:18" s="5" customFormat="1" ht="26.1" customHeight="1" x14ac:dyDescent="0.2">
      <c r="A49" s="118">
        <v>46</v>
      </c>
      <c r="B49" s="88" t="s">
        <v>767</v>
      </c>
      <c r="C49" s="120" t="s">
        <v>777</v>
      </c>
      <c r="D49" s="13" t="s">
        <v>274</v>
      </c>
      <c r="E49" s="92">
        <v>884.23</v>
      </c>
      <c r="F49" s="172">
        <v>192</v>
      </c>
      <c r="G49" s="124" t="s">
        <v>520</v>
      </c>
      <c r="H49" s="129" t="s">
        <v>776</v>
      </c>
      <c r="I49" s="167" t="s">
        <v>29</v>
      </c>
      <c r="K49" s="26"/>
      <c r="L49" s="17"/>
      <c r="N49" s="20"/>
      <c r="O49" s="40"/>
      <c r="P49" s="40"/>
      <c r="Q49" s="20"/>
      <c r="R49" s="41"/>
    </row>
    <row r="50" spans="1:18" ht="26.1" customHeight="1" x14ac:dyDescent="0.25">
      <c r="A50" s="118">
        <v>47</v>
      </c>
      <c r="B50" s="179" t="s">
        <v>825</v>
      </c>
      <c r="C50" s="179" t="s">
        <v>334</v>
      </c>
      <c r="D50" s="121" t="s">
        <v>15</v>
      </c>
      <c r="E50" s="180">
        <v>661</v>
      </c>
      <c r="F50" s="180">
        <v>157</v>
      </c>
      <c r="G50" s="181" t="s">
        <v>520</v>
      </c>
      <c r="H50" s="181" t="s">
        <v>833</v>
      </c>
      <c r="I50" s="191" t="s">
        <v>36</v>
      </c>
      <c r="K50" s="65"/>
      <c r="P50" s="35"/>
      <c r="Q50" s="35"/>
      <c r="R50" s="54"/>
    </row>
    <row r="51" spans="1:18" s="186" customFormat="1" ht="26.1" customHeight="1" x14ac:dyDescent="0.25">
      <c r="A51" s="118">
        <v>48</v>
      </c>
      <c r="B51" s="45" t="s">
        <v>847</v>
      </c>
      <c r="C51" s="45" t="s">
        <v>846</v>
      </c>
      <c r="D51" s="45" t="s">
        <v>45</v>
      </c>
      <c r="E51" s="47">
        <v>648</v>
      </c>
      <c r="F51" s="47">
        <v>191</v>
      </c>
      <c r="G51" s="47">
        <v>2</v>
      </c>
      <c r="H51" s="50" t="s">
        <v>827</v>
      </c>
      <c r="I51" s="52" t="s">
        <v>56</v>
      </c>
      <c r="K51" s="187"/>
      <c r="P51" s="188"/>
      <c r="Q51" s="188"/>
      <c r="R51" s="189"/>
    </row>
    <row r="52" spans="1:18" s="5" customFormat="1" ht="26.1" customHeight="1" x14ac:dyDescent="0.2">
      <c r="A52" s="118">
        <v>49</v>
      </c>
      <c r="B52" s="90" t="s">
        <v>645</v>
      </c>
      <c r="C52" s="90" t="s">
        <v>646</v>
      </c>
      <c r="D52" s="90" t="s">
        <v>647</v>
      </c>
      <c r="E52" s="171">
        <v>561</v>
      </c>
      <c r="F52" s="171">
        <v>267</v>
      </c>
      <c r="G52" s="94">
        <v>1</v>
      </c>
      <c r="H52" s="58" t="s">
        <v>648</v>
      </c>
      <c r="I52" s="59" t="s">
        <v>644</v>
      </c>
      <c r="M52" s="11"/>
      <c r="N52" s="11"/>
    </row>
    <row r="53" spans="1:18" s="186" customFormat="1" ht="26.1" customHeight="1" x14ac:dyDescent="0.25">
      <c r="A53" s="118">
        <v>50</v>
      </c>
      <c r="B53" s="45" t="s">
        <v>52</v>
      </c>
      <c r="C53" s="45" t="s">
        <v>53</v>
      </c>
      <c r="D53" s="45" t="s">
        <v>54</v>
      </c>
      <c r="E53" s="47">
        <v>560</v>
      </c>
      <c r="F53" s="47">
        <v>141</v>
      </c>
      <c r="G53" s="47">
        <v>1</v>
      </c>
      <c r="H53" s="50">
        <v>43385</v>
      </c>
      <c r="I53" s="52" t="s">
        <v>29</v>
      </c>
      <c r="K53" s="187"/>
      <c r="P53" s="188"/>
      <c r="Q53" s="188"/>
      <c r="R53" s="189"/>
    </row>
    <row r="54" spans="1:18" s="186" customFormat="1" ht="26.1" customHeight="1" x14ac:dyDescent="0.25">
      <c r="A54" s="118">
        <v>51</v>
      </c>
      <c r="B54" s="105" t="s">
        <v>695</v>
      </c>
      <c r="C54" s="105" t="s">
        <v>695</v>
      </c>
      <c r="D54" s="45" t="s">
        <v>693</v>
      </c>
      <c r="E54" s="108">
        <v>529.27</v>
      </c>
      <c r="F54" s="108">
        <v>310</v>
      </c>
      <c r="G54" s="108">
        <v>2</v>
      </c>
      <c r="H54" s="110" t="s">
        <v>471</v>
      </c>
      <c r="I54" s="111" t="s">
        <v>694</v>
      </c>
      <c r="K54" s="187"/>
      <c r="P54" s="188"/>
      <c r="Q54" s="188"/>
      <c r="R54" s="189"/>
    </row>
    <row r="55" spans="1:18" s="5" customFormat="1" ht="26.1" customHeight="1" x14ac:dyDescent="0.25">
      <c r="A55" s="118">
        <v>52</v>
      </c>
      <c r="B55" s="24" t="s">
        <v>759</v>
      </c>
      <c r="C55" s="24" t="s">
        <v>758</v>
      </c>
      <c r="D55" s="24" t="s">
        <v>157</v>
      </c>
      <c r="E55" s="23">
        <v>459</v>
      </c>
      <c r="F55" s="23">
        <v>116</v>
      </c>
      <c r="G55" s="23">
        <v>3</v>
      </c>
      <c r="H55" s="80" t="s">
        <v>739</v>
      </c>
      <c r="I55" s="192" t="s">
        <v>91</v>
      </c>
      <c r="J55"/>
      <c r="K55"/>
      <c r="L55"/>
      <c r="M55"/>
      <c r="N55"/>
      <c r="P55" s="40"/>
      <c r="Q55" s="20"/>
      <c r="R55" s="41"/>
    </row>
    <row r="56" spans="1:18" s="43" customFormat="1" ht="26.1" customHeight="1" x14ac:dyDescent="0.2">
      <c r="A56" s="118">
        <v>53</v>
      </c>
      <c r="B56" s="60" t="s">
        <v>667</v>
      </c>
      <c r="C56" s="60" t="s">
        <v>668</v>
      </c>
      <c r="D56" s="60" t="s">
        <v>650</v>
      </c>
      <c r="E56" s="61">
        <v>426</v>
      </c>
      <c r="F56" s="61">
        <v>162</v>
      </c>
      <c r="G56" s="62">
        <v>1</v>
      </c>
      <c r="H56" s="63">
        <v>42654</v>
      </c>
      <c r="I56" s="64" t="s">
        <v>644</v>
      </c>
      <c r="J56" s="56"/>
      <c r="K56" s="66"/>
    </row>
    <row r="57" spans="1:18" s="43" customFormat="1" ht="26.1" customHeight="1" x14ac:dyDescent="0.25">
      <c r="A57" s="118">
        <v>54</v>
      </c>
      <c r="B57" s="119" t="s">
        <v>730</v>
      </c>
      <c r="C57" s="119" t="s">
        <v>729</v>
      </c>
      <c r="D57" s="13" t="s">
        <v>15</v>
      </c>
      <c r="E57" s="122">
        <v>275.10000000000002</v>
      </c>
      <c r="F57" s="122">
        <v>39</v>
      </c>
      <c r="G57" s="124" t="s">
        <v>518</v>
      </c>
      <c r="H57" s="124" t="s">
        <v>739</v>
      </c>
      <c r="I57" s="53" t="s">
        <v>36</v>
      </c>
      <c r="J57"/>
      <c r="K57"/>
      <c r="L57"/>
      <c r="M57"/>
      <c r="N57"/>
      <c r="P57" s="68"/>
      <c r="Q57" s="56"/>
      <c r="R57" s="69"/>
    </row>
    <row r="58" spans="1:18" s="5" customFormat="1" ht="26.1" customHeight="1" x14ac:dyDescent="0.2">
      <c r="A58" s="118">
        <v>55</v>
      </c>
      <c r="B58" s="24" t="s">
        <v>514</v>
      </c>
      <c r="C58" s="24" t="s">
        <v>515</v>
      </c>
      <c r="D58" s="24" t="s">
        <v>69</v>
      </c>
      <c r="E58" s="23">
        <v>199.98</v>
      </c>
      <c r="F58" s="23">
        <v>120</v>
      </c>
      <c r="G58" s="23">
        <v>1</v>
      </c>
      <c r="H58" s="21" t="s">
        <v>355</v>
      </c>
      <c r="I58" s="31" t="s">
        <v>91</v>
      </c>
      <c r="K58" s="40"/>
      <c r="M58" s="20"/>
      <c r="N58" s="41"/>
    </row>
    <row r="59" spans="1:18" ht="26.1" customHeight="1" x14ac:dyDescent="0.25">
      <c r="A59" s="118">
        <v>56</v>
      </c>
      <c r="B59" s="60" t="s">
        <v>657</v>
      </c>
      <c r="C59" s="107" t="s">
        <v>658</v>
      </c>
      <c r="D59" s="107" t="s">
        <v>659</v>
      </c>
      <c r="E59" s="61">
        <v>160</v>
      </c>
      <c r="F59" s="61">
        <v>84</v>
      </c>
      <c r="G59" s="109">
        <v>1</v>
      </c>
      <c r="H59" s="63" t="s">
        <v>660</v>
      </c>
      <c r="I59" s="113" t="s">
        <v>644</v>
      </c>
    </row>
    <row r="60" spans="1:18" s="43" customFormat="1" ht="26.1" customHeight="1" x14ac:dyDescent="0.2">
      <c r="A60" s="118">
        <v>57</v>
      </c>
      <c r="B60" s="45" t="s">
        <v>150</v>
      </c>
      <c r="C60" s="45" t="s">
        <v>150</v>
      </c>
      <c r="D60" s="45" t="s">
        <v>10</v>
      </c>
      <c r="E60" s="47">
        <v>111</v>
      </c>
      <c r="F60" s="47">
        <v>31</v>
      </c>
      <c r="G60" s="47">
        <v>3</v>
      </c>
      <c r="H60" s="50">
        <v>43189</v>
      </c>
      <c r="I60" s="53" t="s">
        <v>151</v>
      </c>
      <c r="K60" s="66"/>
      <c r="P60" s="56"/>
    </row>
    <row r="61" spans="1:18" s="5" customFormat="1" ht="26.1" customHeight="1" x14ac:dyDescent="0.2">
      <c r="A61" s="118">
        <v>58</v>
      </c>
      <c r="B61" s="44" t="s">
        <v>671</v>
      </c>
      <c r="C61" s="90" t="s">
        <v>672</v>
      </c>
      <c r="D61" s="44" t="s">
        <v>673</v>
      </c>
      <c r="E61" s="46">
        <v>110</v>
      </c>
      <c r="F61" s="46">
        <v>55</v>
      </c>
      <c r="G61" s="94">
        <v>1</v>
      </c>
      <c r="H61" s="104">
        <v>42030</v>
      </c>
      <c r="I61" s="113" t="s">
        <v>644</v>
      </c>
    </row>
    <row r="62" spans="1:18" s="43" customFormat="1" ht="24.75" customHeight="1" x14ac:dyDescent="0.2">
      <c r="A62" s="118">
        <v>59</v>
      </c>
      <c r="B62" s="60" t="s">
        <v>664</v>
      </c>
      <c r="C62" s="60" t="s">
        <v>665</v>
      </c>
      <c r="D62" s="60" t="s">
        <v>69</v>
      </c>
      <c r="E62" s="61">
        <v>105</v>
      </c>
      <c r="F62" s="61">
        <v>35</v>
      </c>
      <c r="G62" s="62">
        <v>1</v>
      </c>
      <c r="H62" s="63" t="s">
        <v>666</v>
      </c>
      <c r="I62" s="51" t="s">
        <v>644</v>
      </c>
      <c r="J62" s="42"/>
    </row>
    <row r="63" spans="1:18" s="43" customFormat="1" ht="26.1" customHeight="1" x14ac:dyDescent="0.2">
      <c r="A63" s="118">
        <v>60</v>
      </c>
      <c r="B63" s="149" t="s">
        <v>462</v>
      </c>
      <c r="C63" s="149" t="s">
        <v>463</v>
      </c>
      <c r="D63" s="60" t="s">
        <v>15</v>
      </c>
      <c r="E63" s="150">
        <v>104</v>
      </c>
      <c r="F63" s="150">
        <v>52</v>
      </c>
      <c r="G63" s="151">
        <v>1</v>
      </c>
      <c r="H63" s="152">
        <v>43084</v>
      </c>
      <c r="I63" s="112" t="s">
        <v>21</v>
      </c>
      <c r="K63" s="66"/>
      <c r="P63" s="56"/>
    </row>
    <row r="64" spans="1:18" s="43" customFormat="1" ht="26.1" customHeight="1" x14ac:dyDescent="0.2">
      <c r="A64" s="118">
        <v>61</v>
      </c>
      <c r="B64" s="121" t="s">
        <v>474</v>
      </c>
      <c r="C64" s="121" t="s">
        <v>475</v>
      </c>
      <c r="D64" s="45" t="s">
        <v>15</v>
      </c>
      <c r="E64" s="123">
        <v>70</v>
      </c>
      <c r="F64" s="123">
        <v>20</v>
      </c>
      <c r="G64" s="123">
        <v>1</v>
      </c>
      <c r="H64" s="155" t="s">
        <v>471</v>
      </c>
      <c r="I64" s="191" t="s">
        <v>39</v>
      </c>
      <c r="K64" s="66"/>
      <c r="P64" s="56"/>
    </row>
    <row r="65" spans="1:16" s="43" customFormat="1" ht="26.1" customHeight="1" x14ac:dyDescent="0.2">
      <c r="A65" s="118">
        <v>62</v>
      </c>
      <c r="B65" s="121" t="s">
        <v>426</v>
      </c>
      <c r="C65" s="121" t="s">
        <v>427</v>
      </c>
      <c r="D65" s="45" t="s">
        <v>10</v>
      </c>
      <c r="E65" s="123">
        <v>29</v>
      </c>
      <c r="F65" s="123">
        <v>8</v>
      </c>
      <c r="G65" s="123">
        <v>1</v>
      </c>
      <c r="H65" s="155" t="s">
        <v>297</v>
      </c>
      <c r="I65" s="165" t="s">
        <v>428</v>
      </c>
      <c r="K65" s="66"/>
      <c r="P65" s="56"/>
    </row>
    <row r="66" spans="1:16" s="43" customFormat="1" ht="26.1" customHeight="1" x14ac:dyDescent="0.25">
      <c r="A66" s="118">
        <v>63</v>
      </c>
      <c r="B66" s="149" t="s">
        <v>37</v>
      </c>
      <c r="C66" s="149" t="s">
        <v>38</v>
      </c>
      <c r="D66" s="44" t="s">
        <v>15</v>
      </c>
      <c r="E66" s="150">
        <v>28</v>
      </c>
      <c r="F66" s="150">
        <v>17</v>
      </c>
      <c r="G66" s="151">
        <v>1</v>
      </c>
      <c r="H66" s="152">
        <v>43434</v>
      </c>
      <c r="I66" s="64" t="s">
        <v>39</v>
      </c>
      <c r="J66"/>
      <c r="K66"/>
      <c r="L66"/>
      <c r="M66"/>
      <c r="N66"/>
    </row>
    <row r="67" spans="1:16" s="43" customFormat="1" ht="26.1" customHeight="1" x14ac:dyDescent="0.25">
      <c r="A67" s="118">
        <v>64</v>
      </c>
      <c r="B67" s="149" t="s">
        <v>460</v>
      </c>
      <c r="C67" s="149" t="s">
        <v>461</v>
      </c>
      <c r="D67" s="149" t="s">
        <v>15</v>
      </c>
      <c r="E67" s="150">
        <v>28</v>
      </c>
      <c r="F67" s="150">
        <v>14</v>
      </c>
      <c r="G67" s="151">
        <v>1</v>
      </c>
      <c r="H67" s="152">
        <v>43315</v>
      </c>
      <c r="I67" s="67" t="s">
        <v>17</v>
      </c>
      <c r="J67"/>
      <c r="K67"/>
      <c r="L67"/>
      <c r="M67"/>
      <c r="N67"/>
    </row>
    <row r="68" spans="1:16" s="43" customFormat="1" ht="26.1" customHeight="1" x14ac:dyDescent="0.25">
      <c r="A68" s="118">
        <v>65</v>
      </c>
      <c r="B68" s="60" t="s">
        <v>496</v>
      </c>
      <c r="C68" s="60" t="s">
        <v>495</v>
      </c>
      <c r="D68" s="60" t="s">
        <v>15</v>
      </c>
      <c r="E68" s="61">
        <v>18</v>
      </c>
      <c r="F68" s="61">
        <v>9</v>
      </c>
      <c r="G68" s="62">
        <v>1</v>
      </c>
      <c r="H68" s="63" t="s">
        <v>504</v>
      </c>
      <c r="I68" s="64" t="s">
        <v>26</v>
      </c>
      <c r="J68"/>
      <c r="K68"/>
      <c r="L68"/>
      <c r="M68"/>
      <c r="N68"/>
    </row>
    <row r="69" spans="1:16" s="5" customFormat="1" ht="26.1" customHeight="1" x14ac:dyDescent="0.25">
      <c r="A69" s="118">
        <v>66</v>
      </c>
      <c r="B69" s="45" t="s">
        <v>789</v>
      </c>
      <c r="C69" s="45" t="s">
        <v>790</v>
      </c>
      <c r="D69" s="45" t="s">
        <v>791</v>
      </c>
      <c r="E69" s="47">
        <v>10.67</v>
      </c>
      <c r="F69" s="47">
        <v>3</v>
      </c>
      <c r="G69" s="47">
        <v>1</v>
      </c>
      <c r="H69" s="74" t="s">
        <v>746</v>
      </c>
      <c r="I69" s="52" t="s">
        <v>91</v>
      </c>
      <c r="J69"/>
      <c r="K69"/>
      <c r="L69"/>
      <c r="M69"/>
      <c r="N69"/>
    </row>
    <row r="70" spans="1:16" s="5" customFormat="1" ht="26.1" customHeight="1" x14ac:dyDescent="0.25">
      <c r="A70" s="118"/>
      <c r="B70" s="32"/>
      <c r="C70" s="32"/>
      <c r="D70" s="32"/>
      <c r="E70" s="33"/>
      <c r="F70" s="33"/>
      <c r="G70" s="34"/>
      <c r="J70"/>
      <c r="K70"/>
      <c r="L70"/>
      <c r="M70"/>
      <c r="N70"/>
    </row>
    <row r="71" spans="1:16" s="5" customFormat="1" ht="26.1" customHeight="1" thickBot="1" x14ac:dyDescent="0.3">
      <c r="B71" s="32"/>
      <c r="C71" s="32"/>
      <c r="D71" s="32"/>
      <c r="E71" s="36">
        <f>SUM(E4:E70)</f>
        <v>1457160.4600000004</v>
      </c>
      <c r="F71" s="36">
        <f>SUM(F4:F70)</f>
        <v>257866</v>
      </c>
      <c r="H71" s="20"/>
      <c r="J71"/>
      <c r="K71"/>
      <c r="L71"/>
      <c r="M71"/>
      <c r="N71"/>
    </row>
  </sheetData>
  <sortState xmlns:xlrd2="http://schemas.microsoft.com/office/spreadsheetml/2017/richdata2" ref="B4:I69">
    <sortCondition descending="1" ref="E4:E69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F3F2-917F-4FCE-AC34-76FC11908F3F}">
  <dimension ref="A1:R67"/>
  <sheetViews>
    <sheetView topLeftCell="A11" workbookViewId="0">
      <selection activeCell="F23" sqref="F23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9.28515625" bestFit="1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873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5" t="s">
        <v>875</v>
      </c>
      <c r="C4" s="85" t="s">
        <v>874</v>
      </c>
      <c r="D4" s="87" t="s">
        <v>886</v>
      </c>
      <c r="E4" s="86">
        <v>811329.8</v>
      </c>
      <c r="F4" s="86">
        <v>128747</v>
      </c>
      <c r="G4" s="84" t="s">
        <v>534</v>
      </c>
      <c r="H4" s="84" t="s">
        <v>864</v>
      </c>
      <c r="I4" s="18" t="s">
        <v>36</v>
      </c>
    </row>
    <row r="5" spans="1:16" s="5" customFormat="1" ht="26.1" customHeight="1" x14ac:dyDescent="0.2">
      <c r="A5" s="118">
        <v>2</v>
      </c>
      <c r="B5" s="85" t="s">
        <v>894</v>
      </c>
      <c r="C5" s="85" t="s">
        <v>894</v>
      </c>
      <c r="D5" s="87" t="s">
        <v>10</v>
      </c>
      <c r="E5" s="86">
        <v>761965.44</v>
      </c>
      <c r="F5" s="86">
        <v>123436</v>
      </c>
      <c r="G5" s="84" t="s">
        <v>537</v>
      </c>
      <c r="H5" s="84" t="s">
        <v>895</v>
      </c>
      <c r="I5" s="18" t="s">
        <v>896</v>
      </c>
    </row>
    <row r="6" spans="1:16" s="5" customFormat="1" ht="26.1" customHeight="1" x14ac:dyDescent="0.2">
      <c r="A6" s="118">
        <v>3</v>
      </c>
      <c r="B6" s="87" t="s">
        <v>861</v>
      </c>
      <c r="C6" s="87" t="s">
        <v>862</v>
      </c>
      <c r="D6" s="87" t="s">
        <v>863</v>
      </c>
      <c r="E6" s="91">
        <v>257874.65</v>
      </c>
      <c r="F6" s="91">
        <v>52694</v>
      </c>
      <c r="G6" s="91">
        <v>17</v>
      </c>
      <c r="H6" s="95" t="s">
        <v>864</v>
      </c>
      <c r="I6" s="51" t="s">
        <v>39</v>
      </c>
    </row>
    <row r="7" spans="1:16" s="5" customFormat="1" ht="26.1" customHeight="1" x14ac:dyDescent="0.2">
      <c r="A7" s="118">
        <v>4</v>
      </c>
      <c r="B7" s="87" t="s">
        <v>892</v>
      </c>
      <c r="C7" s="87" t="s">
        <v>889</v>
      </c>
      <c r="D7" s="87" t="s">
        <v>15</v>
      </c>
      <c r="E7" s="91">
        <v>93949.39</v>
      </c>
      <c r="F7" s="91">
        <v>16443</v>
      </c>
      <c r="G7" s="91">
        <v>23</v>
      </c>
      <c r="H7" s="95" t="s">
        <v>888</v>
      </c>
      <c r="I7" s="18" t="s">
        <v>17</v>
      </c>
    </row>
    <row r="8" spans="1:16" s="5" customFormat="1" ht="26.1" customHeight="1" x14ac:dyDescent="0.2">
      <c r="A8" s="118">
        <v>5</v>
      </c>
      <c r="B8" s="169" t="s">
        <v>897</v>
      </c>
      <c r="C8" s="169" t="s">
        <v>898</v>
      </c>
      <c r="D8" s="169" t="s">
        <v>899</v>
      </c>
      <c r="E8" s="170">
        <v>76435</v>
      </c>
      <c r="F8" s="170">
        <v>12155</v>
      </c>
      <c r="G8" s="97">
        <v>16</v>
      </c>
      <c r="H8" s="173" t="s">
        <v>887</v>
      </c>
      <c r="I8" s="51" t="s">
        <v>66</v>
      </c>
    </row>
    <row r="9" spans="1:16" s="5" customFormat="1" ht="26.1" customHeight="1" x14ac:dyDescent="0.2">
      <c r="A9" s="118">
        <v>6</v>
      </c>
      <c r="B9" s="85" t="s">
        <v>819</v>
      </c>
      <c r="C9" s="85" t="s">
        <v>818</v>
      </c>
      <c r="D9" s="87" t="s">
        <v>15</v>
      </c>
      <c r="E9" s="86">
        <v>66354.820000000007</v>
      </c>
      <c r="F9" s="86">
        <v>12372</v>
      </c>
      <c r="G9" s="84" t="s">
        <v>525</v>
      </c>
      <c r="H9" s="84" t="s">
        <v>829</v>
      </c>
      <c r="I9" s="18" t="s">
        <v>29</v>
      </c>
    </row>
    <row r="10" spans="1:16" s="5" customFormat="1" ht="26.1" customHeight="1" x14ac:dyDescent="0.2">
      <c r="A10" s="118">
        <v>7</v>
      </c>
      <c r="B10" s="87" t="s">
        <v>834</v>
      </c>
      <c r="C10" s="87" t="s">
        <v>834</v>
      </c>
      <c r="D10" s="87" t="s">
        <v>15</v>
      </c>
      <c r="E10" s="91">
        <v>61505.24</v>
      </c>
      <c r="F10" s="91">
        <v>11250</v>
      </c>
      <c r="G10" s="91">
        <v>10</v>
      </c>
      <c r="H10" s="95" t="s">
        <v>829</v>
      </c>
      <c r="I10" s="18" t="s">
        <v>453</v>
      </c>
    </row>
    <row r="11" spans="1:16" s="5" customFormat="1" ht="26.1" customHeight="1" x14ac:dyDescent="0.2">
      <c r="A11" s="118">
        <v>8</v>
      </c>
      <c r="B11" s="85" t="s">
        <v>877</v>
      </c>
      <c r="C11" s="85" t="s">
        <v>876</v>
      </c>
      <c r="D11" s="87" t="s">
        <v>886</v>
      </c>
      <c r="E11" s="86">
        <v>61496.959999999999</v>
      </c>
      <c r="F11" s="86">
        <v>13777</v>
      </c>
      <c r="G11" s="84" t="s">
        <v>533</v>
      </c>
      <c r="H11" s="84" t="s">
        <v>887</v>
      </c>
      <c r="I11" s="18" t="s">
        <v>29</v>
      </c>
    </row>
    <row r="12" spans="1:16" s="5" customFormat="1" ht="26.1" customHeight="1" x14ac:dyDescent="0.2">
      <c r="A12" s="118">
        <v>9</v>
      </c>
      <c r="B12" s="85" t="s">
        <v>879</v>
      </c>
      <c r="C12" s="85" t="s">
        <v>878</v>
      </c>
      <c r="D12" s="87" t="s">
        <v>15</v>
      </c>
      <c r="E12" s="86">
        <v>55126.36</v>
      </c>
      <c r="F12" s="86">
        <v>9308</v>
      </c>
      <c r="G12" s="84" t="s">
        <v>526</v>
      </c>
      <c r="H12" s="84" t="s">
        <v>888</v>
      </c>
      <c r="I12" s="18" t="s">
        <v>29</v>
      </c>
    </row>
    <row r="13" spans="1:16" s="5" customFormat="1" ht="26.1" customHeight="1" x14ac:dyDescent="0.2">
      <c r="A13" s="118">
        <v>10</v>
      </c>
      <c r="B13" s="85" t="s">
        <v>765</v>
      </c>
      <c r="C13" s="85" t="s">
        <v>772</v>
      </c>
      <c r="D13" s="87" t="s">
        <v>774</v>
      </c>
      <c r="E13" s="86">
        <v>40302.93</v>
      </c>
      <c r="F13" s="86">
        <v>8387</v>
      </c>
      <c r="G13" s="84" t="s">
        <v>524</v>
      </c>
      <c r="H13" s="84" t="s">
        <v>773</v>
      </c>
      <c r="I13" s="16" t="s">
        <v>26</v>
      </c>
      <c r="O13" s="11"/>
      <c r="P13" s="20"/>
    </row>
    <row r="14" spans="1:16" s="5" customFormat="1" ht="26.1" customHeight="1" x14ac:dyDescent="0.2">
      <c r="A14" s="118">
        <v>11</v>
      </c>
      <c r="B14" s="85" t="s">
        <v>817</v>
      </c>
      <c r="C14" s="85" t="s">
        <v>816</v>
      </c>
      <c r="D14" s="87" t="s">
        <v>15</v>
      </c>
      <c r="E14" s="86">
        <v>39450.559999999998</v>
      </c>
      <c r="F14" s="86">
        <v>8396</v>
      </c>
      <c r="G14" s="84" t="s">
        <v>525</v>
      </c>
      <c r="H14" s="84" t="s">
        <v>828</v>
      </c>
      <c r="I14" s="18" t="s">
        <v>29</v>
      </c>
      <c r="O14" s="11"/>
      <c r="P14" s="20"/>
    </row>
    <row r="15" spans="1:16" s="5" customFormat="1" ht="26.1" customHeight="1" x14ac:dyDescent="0.2">
      <c r="A15" s="118">
        <v>12</v>
      </c>
      <c r="B15" s="85" t="s">
        <v>946</v>
      </c>
      <c r="C15" s="85" t="s">
        <v>934</v>
      </c>
      <c r="D15" s="87" t="s">
        <v>947</v>
      </c>
      <c r="E15" s="86">
        <v>30341.85</v>
      </c>
      <c r="F15" s="86">
        <v>7247</v>
      </c>
      <c r="G15" s="84" t="s">
        <v>533</v>
      </c>
      <c r="H15" s="84" t="s">
        <v>888</v>
      </c>
      <c r="I15" s="18" t="s">
        <v>29</v>
      </c>
    </row>
    <row r="16" spans="1:16" s="5" customFormat="1" ht="26.1" customHeight="1" x14ac:dyDescent="0.2">
      <c r="A16" s="118">
        <v>13</v>
      </c>
      <c r="B16" s="85" t="s">
        <v>881</v>
      </c>
      <c r="C16" s="85" t="s">
        <v>880</v>
      </c>
      <c r="D16" s="87" t="s">
        <v>15</v>
      </c>
      <c r="E16" s="86">
        <v>29514.85</v>
      </c>
      <c r="F16" s="86">
        <v>5136</v>
      </c>
      <c r="G16" s="84" t="s">
        <v>530</v>
      </c>
      <c r="H16" s="84" t="s">
        <v>888</v>
      </c>
      <c r="I16" s="16" t="s">
        <v>26</v>
      </c>
      <c r="O16" s="11"/>
      <c r="P16" s="20"/>
    </row>
    <row r="17" spans="1:16" s="43" customFormat="1" ht="25.5" customHeight="1" x14ac:dyDescent="0.2">
      <c r="A17" s="118">
        <v>14</v>
      </c>
      <c r="B17" s="119" t="s">
        <v>883</v>
      </c>
      <c r="C17" s="119" t="s">
        <v>882</v>
      </c>
      <c r="D17" s="45" t="s">
        <v>15</v>
      </c>
      <c r="E17" s="122">
        <v>28923.24</v>
      </c>
      <c r="F17" s="122">
        <v>5004</v>
      </c>
      <c r="G17" s="124" t="s">
        <v>530</v>
      </c>
      <c r="H17" s="124" t="s">
        <v>887</v>
      </c>
      <c r="I17" s="52" t="s">
        <v>29</v>
      </c>
    </row>
    <row r="18" spans="1:16" s="5" customFormat="1" ht="26.1" customHeight="1" x14ac:dyDescent="0.2">
      <c r="A18" s="118">
        <v>15</v>
      </c>
      <c r="B18" s="85" t="s">
        <v>821</v>
      </c>
      <c r="C18" s="85" t="s">
        <v>820</v>
      </c>
      <c r="D18" s="87" t="s">
        <v>831</v>
      </c>
      <c r="E18" s="86">
        <v>24402.97</v>
      </c>
      <c r="F18" s="86">
        <v>5754</v>
      </c>
      <c r="G18" s="84" t="s">
        <v>530</v>
      </c>
      <c r="H18" s="84" t="s">
        <v>830</v>
      </c>
      <c r="I18" s="18" t="s">
        <v>29</v>
      </c>
      <c r="O18" s="11"/>
      <c r="P18" s="20"/>
    </row>
    <row r="19" spans="1:16" s="5" customFormat="1" ht="26.1" customHeight="1" x14ac:dyDescent="0.2">
      <c r="A19" s="118">
        <v>16</v>
      </c>
      <c r="B19" s="87" t="s">
        <v>903</v>
      </c>
      <c r="C19" s="87" t="s">
        <v>904</v>
      </c>
      <c r="D19" s="87" t="s">
        <v>45</v>
      </c>
      <c r="E19" s="91">
        <v>24597</v>
      </c>
      <c r="F19" s="91">
        <v>4105</v>
      </c>
      <c r="G19" s="91">
        <v>4</v>
      </c>
      <c r="H19" s="95" t="s">
        <v>864</v>
      </c>
      <c r="I19" s="18" t="s">
        <v>56</v>
      </c>
      <c r="O19" s="11"/>
      <c r="P19" s="20"/>
    </row>
    <row r="20" spans="1:16" s="5" customFormat="1" ht="26.1" customHeight="1" x14ac:dyDescent="0.2">
      <c r="A20" s="118">
        <v>17</v>
      </c>
      <c r="B20" s="13" t="s">
        <v>902</v>
      </c>
      <c r="C20" s="13" t="s">
        <v>902</v>
      </c>
      <c r="D20" s="13" t="s">
        <v>10</v>
      </c>
      <c r="E20" s="14">
        <v>22176</v>
      </c>
      <c r="F20" s="14">
        <v>4771</v>
      </c>
      <c r="G20" s="14">
        <v>17</v>
      </c>
      <c r="H20" s="95" t="s">
        <v>864</v>
      </c>
      <c r="I20" s="168" t="s">
        <v>56</v>
      </c>
      <c r="J20" s="17"/>
      <c r="L20" s="11"/>
      <c r="M20" s="11"/>
      <c r="O20" s="11"/>
      <c r="P20" s="20"/>
    </row>
    <row r="21" spans="1:16" s="5" customFormat="1" ht="26.1" customHeight="1" x14ac:dyDescent="0.2">
      <c r="A21" s="118">
        <v>18</v>
      </c>
      <c r="B21" s="98" t="s">
        <v>855</v>
      </c>
      <c r="C21" s="98" t="s">
        <v>855</v>
      </c>
      <c r="D21" s="13" t="s">
        <v>856</v>
      </c>
      <c r="E21" s="99">
        <v>20536</v>
      </c>
      <c r="F21" s="99">
        <v>4584</v>
      </c>
      <c r="G21" s="183">
        <v>13</v>
      </c>
      <c r="H21" s="110" t="s">
        <v>829</v>
      </c>
      <c r="I21" s="111" t="s">
        <v>94</v>
      </c>
      <c r="J21" s="17"/>
      <c r="L21" s="11"/>
      <c r="M21" s="11"/>
      <c r="O21" s="11"/>
      <c r="P21" s="20"/>
    </row>
    <row r="22" spans="1:16" s="5" customFormat="1" ht="26.1" customHeight="1" x14ac:dyDescent="0.2">
      <c r="A22" s="118">
        <v>19</v>
      </c>
      <c r="B22" s="88" t="s">
        <v>908</v>
      </c>
      <c r="C22" s="120" t="s">
        <v>909</v>
      </c>
      <c r="D22" s="13" t="s">
        <v>334</v>
      </c>
      <c r="E22" s="92">
        <v>17942</v>
      </c>
      <c r="F22" s="92">
        <v>3203</v>
      </c>
      <c r="G22" s="135" t="s">
        <v>530</v>
      </c>
      <c r="H22" s="124" t="s">
        <v>888</v>
      </c>
      <c r="I22" s="52" t="s">
        <v>91</v>
      </c>
      <c r="J22" s="17"/>
      <c r="L22" s="11"/>
      <c r="M22" s="11"/>
      <c r="O22" s="11"/>
      <c r="P22" s="20"/>
    </row>
    <row r="23" spans="1:16" s="5" customFormat="1" ht="26.1" customHeight="1" x14ac:dyDescent="0.2">
      <c r="A23" s="118">
        <v>20</v>
      </c>
      <c r="B23" s="88" t="s">
        <v>764</v>
      </c>
      <c r="C23" s="120" t="s">
        <v>769</v>
      </c>
      <c r="D23" s="13" t="s">
        <v>770</v>
      </c>
      <c r="E23" s="92">
        <v>15565.06</v>
      </c>
      <c r="F23" s="92">
        <v>2751</v>
      </c>
      <c r="G23" s="135" t="s">
        <v>519</v>
      </c>
      <c r="H23" s="124" t="s">
        <v>771</v>
      </c>
      <c r="I23" s="53" t="s">
        <v>26</v>
      </c>
      <c r="K23" s="26"/>
      <c r="O23" s="11"/>
      <c r="P23" s="20"/>
    </row>
    <row r="24" spans="1:16" s="5" customFormat="1" ht="26.1" customHeight="1" x14ac:dyDescent="0.2">
      <c r="A24" s="118">
        <v>21</v>
      </c>
      <c r="B24" s="13" t="s">
        <v>901</v>
      </c>
      <c r="C24" s="24" t="s">
        <v>900</v>
      </c>
      <c r="D24" s="13" t="s">
        <v>15</v>
      </c>
      <c r="E24" s="14">
        <v>12071</v>
      </c>
      <c r="F24" s="14">
        <v>2231</v>
      </c>
      <c r="G24" s="23">
        <v>13</v>
      </c>
      <c r="H24" s="185" t="s">
        <v>895</v>
      </c>
      <c r="I24" s="78" t="s">
        <v>56</v>
      </c>
      <c r="K24" s="26"/>
      <c r="O24" s="11"/>
    </row>
    <row r="25" spans="1:16" s="5" customFormat="1" ht="26.1" customHeight="1" x14ac:dyDescent="0.2">
      <c r="A25" s="118">
        <v>22</v>
      </c>
      <c r="B25" s="13" t="s">
        <v>841</v>
      </c>
      <c r="C25" s="24" t="s">
        <v>842</v>
      </c>
      <c r="D25" s="13" t="s">
        <v>15</v>
      </c>
      <c r="E25" s="14">
        <v>11345.44</v>
      </c>
      <c r="F25" s="14">
        <v>2324</v>
      </c>
      <c r="G25" s="73">
        <v>4</v>
      </c>
      <c r="H25" s="74" t="s">
        <v>830</v>
      </c>
      <c r="I25" s="52" t="s">
        <v>91</v>
      </c>
      <c r="J25" s="43"/>
      <c r="K25" s="43"/>
      <c r="L25" s="43"/>
      <c r="M25" s="43"/>
      <c r="N25" s="43"/>
    </row>
    <row r="26" spans="1:16" s="5" customFormat="1" ht="26.1" customHeight="1" x14ac:dyDescent="0.2">
      <c r="A26" s="118">
        <v>23</v>
      </c>
      <c r="B26" s="88" t="s">
        <v>815</v>
      </c>
      <c r="C26" s="120" t="s">
        <v>826</v>
      </c>
      <c r="D26" s="13" t="s">
        <v>15</v>
      </c>
      <c r="E26" s="92">
        <v>10105.98</v>
      </c>
      <c r="F26" s="92">
        <v>2048</v>
      </c>
      <c r="G26" s="125" t="s">
        <v>519</v>
      </c>
      <c r="H26" s="125" t="s">
        <v>827</v>
      </c>
      <c r="I26" s="31" t="s">
        <v>36</v>
      </c>
      <c r="M26" s="11"/>
      <c r="N26" s="20"/>
      <c r="P26" s="11"/>
    </row>
    <row r="27" spans="1:16" s="43" customFormat="1" ht="26.1" customHeight="1" x14ac:dyDescent="0.2">
      <c r="A27" s="118">
        <v>24</v>
      </c>
      <c r="B27" s="105" t="s">
        <v>910</v>
      </c>
      <c r="C27" s="105" t="s">
        <v>911</v>
      </c>
      <c r="D27" s="60" t="s">
        <v>15</v>
      </c>
      <c r="E27" s="108">
        <v>10097.42</v>
      </c>
      <c r="F27" s="108">
        <v>1691</v>
      </c>
      <c r="G27" s="62">
        <v>11</v>
      </c>
      <c r="H27" s="108" t="s">
        <v>887</v>
      </c>
      <c r="I27" s="157" t="s">
        <v>94</v>
      </c>
    </row>
    <row r="28" spans="1:16" s="43" customFormat="1" ht="26.1" customHeight="1" x14ac:dyDescent="0.2">
      <c r="A28" s="118">
        <v>25</v>
      </c>
      <c r="B28" s="119" t="s">
        <v>885</v>
      </c>
      <c r="C28" s="119" t="s">
        <v>884</v>
      </c>
      <c r="D28" s="45" t="s">
        <v>120</v>
      </c>
      <c r="E28" s="122">
        <v>9436.0400000000009</v>
      </c>
      <c r="F28" s="122">
        <v>1584</v>
      </c>
      <c r="G28" s="124" t="s">
        <v>530</v>
      </c>
      <c r="H28" s="124" t="s">
        <v>864</v>
      </c>
      <c r="I28" s="78" t="s">
        <v>29</v>
      </c>
    </row>
    <row r="29" spans="1:16" s="43" customFormat="1" ht="26.1" customHeight="1" x14ac:dyDescent="0.2">
      <c r="A29" s="118">
        <v>26</v>
      </c>
      <c r="B29" s="45" t="s">
        <v>905</v>
      </c>
      <c r="C29" s="45" t="s">
        <v>907</v>
      </c>
      <c r="D29" s="45" t="s">
        <v>906</v>
      </c>
      <c r="E29" s="47">
        <v>9421</v>
      </c>
      <c r="F29" s="47">
        <v>1734</v>
      </c>
      <c r="G29" s="47">
        <v>13</v>
      </c>
      <c r="H29" s="50" t="s">
        <v>887</v>
      </c>
      <c r="I29" s="78" t="s">
        <v>56</v>
      </c>
    </row>
    <row r="30" spans="1:16" s="43" customFormat="1" ht="26.1" customHeight="1" x14ac:dyDescent="0.2">
      <c r="A30" s="118">
        <v>27</v>
      </c>
      <c r="B30" s="105" t="s">
        <v>917</v>
      </c>
      <c r="C30" s="105" t="s">
        <v>919</v>
      </c>
      <c r="D30" s="105" t="s">
        <v>918</v>
      </c>
      <c r="E30" s="108">
        <v>8076.43</v>
      </c>
      <c r="F30" s="108">
        <v>2159</v>
      </c>
      <c r="G30" s="108">
        <v>17</v>
      </c>
      <c r="H30" s="110" t="s">
        <v>888</v>
      </c>
      <c r="I30" s="157" t="s">
        <v>711</v>
      </c>
    </row>
    <row r="31" spans="1:16" s="43" customFormat="1" ht="26.1" customHeight="1" x14ac:dyDescent="0.2">
      <c r="A31" s="118">
        <v>28</v>
      </c>
      <c r="B31" s="119" t="s">
        <v>824</v>
      </c>
      <c r="C31" s="119" t="s">
        <v>823</v>
      </c>
      <c r="D31" s="45" t="s">
        <v>796</v>
      </c>
      <c r="E31" s="122">
        <v>7130.65</v>
      </c>
      <c r="F31" s="122">
        <v>1724</v>
      </c>
      <c r="G31" s="124" t="s">
        <v>519</v>
      </c>
      <c r="H31" s="124" t="s">
        <v>830</v>
      </c>
      <c r="I31" s="78" t="s">
        <v>29</v>
      </c>
    </row>
    <row r="32" spans="1:16" s="43" customFormat="1" ht="26.1" customHeight="1" x14ac:dyDescent="0.2">
      <c r="A32" s="118">
        <v>29</v>
      </c>
      <c r="B32" s="60" t="s">
        <v>920</v>
      </c>
      <c r="C32" s="60" t="s">
        <v>921</v>
      </c>
      <c r="D32" s="45" t="s">
        <v>15</v>
      </c>
      <c r="E32" s="61">
        <v>6972</v>
      </c>
      <c r="F32" s="61">
        <v>1144</v>
      </c>
      <c r="G32" s="62">
        <v>2</v>
      </c>
      <c r="H32" s="63" t="s">
        <v>888</v>
      </c>
      <c r="I32" s="72" t="s">
        <v>237</v>
      </c>
    </row>
    <row r="33" spans="1:18" s="43" customFormat="1" ht="26.1" customHeight="1" x14ac:dyDescent="0.2">
      <c r="A33" s="164">
        <v>30</v>
      </c>
      <c r="B33" s="256" t="s">
        <v>860</v>
      </c>
      <c r="C33" s="105" t="s">
        <v>859</v>
      </c>
      <c r="D33" s="60" t="s">
        <v>15</v>
      </c>
      <c r="E33" s="108">
        <v>6109</v>
      </c>
      <c r="F33" s="108">
        <v>1439</v>
      </c>
      <c r="G33" s="108">
        <v>2</v>
      </c>
      <c r="H33" s="110" t="s">
        <v>830</v>
      </c>
      <c r="I33" s="157" t="s">
        <v>94</v>
      </c>
    </row>
    <row r="34" spans="1:18" s="43" customFormat="1" ht="26.1" customHeight="1" x14ac:dyDescent="0.2">
      <c r="A34" s="118">
        <v>31</v>
      </c>
      <c r="B34" s="105" t="s">
        <v>1050</v>
      </c>
      <c r="C34" s="105" t="s">
        <v>1051</v>
      </c>
      <c r="D34" s="60" t="s">
        <v>157</v>
      </c>
      <c r="E34" s="108">
        <v>4667.8</v>
      </c>
      <c r="F34" s="108">
        <v>1040</v>
      </c>
      <c r="G34" s="108">
        <v>8</v>
      </c>
      <c r="H34" s="110" t="s">
        <v>895</v>
      </c>
      <c r="I34" s="111" t="s">
        <v>331</v>
      </c>
    </row>
    <row r="35" spans="1:18" s="5" customFormat="1" ht="26.1" customHeight="1" x14ac:dyDescent="0.2">
      <c r="A35" s="118">
        <v>32</v>
      </c>
      <c r="B35" s="144" t="s">
        <v>865</v>
      </c>
      <c r="C35" s="24" t="s">
        <v>866</v>
      </c>
      <c r="D35" s="24" t="s">
        <v>796</v>
      </c>
      <c r="E35" s="23">
        <v>3833.52</v>
      </c>
      <c r="F35" s="23">
        <v>722</v>
      </c>
      <c r="G35" s="23">
        <v>7</v>
      </c>
      <c r="H35" s="174" t="s">
        <v>828</v>
      </c>
      <c r="I35" s="59" t="s">
        <v>39</v>
      </c>
      <c r="J35" s="11"/>
    </row>
    <row r="36" spans="1:18" s="5" customFormat="1" ht="26.1" customHeight="1" x14ac:dyDescent="0.2">
      <c r="A36" s="164">
        <v>33</v>
      </c>
      <c r="B36" s="163" t="s">
        <v>807</v>
      </c>
      <c r="C36" s="24" t="s">
        <v>807</v>
      </c>
      <c r="D36" s="13" t="s">
        <v>10</v>
      </c>
      <c r="E36" s="14">
        <v>3875</v>
      </c>
      <c r="F36" s="23">
        <v>935</v>
      </c>
      <c r="G36" s="23">
        <v>4</v>
      </c>
      <c r="H36" s="50" t="s">
        <v>771</v>
      </c>
      <c r="I36" s="31" t="s">
        <v>808</v>
      </c>
      <c r="J36" s="11"/>
    </row>
    <row r="37" spans="1:18" s="43" customFormat="1" ht="24.75" customHeight="1" x14ac:dyDescent="0.25">
      <c r="A37" s="118">
        <v>34</v>
      </c>
      <c r="B37" s="230" t="s">
        <v>915</v>
      </c>
      <c r="C37" s="197" t="s">
        <v>914</v>
      </c>
      <c r="D37" s="45" t="s">
        <v>916</v>
      </c>
      <c r="E37" s="198">
        <v>3707.02</v>
      </c>
      <c r="F37" s="198">
        <v>813</v>
      </c>
      <c r="G37" s="198">
        <v>8</v>
      </c>
      <c r="H37" s="156" t="s">
        <v>864</v>
      </c>
      <c r="I37" s="79" t="s">
        <v>94</v>
      </c>
      <c r="J37" s="20"/>
      <c r="K37" s="20"/>
      <c r="L37" s="40"/>
      <c r="M37" s="41"/>
      <c r="N37" s="20"/>
      <c r="O37" s="69"/>
      <c r="P37" s="54"/>
      <c r="Q37" s="56"/>
      <c r="R37" s="69"/>
    </row>
    <row r="38" spans="1:18" s="5" customFormat="1" ht="26.1" customHeight="1" x14ac:dyDescent="0.2">
      <c r="A38" s="118">
        <v>35</v>
      </c>
      <c r="B38" s="163" t="s">
        <v>891</v>
      </c>
      <c r="C38" s="13" t="s">
        <v>890</v>
      </c>
      <c r="D38" s="45" t="s">
        <v>15</v>
      </c>
      <c r="E38" s="14">
        <v>3698.11</v>
      </c>
      <c r="F38" s="23">
        <v>598</v>
      </c>
      <c r="G38" s="73">
        <v>6</v>
      </c>
      <c r="H38" s="50" t="s">
        <v>893</v>
      </c>
      <c r="I38" s="31" t="s">
        <v>453</v>
      </c>
      <c r="J38" s="11"/>
    </row>
    <row r="39" spans="1:18" ht="26.1" customHeight="1" x14ac:dyDescent="0.25">
      <c r="A39" s="164">
        <v>36</v>
      </c>
      <c r="B39" s="163" t="s">
        <v>755</v>
      </c>
      <c r="C39" s="13" t="s">
        <v>754</v>
      </c>
      <c r="D39" s="13" t="s">
        <v>15</v>
      </c>
      <c r="E39" s="14">
        <v>3298.6</v>
      </c>
      <c r="F39" s="14">
        <v>673</v>
      </c>
      <c r="G39" s="137">
        <v>5</v>
      </c>
      <c r="H39" s="50" t="s">
        <v>740</v>
      </c>
      <c r="I39" s="200" t="s">
        <v>17</v>
      </c>
    </row>
    <row r="40" spans="1:18" s="5" customFormat="1" ht="26.1" customHeight="1" x14ac:dyDescent="0.25">
      <c r="A40" s="118">
        <v>37</v>
      </c>
      <c r="B40" s="163" t="s">
        <v>843</v>
      </c>
      <c r="C40" s="13" t="s">
        <v>845</v>
      </c>
      <c r="D40" s="13" t="s">
        <v>844</v>
      </c>
      <c r="E40" s="14">
        <v>3239</v>
      </c>
      <c r="F40" s="14">
        <v>714</v>
      </c>
      <c r="G40" s="14">
        <v>5</v>
      </c>
      <c r="H40" s="21" t="s">
        <v>830</v>
      </c>
      <c r="I40" s="18" t="s">
        <v>56</v>
      </c>
      <c r="J40"/>
      <c r="K40"/>
    </row>
    <row r="41" spans="1:18" ht="26.1" customHeight="1" x14ac:dyDescent="0.25">
      <c r="A41" s="118">
        <v>38</v>
      </c>
      <c r="B41" s="257" t="s">
        <v>868</v>
      </c>
      <c r="C41" s="169" t="s">
        <v>867</v>
      </c>
      <c r="D41" s="169" t="s">
        <v>69</v>
      </c>
      <c r="E41" s="170">
        <v>3135.2</v>
      </c>
      <c r="F41" s="170">
        <v>532</v>
      </c>
      <c r="G41" s="97">
        <v>3</v>
      </c>
      <c r="H41" s="196" t="s">
        <v>827</v>
      </c>
      <c r="I41" s="203" t="s">
        <v>237</v>
      </c>
      <c r="K41" s="70"/>
      <c r="M41" s="54"/>
      <c r="N41" s="43"/>
    </row>
    <row r="42" spans="1:18" ht="26.1" customHeight="1" x14ac:dyDescent="0.25">
      <c r="A42" s="164">
        <v>39</v>
      </c>
      <c r="B42" s="227" t="s">
        <v>851</v>
      </c>
      <c r="C42" s="45" t="s">
        <v>852</v>
      </c>
      <c r="D42" s="45" t="s">
        <v>15</v>
      </c>
      <c r="E42" s="47">
        <v>2782</v>
      </c>
      <c r="F42" s="47">
        <v>710</v>
      </c>
      <c r="G42" s="47">
        <v>1</v>
      </c>
      <c r="H42" s="50" t="s">
        <v>829</v>
      </c>
      <c r="I42" s="18" t="s">
        <v>56</v>
      </c>
      <c r="K42" s="70"/>
      <c r="M42" s="54"/>
      <c r="N42" s="43"/>
    </row>
    <row r="43" spans="1:18" s="5" customFormat="1" ht="26.1" customHeight="1" x14ac:dyDescent="0.25">
      <c r="A43" s="118">
        <v>40</v>
      </c>
      <c r="B43" s="258" t="s">
        <v>837</v>
      </c>
      <c r="C43" s="153" t="s">
        <v>838</v>
      </c>
      <c r="D43" s="44" t="s">
        <v>15</v>
      </c>
      <c r="E43" s="99">
        <v>2435.84</v>
      </c>
      <c r="F43" s="201">
        <v>657</v>
      </c>
      <c r="G43" s="108">
        <v>7</v>
      </c>
      <c r="H43" s="156" t="s">
        <v>830</v>
      </c>
      <c r="I43" s="161" t="s">
        <v>101</v>
      </c>
      <c r="J43"/>
      <c r="K43" s="65"/>
      <c r="L43"/>
      <c r="M43"/>
      <c r="N43"/>
      <c r="O43" s="35"/>
      <c r="P43" s="35"/>
      <c r="Q43" s="35"/>
      <c r="R43" s="54"/>
    </row>
    <row r="44" spans="1:18" s="43" customFormat="1" ht="26.1" customHeight="1" x14ac:dyDescent="0.2">
      <c r="A44" s="118">
        <v>41</v>
      </c>
      <c r="B44" s="60" t="s">
        <v>1074</v>
      </c>
      <c r="C44" s="60" t="s">
        <v>1075</v>
      </c>
      <c r="D44" s="60" t="s">
        <v>303</v>
      </c>
      <c r="E44" s="61">
        <v>2030</v>
      </c>
      <c r="F44" s="61">
        <v>934</v>
      </c>
      <c r="G44" s="62">
        <v>1</v>
      </c>
      <c r="H44" s="63">
        <v>42475</v>
      </c>
      <c r="I44" s="67" t="s">
        <v>1066</v>
      </c>
      <c r="J44" s="42"/>
      <c r="L44" s="42"/>
      <c r="M44" s="56" t="s">
        <v>1076</v>
      </c>
    </row>
    <row r="45" spans="1:18" ht="26.1" customHeight="1" x14ac:dyDescent="0.25">
      <c r="A45" s="164">
        <v>42</v>
      </c>
      <c r="B45" s="259" t="s">
        <v>822</v>
      </c>
      <c r="C45" s="179" t="s">
        <v>832</v>
      </c>
      <c r="D45" s="121" t="s">
        <v>10</v>
      </c>
      <c r="E45" s="180">
        <v>1664.8</v>
      </c>
      <c r="F45" s="180">
        <v>411</v>
      </c>
      <c r="G45" s="181" t="s">
        <v>520</v>
      </c>
      <c r="H45" s="181" t="s">
        <v>827</v>
      </c>
      <c r="I45" s="191" t="s">
        <v>29</v>
      </c>
      <c r="K45" s="65"/>
      <c r="O45" s="35"/>
      <c r="P45" s="35"/>
      <c r="Q45" s="35"/>
      <c r="R45" s="54"/>
    </row>
    <row r="46" spans="1:18" ht="26.1" customHeight="1" x14ac:dyDescent="0.25">
      <c r="A46" s="118">
        <v>43</v>
      </c>
      <c r="B46" s="228" t="s">
        <v>869</v>
      </c>
      <c r="C46" s="60" t="s">
        <v>870</v>
      </c>
      <c r="D46" s="60" t="s">
        <v>642</v>
      </c>
      <c r="E46" s="61">
        <v>1469</v>
      </c>
      <c r="F46" s="61">
        <v>141</v>
      </c>
      <c r="G46" s="62">
        <v>2</v>
      </c>
      <c r="H46" s="63" t="s">
        <v>827</v>
      </c>
      <c r="I46" s="67" t="s">
        <v>237</v>
      </c>
      <c r="K46" s="65"/>
      <c r="O46" s="35"/>
      <c r="P46" s="35"/>
      <c r="Q46" s="35"/>
      <c r="R46" s="54"/>
    </row>
    <row r="47" spans="1:18" s="43" customFormat="1" ht="24.75" customHeight="1" x14ac:dyDescent="0.2">
      <c r="A47" s="118">
        <v>44</v>
      </c>
      <c r="B47" s="228" t="s">
        <v>664</v>
      </c>
      <c r="C47" s="60" t="s">
        <v>665</v>
      </c>
      <c r="D47" s="60" t="s">
        <v>69</v>
      </c>
      <c r="E47" s="61">
        <v>1254</v>
      </c>
      <c r="F47" s="61">
        <v>366</v>
      </c>
      <c r="G47" s="62">
        <v>1</v>
      </c>
      <c r="H47" s="63" t="s">
        <v>666</v>
      </c>
      <c r="I47" s="51" t="s">
        <v>644</v>
      </c>
      <c r="J47" s="42"/>
    </row>
    <row r="48" spans="1:18" ht="26.1" customHeight="1" x14ac:dyDescent="0.25">
      <c r="A48" s="164">
        <v>45</v>
      </c>
      <c r="B48" s="256" t="s">
        <v>748</v>
      </c>
      <c r="C48" s="105" t="s">
        <v>747</v>
      </c>
      <c r="D48" s="45" t="s">
        <v>120</v>
      </c>
      <c r="E48" s="108">
        <v>1049</v>
      </c>
      <c r="F48" s="108">
        <v>228</v>
      </c>
      <c r="G48" s="108">
        <v>1</v>
      </c>
      <c r="H48" s="110" t="s">
        <v>751</v>
      </c>
      <c r="I48" s="53" t="s">
        <v>94</v>
      </c>
      <c r="J48" s="186"/>
      <c r="K48" s="187"/>
      <c r="L48" s="186"/>
      <c r="M48" s="186"/>
      <c r="N48" s="186"/>
      <c r="O48" s="188"/>
      <c r="P48" s="188"/>
      <c r="Q48" s="188"/>
      <c r="R48" s="189"/>
    </row>
    <row r="49" spans="1:18" ht="26.1" customHeight="1" x14ac:dyDescent="0.25">
      <c r="A49" s="118">
        <v>46</v>
      </c>
      <c r="B49" s="228" t="s">
        <v>657</v>
      </c>
      <c r="C49" s="60" t="s">
        <v>658</v>
      </c>
      <c r="D49" s="60" t="s">
        <v>659</v>
      </c>
      <c r="E49" s="61">
        <v>999</v>
      </c>
      <c r="F49" s="61">
        <v>333</v>
      </c>
      <c r="G49" s="62">
        <v>1</v>
      </c>
      <c r="H49" s="63" t="s">
        <v>660</v>
      </c>
      <c r="I49" s="64" t="s">
        <v>644</v>
      </c>
    </row>
    <row r="50" spans="1:18" s="43" customFormat="1" ht="26.1" customHeight="1" x14ac:dyDescent="0.2">
      <c r="A50" s="118">
        <v>47</v>
      </c>
      <c r="B50" s="228" t="s">
        <v>667</v>
      </c>
      <c r="C50" s="60" t="s">
        <v>668</v>
      </c>
      <c r="D50" s="60" t="s">
        <v>650</v>
      </c>
      <c r="E50" s="61">
        <v>949</v>
      </c>
      <c r="F50" s="61">
        <v>329</v>
      </c>
      <c r="G50" s="62">
        <v>1</v>
      </c>
      <c r="H50" s="63">
        <v>42654</v>
      </c>
      <c r="I50" s="64" t="s">
        <v>644</v>
      </c>
      <c r="J50" s="56"/>
      <c r="K50" s="66"/>
    </row>
    <row r="51" spans="1:18" s="43" customFormat="1" ht="26.1" customHeight="1" x14ac:dyDescent="0.2">
      <c r="A51" s="164">
        <v>48</v>
      </c>
      <c r="B51" s="230" t="s">
        <v>913</v>
      </c>
      <c r="C51" s="197" t="s">
        <v>912</v>
      </c>
      <c r="D51" s="24" t="s">
        <v>334</v>
      </c>
      <c r="E51" s="198">
        <v>927.5</v>
      </c>
      <c r="F51" s="198">
        <v>181</v>
      </c>
      <c r="G51" s="198">
        <v>5</v>
      </c>
      <c r="H51" s="156" t="s">
        <v>895</v>
      </c>
      <c r="I51" s="157" t="s">
        <v>94</v>
      </c>
      <c r="J51" s="5"/>
      <c r="K51" s="40"/>
      <c r="L51" s="5"/>
      <c r="M51" s="20"/>
      <c r="N51" s="41"/>
      <c r="O51" s="5"/>
      <c r="P51" s="5"/>
      <c r="Q51" s="5"/>
      <c r="R51" s="5"/>
    </row>
    <row r="52" spans="1:18" s="186" customFormat="1" ht="26.1" customHeight="1" x14ac:dyDescent="0.25">
      <c r="A52" s="118">
        <v>49</v>
      </c>
      <c r="B52" s="228" t="s">
        <v>813</v>
      </c>
      <c r="C52" s="60" t="s">
        <v>812</v>
      </c>
      <c r="D52" s="60" t="s">
        <v>15</v>
      </c>
      <c r="E52" s="61">
        <v>887</v>
      </c>
      <c r="F52" s="61">
        <v>160</v>
      </c>
      <c r="G52" s="62">
        <v>1</v>
      </c>
      <c r="H52" s="63" t="s">
        <v>773</v>
      </c>
      <c r="I52" s="64" t="s">
        <v>39</v>
      </c>
      <c r="K52" s="187"/>
      <c r="O52" s="188"/>
      <c r="P52" s="188"/>
      <c r="Q52" s="188"/>
      <c r="R52" s="189"/>
    </row>
    <row r="53" spans="1:18" s="186" customFormat="1" ht="26.1" customHeight="1" x14ac:dyDescent="0.25">
      <c r="A53" s="118">
        <v>50</v>
      </c>
      <c r="B53" s="227" t="s">
        <v>786</v>
      </c>
      <c r="C53" s="45" t="s">
        <v>785</v>
      </c>
      <c r="D53" s="45" t="s">
        <v>15</v>
      </c>
      <c r="E53" s="47">
        <v>884.32</v>
      </c>
      <c r="F53" s="47">
        <v>197</v>
      </c>
      <c r="G53" s="47">
        <v>4</v>
      </c>
      <c r="H53" s="50" t="s">
        <v>776</v>
      </c>
      <c r="I53" s="67" t="s">
        <v>17</v>
      </c>
      <c r="K53" s="187"/>
      <c r="O53" s="188"/>
      <c r="Q53" s="188"/>
      <c r="R53" s="189"/>
    </row>
    <row r="54" spans="1:18" s="43" customFormat="1" ht="26.1" customHeight="1" x14ac:dyDescent="0.2">
      <c r="A54" s="164">
        <v>51</v>
      </c>
      <c r="B54" s="225" t="s">
        <v>150</v>
      </c>
      <c r="C54" s="121" t="s">
        <v>150</v>
      </c>
      <c r="D54" s="87" t="s">
        <v>10</v>
      </c>
      <c r="E54" s="123">
        <v>744</v>
      </c>
      <c r="F54" s="123">
        <v>152</v>
      </c>
      <c r="G54" s="202">
        <v>2</v>
      </c>
      <c r="H54" s="155">
        <v>43189</v>
      </c>
      <c r="I54" s="165" t="s">
        <v>151</v>
      </c>
      <c r="K54" s="66"/>
      <c r="O54" s="56"/>
    </row>
    <row r="55" spans="1:18" s="43" customFormat="1" ht="26.1" customHeight="1" x14ac:dyDescent="0.2">
      <c r="A55" s="118">
        <v>52</v>
      </c>
      <c r="B55" s="227" t="s">
        <v>854</v>
      </c>
      <c r="C55" s="45" t="s">
        <v>853</v>
      </c>
      <c r="D55" s="45" t="s">
        <v>45</v>
      </c>
      <c r="E55" s="47">
        <v>689</v>
      </c>
      <c r="F55" s="47">
        <v>109</v>
      </c>
      <c r="G55" s="47">
        <v>1</v>
      </c>
      <c r="H55" s="74" t="s">
        <v>828</v>
      </c>
      <c r="I55" s="52" t="s">
        <v>56</v>
      </c>
      <c r="K55" s="66"/>
      <c r="O55" s="56"/>
    </row>
    <row r="56" spans="1:18" s="5" customFormat="1" ht="26.1" customHeight="1" x14ac:dyDescent="0.2">
      <c r="A56" s="118">
        <v>53</v>
      </c>
      <c r="B56" s="228" t="s">
        <v>640</v>
      </c>
      <c r="C56" s="60" t="s">
        <v>641</v>
      </c>
      <c r="D56" s="60" t="s">
        <v>642</v>
      </c>
      <c r="E56" s="61">
        <v>483</v>
      </c>
      <c r="F56" s="61">
        <v>147</v>
      </c>
      <c r="G56" s="62">
        <v>1</v>
      </c>
      <c r="H56" s="63" t="s">
        <v>643</v>
      </c>
      <c r="I56" s="64" t="s">
        <v>644</v>
      </c>
    </row>
    <row r="57" spans="1:18" s="5" customFormat="1" ht="26.1" customHeight="1" x14ac:dyDescent="0.2">
      <c r="A57" s="164">
        <v>54</v>
      </c>
      <c r="B57" s="228" t="s">
        <v>671</v>
      </c>
      <c r="C57" s="60" t="s">
        <v>672</v>
      </c>
      <c r="D57" s="60" t="s">
        <v>673</v>
      </c>
      <c r="E57" s="61">
        <v>428</v>
      </c>
      <c r="F57" s="61">
        <v>107</v>
      </c>
      <c r="G57" s="62">
        <v>1</v>
      </c>
      <c r="H57" s="63">
        <v>42030</v>
      </c>
      <c r="I57" s="64" t="s">
        <v>644</v>
      </c>
    </row>
    <row r="58" spans="1:18" s="5" customFormat="1" ht="26.1" customHeight="1" x14ac:dyDescent="0.2">
      <c r="A58" s="118">
        <v>55</v>
      </c>
      <c r="B58" s="228" t="s">
        <v>653</v>
      </c>
      <c r="C58" s="60" t="s">
        <v>654</v>
      </c>
      <c r="D58" s="60" t="s">
        <v>655</v>
      </c>
      <c r="E58" s="61">
        <v>376</v>
      </c>
      <c r="F58" s="61">
        <v>188</v>
      </c>
      <c r="G58" s="62">
        <v>1</v>
      </c>
      <c r="H58" s="63" t="s">
        <v>656</v>
      </c>
      <c r="I58" s="64" t="s">
        <v>644</v>
      </c>
      <c r="J58" s="20"/>
    </row>
    <row r="59" spans="1:18" s="5" customFormat="1" ht="26.1" customHeight="1" x14ac:dyDescent="0.25">
      <c r="A59" s="118">
        <v>56</v>
      </c>
      <c r="B59" s="228" t="s">
        <v>872</v>
      </c>
      <c r="C59" s="60" t="s">
        <v>872</v>
      </c>
      <c r="D59" s="60" t="s">
        <v>10</v>
      </c>
      <c r="E59" s="61">
        <v>309</v>
      </c>
      <c r="F59" s="61">
        <v>88</v>
      </c>
      <c r="G59" s="62">
        <v>1</v>
      </c>
      <c r="H59" s="63">
        <v>43721</v>
      </c>
      <c r="I59" s="67" t="s">
        <v>871</v>
      </c>
      <c r="J59"/>
      <c r="K59"/>
      <c r="L59"/>
      <c r="M59"/>
      <c r="N59"/>
    </row>
    <row r="60" spans="1:18" s="43" customFormat="1" ht="26.1" customHeight="1" x14ac:dyDescent="0.2">
      <c r="A60" s="164">
        <v>57</v>
      </c>
      <c r="B60" s="260" t="s">
        <v>766</v>
      </c>
      <c r="C60" s="119" t="s">
        <v>775</v>
      </c>
      <c r="D60" s="45" t="s">
        <v>15</v>
      </c>
      <c r="E60" s="122">
        <v>262</v>
      </c>
      <c r="F60" s="122">
        <v>45</v>
      </c>
      <c r="G60" s="124" t="s">
        <v>518</v>
      </c>
      <c r="H60" s="124" t="s">
        <v>746</v>
      </c>
      <c r="I60" s="52" t="s">
        <v>29</v>
      </c>
      <c r="K60" s="66"/>
      <c r="O60" s="56"/>
    </row>
    <row r="61" spans="1:18" s="5" customFormat="1" ht="26.1" customHeight="1" x14ac:dyDescent="0.2">
      <c r="A61" s="118">
        <v>58</v>
      </c>
      <c r="B61" s="228" t="s">
        <v>645</v>
      </c>
      <c r="C61" s="60" t="s">
        <v>646</v>
      </c>
      <c r="D61" s="60" t="s">
        <v>647</v>
      </c>
      <c r="E61" s="61">
        <v>250</v>
      </c>
      <c r="F61" s="61">
        <v>50</v>
      </c>
      <c r="G61" s="62">
        <v>1</v>
      </c>
      <c r="H61" s="63" t="s">
        <v>648</v>
      </c>
      <c r="I61" s="64" t="s">
        <v>644</v>
      </c>
      <c r="M61" s="11"/>
      <c r="N61" s="11"/>
    </row>
    <row r="62" spans="1:18" s="5" customFormat="1" ht="26.1" customHeight="1" x14ac:dyDescent="0.25">
      <c r="A62" s="118">
        <v>59</v>
      </c>
      <c r="B62" s="144" t="s">
        <v>167</v>
      </c>
      <c r="C62" s="24" t="s">
        <v>168</v>
      </c>
      <c r="D62" s="24" t="s">
        <v>15</v>
      </c>
      <c r="E62" s="23">
        <v>214</v>
      </c>
      <c r="F62" s="23">
        <v>107</v>
      </c>
      <c r="G62" s="23">
        <v>1</v>
      </c>
      <c r="H62" s="21">
        <v>43056</v>
      </c>
      <c r="I62" s="29" t="s">
        <v>29</v>
      </c>
      <c r="J62"/>
      <c r="K62"/>
    </row>
    <row r="63" spans="1:18" s="43" customFormat="1" ht="26.1" customHeight="1" x14ac:dyDescent="0.2">
      <c r="A63" s="164">
        <v>60</v>
      </c>
      <c r="B63" s="225" t="s">
        <v>780</v>
      </c>
      <c r="C63" s="121" t="s">
        <v>781</v>
      </c>
      <c r="D63" s="45" t="s">
        <v>15</v>
      </c>
      <c r="E63" s="123">
        <v>181.5</v>
      </c>
      <c r="F63" s="123">
        <v>37</v>
      </c>
      <c r="G63" s="123">
        <v>1</v>
      </c>
      <c r="H63" s="155" t="s">
        <v>773</v>
      </c>
      <c r="I63" s="191" t="s">
        <v>453</v>
      </c>
      <c r="K63" s="66"/>
      <c r="O63" s="56"/>
    </row>
    <row r="64" spans="1:18" s="43" customFormat="1" ht="26.1" customHeight="1" x14ac:dyDescent="0.25">
      <c r="A64" s="118">
        <v>61</v>
      </c>
      <c r="B64" s="225" t="s">
        <v>154</v>
      </c>
      <c r="C64" s="121" t="s">
        <v>154</v>
      </c>
      <c r="D64" s="13" t="s">
        <v>10</v>
      </c>
      <c r="E64" s="123">
        <v>150</v>
      </c>
      <c r="F64" s="123">
        <v>75</v>
      </c>
      <c r="G64" s="123">
        <v>1</v>
      </c>
      <c r="H64" s="155">
        <v>41544</v>
      </c>
      <c r="I64" s="52" t="s">
        <v>155</v>
      </c>
      <c r="J64"/>
      <c r="K64"/>
      <c r="L64"/>
      <c r="M64"/>
      <c r="N64"/>
    </row>
    <row r="65" spans="1:18" s="43" customFormat="1" ht="26.1" customHeight="1" x14ac:dyDescent="0.25">
      <c r="A65" s="118">
        <v>62</v>
      </c>
      <c r="B65" s="227" t="s">
        <v>760</v>
      </c>
      <c r="C65" s="45" t="s">
        <v>761</v>
      </c>
      <c r="D65" s="45" t="s">
        <v>69</v>
      </c>
      <c r="E65" s="47">
        <v>137.83000000000001</v>
      </c>
      <c r="F65" s="47">
        <v>69</v>
      </c>
      <c r="G65" s="47">
        <v>1</v>
      </c>
      <c r="H65" s="74" t="s">
        <v>751</v>
      </c>
      <c r="I65" s="52" t="s">
        <v>91</v>
      </c>
      <c r="J65"/>
      <c r="K65"/>
      <c r="L65"/>
      <c r="M65"/>
      <c r="N65"/>
      <c r="O65" s="5"/>
      <c r="P65" s="5"/>
      <c r="Q65" s="5"/>
      <c r="R65" s="5"/>
    </row>
    <row r="66" spans="1:18" s="5" customFormat="1" ht="26.1" customHeight="1" x14ac:dyDescent="0.25">
      <c r="B66" s="32"/>
      <c r="C66" s="32"/>
      <c r="D66" s="32"/>
      <c r="E66" s="33"/>
      <c r="F66" s="33"/>
      <c r="G66" s="34"/>
      <c r="J66"/>
      <c r="K66"/>
      <c r="L66"/>
      <c r="M66"/>
      <c r="N66"/>
    </row>
    <row r="67" spans="1:18" s="5" customFormat="1" ht="26.1" customHeight="1" thickBot="1" x14ac:dyDescent="0.3">
      <c r="B67" s="32"/>
      <c r="C67" s="32"/>
      <c r="D67" s="32"/>
      <c r="E67" s="36">
        <f>SUM(E4:E66)</f>
        <v>2681565.12</v>
      </c>
      <c r="F67" s="36">
        <f>SUM(F4:F66)</f>
        <v>469446</v>
      </c>
      <c r="H67" s="20"/>
      <c r="J67"/>
      <c r="K67"/>
      <c r="L67"/>
      <c r="M67"/>
      <c r="N67"/>
      <c r="O67"/>
      <c r="P67"/>
      <c r="Q67"/>
      <c r="R67"/>
    </row>
  </sheetData>
  <sortState xmlns:xlrd2="http://schemas.microsoft.com/office/spreadsheetml/2017/richdata2" ref="B4:I65">
    <sortCondition descending="1" ref="E4:E6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ABAC-74A1-4E0C-9F2E-89370CDC14DB}">
  <dimension ref="A1:S69"/>
  <sheetViews>
    <sheetView topLeftCell="A26" workbookViewId="0">
      <selection activeCell="F38" sqref="F3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4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0.42578125" bestFit="1" customWidth="1"/>
    <col min="18" max="18" width="12.28515625" bestFit="1" customWidth="1"/>
  </cols>
  <sheetData>
    <row r="1" spans="1:9" s="5" customFormat="1" ht="18" x14ac:dyDescent="0.25">
      <c r="A1" s="1" t="s">
        <v>923</v>
      </c>
      <c r="B1" s="2"/>
      <c r="C1" s="2"/>
      <c r="D1" s="2"/>
      <c r="E1" s="3"/>
      <c r="F1" s="3"/>
      <c r="G1" s="4"/>
      <c r="H1" s="4"/>
      <c r="I1" s="4"/>
    </row>
    <row r="2" spans="1:9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9" s="5" customFormat="1" ht="26.1" customHeight="1" x14ac:dyDescent="0.2">
      <c r="A4" s="118">
        <v>1</v>
      </c>
      <c r="B4" s="85" t="s">
        <v>894</v>
      </c>
      <c r="C4" s="85" t="s">
        <v>894</v>
      </c>
      <c r="D4" s="87" t="s">
        <v>10</v>
      </c>
      <c r="E4" s="86">
        <v>443074.09</v>
      </c>
      <c r="F4" s="86">
        <v>72330</v>
      </c>
      <c r="G4" s="84" t="s">
        <v>531</v>
      </c>
      <c r="H4" s="84" t="s">
        <v>895</v>
      </c>
      <c r="I4" s="18" t="s">
        <v>896</v>
      </c>
    </row>
    <row r="5" spans="1:9" s="5" customFormat="1" ht="26.1" customHeight="1" x14ac:dyDescent="0.2">
      <c r="A5" s="118">
        <v>2</v>
      </c>
      <c r="B5" s="169" t="s">
        <v>981</v>
      </c>
      <c r="C5" s="169" t="s">
        <v>981</v>
      </c>
      <c r="D5" s="169" t="s">
        <v>10</v>
      </c>
      <c r="E5" s="170">
        <v>272000</v>
      </c>
      <c r="F5" s="170">
        <v>43248</v>
      </c>
      <c r="G5" s="97">
        <v>19</v>
      </c>
      <c r="H5" s="173" t="s">
        <v>945</v>
      </c>
      <c r="I5" s="51" t="s">
        <v>220</v>
      </c>
    </row>
    <row r="6" spans="1:9" s="5" customFormat="1" ht="26.1" customHeight="1" x14ac:dyDescent="0.2">
      <c r="A6" s="118">
        <v>3</v>
      </c>
      <c r="B6" s="85" t="s">
        <v>875</v>
      </c>
      <c r="C6" s="85" t="s">
        <v>874</v>
      </c>
      <c r="D6" s="87" t="s">
        <v>886</v>
      </c>
      <c r="E6" s="86">
        <v>160714.63</v>
      </c>
      <c r="F6" s="86">
        <v>25490</v>
      </c>
      <c r="G6" s="84" t="s">
        <v>529</v>
      </c>
      <c r="H6" s="84" t="s">
        <v>864</v>
      </c>
      <c r="I6" s="18" t="s">
        <v>36</v>
      </c>
    </row>
    <row r="7" spans="1:9" s="5" customFormat="1" ht="26.1" customHeight="1" x14ac:dyDescent="0.2">
      <c r="A7" s="118">
        <v>4</v>
      </c>
      <c r="B7" s="87" t="s">
        <v>956</v>
      </c>
      <c r="C7" s="87" t="s">
        <v>955</v>
      </c>
      <c r="D7" s="87" t="s">
        <v>15</v>
      </c>
      <c r="E7" s="91">
        <v>120116.93</v>
      </c>
      <c r="F7" s="91">
        <v>19413</v>
      </c>
      <c r="G7" s="91">
        <v>16</v>
      </c>
      <c r="H7" s="95" t="s">
        <v>958</v>
      </c>
      <c r="I7" s="18" t="s">
        <v>453</v>
      </c>
    </row>
    <row r="8" spans="1:9" s="5" customFormat="1" ht="26.1" customHeight="1" x14ac:dyDescent="0.2">
      <c r="A8" s="118">
        <v>5</v>
      </c>
      <c r="B8" s="85" t="s">
        <v>925</v>
      </c>
      <c r="C8" s="85" t="s">
        <v>924</v>
      </c>
      <c r="D8" s="87" t="s">
        <v>899</v>
      </c>
      <c r="E8" s="86">
        <v>116344.44</v>
      </c>
      <c r="F8" s="86">
        <v>18351</v>
      </c>
      <c r="G8" s="84" t="s">
        <v>532</v>
      </c>
      <c r="H8" s="84" t="s">
        <v>939</v>
      </c>
      <c r="I8" s="18" t="s">
        <v>29</v>
      </c>
    </row>
    <row r="9" spans="1:9" s="5" customFormat="1" ht="26.1" customHeight="1" x14ac:dyDescent="0.2">
      <c r="A9" s="118">
        <v>6</v>
      </c>
      <c r="B9" s="87" t="s">
        <v>891</v>
      </c>
      <c r="C9" s="87" t="s">
        <v>890</v>
      </c>
      <c r="D9" s="87" t="s">
        <v>15</v>
      </c>
      <c r="E9" s="91">
        <v>109144.45</v>
      </c>
      <c r="F9" s="91">
        <v>16936</v>
      </c>
      <c r="G9" s="91">
        <v>14</v>
      </c>
      <c r="H9" s="95" t="s">
        <v>893</v>
      </c>
      <c r="I9" s="18" t="s">
        <v>453</v>
      </c>
    </row>
    <row r="10" spans="1:9" s="5" customFormat="1" ht="26.1" customHeight="1" x14ac:dyDescent="0.2">
      <c r="A10" s="118">
        <v>7</v>
      </c>
      <c r="B10" s="87" t="s">
        <v>861</v>
      </c>
      <c r="C10" s="87" t="s">
        <v>862</v>
      </c>
      <c r="D10" s="87" t="s">
        <v>863</v>
      </c>
      <c r="E10" s="91">
        <v>86890.76</v>
      </c>
      <c r="F10" s="91">
        <v>17247</v>
      </c>
      <c r="G10" s="91">
        <v>10</v>
      </c>
      <c r="H10" s="95" t="s">
        <v>864</v>
      </c>
      <c r="I10" s="51" t="s">
        <v>39</v>
      </c>
    </row>
    <row r="11" spans="1:9" s="5" customFormat="1" ht="26.1" customHeight="1" x14ac:dyDescent="0.2">
      <c r="A11" s="118">
        <v>8</v>
      </c>
      <c r="B11" s="87" t="s">
        <v>892</v>
      </c>
      <c r="C11" s="87" t="s">
        <v>889</v>
      </c>
      <c r="D11" s="87" t="s">
        <v>15</v>
      </c>
      <c r="E11" s="91">
        <v>82977.990000000005</v>
      </c>
      <c r="F11" s="91">
        <v>14223</v>
      </c>
      <c r="G11" s="91">
        <v>19</v>
      </c>
      <c r="H11" s="95" t="s">
        <v>888</v>
      </c>
      <c r="I11" s="18" t="s">
        <v>17</v>
      </c>
    </row>
    <row r="12" spans="1:9" s="5" customFormat="1" ht="26.1" customHeight="1" x14ac:dyDescent="0.2">
      <c r="A12" s="118">
        <v>9</v>
      </c>
      <c r="B12" s="169" t="s">
        <v>972</v>
      </c>
      <c r="C12" s="169" t="s">
        <v>973</v>
      </c>
      <c r="D12" s="169" t="s">
        <v>15</v>
      </c>
      <c r="E12" s="170">
        <v>82432.42</v>
      </c>
      <c r="F12" s="170">
        <v>15507</v>
      </c>
      <c r="G12" s="97">
        <v>16</v>
      </c>
      <c r="H12" s="173" t="s">
        <v>943</v>
      </c>
      <c r="I12" s="51" t="s">
        <v>39</v>
      </c>
    </row>
    <row r="13" spans="1:9" s="5" customFormat="1" ht="26.1" customHeight="1" x14ac:dyDescent="0.2">
      <c r="A13" s="118">
        <v>10</v>
      </c>
      <c r="B13" s="85" t="s">
        <v>940</v>
      </c>
      <c r="C13" s="85" t="s">
        <v>926</v>
      </c>
      <c r="D13" s="87" t="s">
        <v>942</v>
      </c>
      <c r="E13" s="86">
        <v>81146.880000000005</v>
      </c>
      <c r="F13" s="86">
        <v>16833</v>
      </c>
      <c r="G13" s="84" t="s">
        <v>534</v>
      </c>
      <c r="H13" s="84" t="s">
        <v>941</v>
      </c>
      <c r="I13" s="18" t="s">
        <v>29</v>
      </c>
    </row>
    <row r="14" spans="1:9" s="5" customFormat="1" ht="26.1" customHeight="1" x14ac:dyDescent="0.2">
      <c r="A14" s="118">
        <v>11</v>
      </c>
      <c r="B14" s="85" t="s">
        <v>928</v>
      </c>
      <c r="C14" s="85" t="s">
        <v>927</v>
      </c>
      <c r="D14" s="87" t="s">
        <v>15</v>
      </c>
      <c r="E14" s="86">
        <v>77025.58</v>
      </c>
      <c r="F14" s="86">
        <v>12504</v>
      </c>
      <c r="G14" s="84" t="s">
        <v>531</v>
      </c>
      <c r="H14" s="84" t="s">
        <v>939</v>
      </c>
      <c r="I14" s="18" t="s">
        <v>36</v>
      </c>
    </row>
    <row r="15" spans="1:9" s="5" customFormat="1" ht="26.1" customHeight="1" x14ac:dyDescent="0.2">
      <c r="A15" s="118">
        <v>12</v>
      </c>
      <c r="B15" s="87" t="s">
        <v>951</v>
      </c>
      <c r="C15" s="87" t="s">
        <v>950</v>
      </c>
      <c r="D15" s="87" t="s">
        <v>15</v>
      </c>
      <c r="E15" s="91">
        <v>58337</v>
      </c>
      <c r="F15" s="91">
        <v>13422</v>
      </c>
      <c r="G15" s="91">
        <v>18</v>
      </c>
      <c r="H15" s="95" t="s">
        <v>893</v>
      </c>
      <c r="I15" s="18" t="s">
        <v>56</v>
      </c>
    </row>
    <row r="16" spans="1:9" s="5" customFormat="1" ht="26.1" customHeight="1" x14ac:dyDescent="0.2">
      <c r="A16" s="118">
        <v>13</v>
      </c>
      <c r="B16" s="85" t="s">
        <v>879</v>
      </c>
      <c r="C16" s="85" t="s">
        <v>878</v>
      </c>
      <c r="D16" s="87" t="s">
        <v>15</v>
      </c>
      <c r="E16" s="86">
        <v>48565.58</v>
      </c>
      <c r="F16" s="86">
        <v>7815</v>
      </c>
      <c r="G16" s="84" t="s">
        <v>525</v>
      </c>
      <c r="H16" s="84" t="s">
        <v>888</v>
      </c>
      <c r="I16" s="18" t="s">
        <v>29</v>
      </c>
    </row>
    <row r="17" spans="1:16" s="5" customFormat="1" ht="26.1" customHeight="1" x14ac:dyDescent="0.2">
      <c r="A17" s="118">
        <v>14</v>
      </c>
      <c r="B17" s="87" t="s">
        <v>976</v>
      </c>
      <c r="C17" s="87" t="s">
        <v>977</v>
      </c>
      <c r="D17" s="87" t="s">
        <v>157</v>
      </c>
      <c r="E17" s="159">
        <v>44437.21</v>
      </c>
      <c r="F17" s="159">
        <v>9764</v>
      </c>
      <c r="G17" s="91">
        <v>17</v>
      </c>
      <c r="H17" s="199" t="s">
        <v>945</v>
      </c>
      <c r="I17" s="18" t="s">
        <v>91</v>
      </c>
      <c r="O17" s="20"/>
      <c r="P17" s="11"/>
    </row>
    <row r="18" spans="1:16" s="5" customFormat="1" ht="26.1" customHeight="1" x14ac:dyDescent="0.2">
      <c r="A18" s="118">
        <v>15</v>
      </c>
      <c r="B18" s="85" t="s">
        <v>908</v>
      </c>
      <c r="C18" s="85" t="s">
        <v>909</v>
      </c>
      <c r="D18" s="87" t="s">
        <v>334</v>
      </c>
      <c r="E18" s="86">
        <v>25556.22</v>
      </c>
      <c r="F18" s="86">
        <v>5008</v>
      </c>
      <c r="G18" s="84" t="s">
        <v>530</v>
      </c>
      <c r="H18" s="209" t="s">
        <v>888</v>
      </c>
      <c r="I18" s="18" t="s">
        <v>91</v>
      </c>
      <c r="O18" s="20"/>
      <c r="P18" s="11"/>
    </row>
    <row r="19" spans="1:16" s="5" customFormat="1" ht="26.1" customHeight="1" x14ac:dyDescent="0.2">
      <c r="A19" s="118">
        <v>16</v>
      </c>
      <c r="B19" s="158" t="s">
        <v>969</v>
      </c>
      <c r="C19" s="158" t="s">
        <v>970</v>
      </c>
      <c r="D19" s="169" t="s">
        <v>971</v>
      </c>
      <c r="E19" s="159">
        <v>22427.599999999999</v>
      </c>
      <c r="F19" s="159">
        <v>5003</v>
      </c>
      <c r="G19" s="159">
        <v>14</v>
      </c>
      <c r="H19" s="160" t="s">
        <v>939</v>
      </c>
      <c r="I19" s="77" t="s">
        <v>101</v>
      </c>
      <c r="O19" s="20"/>
      <c r="P19" s="11"/>
    </row>
    <row r="20" spans="1:16" s="5" customFormat="1" ht="26.1" customHeight="1" x14ac:dyDescent="0.2">
      <c r="A20" s="118">
        <v>17</v>
      </c>
      <c r="B20" s="87" t="s">
        <v>959</v>
      </c>
      <c r="C20" s="87" t="s">
        <v>960</v>
      </c>
      <c r="D20" s="87" t="s">
        <v>45</v>
      </c>
      <c r="E20" s="91">
        <v>21772</v>
      </c>
      <c r="F20" s="91">
        <v>3410</v>
      </c>
      <c r="G20" s="91">
        <v>8</v>
      </c>
      <c r="H20" s="95" t="s">
        <v>987</v>
      </c>
      <c r="I20" s="18" t="s">
        <v>957</v>
      </c>
      <c r="O20" s="11"/>
      <c r="P20" s="20"/>
    </row>
    <row r="21" spans="1:16" s="5" customFormat="1" ht="26.1" customHeight="1" x14ac:dyDescent="0.25">
      <c r="A21" s="118">
        <v>18</v>
      </c>
      <c r="B21" s="88" t="s">
        <v>930</v>
      </c>
      <c r="C21" s="88" t="s">
        <v>929</v>
      </c>
      <c r="D21" s="13" t="s">
        <v>15</v>
      </c>
      <c r="E21" s="92">
        <v>21191.73</v>
      </c>
      <c r="F21" s="92">
        <v>3850</v>
      </c>
      <c r="G21" s="84" t="s">
        <v>531</v>
      </c>
      <c r="H21" s="96" t="s">
        <v>941</v>
      </c>
      <c r="I21" s="16" t="s">
        <v>26</v>
      </c>
      <c r="J21"/>
      <c r="K21"/>
    </row>
    <row r="22" spans="1:16" s="5" customFormat="1" ht="26.1" customHeight="1" x14ac:dyDescent="0.2">
      <c r="A22" s="118">
        <v>19</v>
      </c>
      <c r="B22" s="85" t="s">
        <v>932</v>
      </c>
      <c r="C22" s="85" t="s">
        <v>931</v>
      </c>
      <c r="D22" s="87" t="s">
        <v>15</v>
      </c>
      <c r="E22" s="86">
        <v>19217.060000000001</v>
      </c>
      <c r="F22" s="204">
        <v>3157</v>
      </c>
      <c r="G22" s="124" t="s">
        <v>529</v>
      </c>
      <c r="H22" s="208" t="s">
        <v>943</v>
      </c>
      <c r="I22" s="18" t="s">
        <v>29</v>
      </c>
      <c r="O22" s="11"/>
      <c r="P22" s="20"/>
    </row>
    <row r="23" spans="1:16" s="5" customFormat="1" ht="26.1" customHeight="1" x14ac:dyDescent="0.2">
      <c r="A23" s="118">
        <v>20</v>
      </c>
      <c r="B23" s="45" t="s">
        <v>978</v>
      </c>
      <c r="C23" s="212" t="s">
        <v>979</v>
      </c>
      <c r="D23" s="45" t="s">
        <v>980</v>
      </c>
      <c r="E23" s="47">
        <v>17189</v>
      </c>
      <c r="F23" s="47">
        <v>3666</v>
      </c>
      <c r="G23" s="47">
        <v>8</v>
      </c>
      <c r="H23" s="50" t="s">
        <v>945</v>
      </c>
      <c r="I23" s="67" t="s">
        <v>49</v>
      </c>
      <c r="K23" s="40"/>
      <c r="M23" s="20"/>
      <c r="N23" s="41"/>
    </row>
    <row r="24" spans="1:16" s="43" customFormat="1" ht="25.5" customHeight="1" x14ac:dyDescent="0.2">
      <c r="A24" s="118">
        <v>21</v>
      </c>
      <c r="B24" s="45" t="s">
        <v>984</v>
      </c>
      <c r="C24" s="45" t="s">
        <v>984</v>
      </c>
      <c r="D24" s="45" t="s">
        <v>985</v>
      </c>
      <c r="E24" s="108">
        <v>17084.73</v>
      </c>
      <c r="F24" s="222">
        <v>3384</v>
      </c>
      <c r="G24" s="47">
        <v>23</v>
      </c>
      <c r="H24" s="209" t="s">
        <v>943</v>
      </c>
      <c r="I24" s="52" t="s">
        <v>986</v>
      </c>
      <c r="O24" s="56"/>
      <c r="P24" s="42"/>
    </row>
    <row r="25" spans="1:16" s="5" customFormat="1" ht="26.1" customHeight="1" x14ac:dyDescent="0.2">
      <c r="A25" s="118">
        <v>22</v>
      </c>
      <c r="B25" s="158" t="s">
        <v>963</v>
      </c>
      <c r="C25" s="158" t="s">
        <v>964</v>
      </c>
      <c r="D25" s="87" t="s">
        <v>965</v>
      </c>
      <c r="E25" s="159">
        <v>16543.560000000001</v>
      </c>
      <c r="F25" s="211">
        <v>2810</v>
      </c>
      <c r="G25" s="108">
        <v>14</v>
      </c>
      <c r="H25" s="218" t="s">
        <v>893</v>
      </c>
      <c r="I25" s="16" t="s">
        <v>94</v>
      </c>
      <c r="O25" s="11"/>
      <c r="P25" s="20"/>
    </row>
    <row r="26" spans="1:16" s="5" customFormat="1" ht="26.1" customHeight="1" x14ac:dyDescent="0.2">
      <c r="A26" s="118">
        <v>23</v>
      </c>
      <c r="B26" s="87" t="s">
        <v>983</v>
      </c>
      <c r="C26" s="87" t="s">
        <v>983</v>
      </c>
      <c r="D26" s="87" t="s">
        <v>10</v>
      </c>
      <c r="E26" s="159">
        <v>15908</v>
      </c>
      <c r="F26" s="211">
        <v>3191</v>
      </c>
      <c r="G26" s="47">
        <v>10</v>
      </c>
      <c r="H26" s="206" t="s">
        <v>893</v>
      </c>
      <c r="I26" s="18" t="s">
        <v>982</v>
      </c>
      <c r="O26" s="11"/>
      <c r="P26" s="20"/>
    </row>
    <row r="27" spans="1:16" s="5" customFormat="1" ht="26.1" customHeight="1" x14ac:dyDescent="0.2">
      <c r="A27" s="118">
        <v>24</v>
      </c>
      <c r="B27" s="88" t="s">
        <v>933</v>
      </c>
      <c r="C27" s="88" t="s">
        <v>944</v>
      </c>
      <c r="D27" s="13" t="s">
        <v>15</v>
      </c>
      <c r="E27" s="92">
        <v>14563.41</v>
      </c>
      <c r="F27" s="172">
        <v>2425</v>
      </c>
      <c r="G27" s="124" t="s">
        <v>527</v>
      </c>
      <c r="H27" s="209" t="s">
        <v>945</v>
      </c>
      <c r="I27" s="52" t="s">
        <v>29</v>
      </c>
      <c r="J27" s="17"/>
      <c r="L27" s="11"/>
      <c r="M27" s="11"/>
      <c r="O27" s="11"/>
      <c r="P27" s="20"/>
    </row>
    <row r="28" spans="1:16" s="5" customFormat="1" ht="26.1" customHeight="1" x14ac:dyDescent="0.2">
      <c r="A28" s="118">
        <v>25</v>
      </c>
      <c r="B28" s="98" t="s">
        <v>962</v>
      </c>
      <c r="C28" s="98" t="s">
        <v>961</v>
      </c>
      <c r="D28" s="169" t="s">
        <v>45</v>
      </c>
      <c r="E28" s="159">
        <v>13662</v>
      </c>
      <c r="F28" s="159">
        <v>2073</v>
      </c>
      <c r="G28" s="159">
        <v>8</v>
      </c>
      <c r="H28" s="160" t="s">
        <v>943</v>
      </c>
      <c r="I28" s="220" t="s">
        <v>94</v>
      </c>
      <c r="K28" s="40"/>
      <c r="M28" s="20"/>
      <c r="N28" s="41"/>
    </row>
    <row r="29" spans="1:16" s="5" customFormat="1" ht="26.1" customHeight="1" x14ac:dyDescent="0.2">
      <c r="A29" s="118">
        <v>26</v>
      </c>
      <c r="B29" s="85" t="s">
        <v>946</v>
      </c>
      <c r="C29" s="213" t="s">
        <v>934</v>
      </c>
      <c r="D29" s="45" t="s">
        <v>947</v>
      </c>
      <c r="E29" s="122">
        <v>13506.84</v>
      </c>
      <c r="F29" s="180">
        <v>3035</v>
      </c>
      <c r="G29" s="181" t="s">
        <v>530</v>
      </c>
      <c r="H29" s="181" t="s">
        <v>888</v>
      </c>
      <c r="I29" s="191" t="s">
        <v>29</v>
      </c>
      <c r="K29" s="40"/>
      <c r="M29" s="20"/>
      <c r="N29" s="41"/>
    </row>
    <row r="30" spans="1:16" s="5" customFormat="1" ht="26.1" customHeight="1" x14ac:dyDescent="0.2">
      <c r="A30" s="118">
        <v>27</v>
      </c>
      <c r="B30" s="120" t="s">
        <v>877</v>
      </c>
      <c r="C30" s="120" t="s">
        <v>876</v>
      </c>
      <c r="D30" s="24" t="s">
        <v>886</v>
      </c>
      <c r="E30" s="214">
        <v>10294.9</v>
      </c>
      <c r="F30" s="214">
        <v>2091</v>
      </c>
      <c r="G30" s="125" t="s">
        <v>526</v>
      </c>
      <c r="H30" s="205" t="s">
        <v>887</v>
      </c>
      <c r="I30" s="78" t="s">
        <v>29</v>
      </c>
      <c r="K30" s="26"/>
      <c r="O30" s="11"/>
      <c r="P30" s="11"/>
    </row>
    <row r="31" spans="1:16" s="5" customFormat="1" ht="26.1" customHeight="1" x14ac:dyDescent="0.2">
      <c r="A31" s="118">
        <v>28</v>
      </c>
      <c r="B31" s="88" t="s">
        <v>881</v>
      </c>
      <c r="C31" s="120" t="s">
        <v>880</v>
      </c>
      <c r="D31" s="13" t="s">
        <v>15</v>
      </c>
      <c r="E31" s="92">
        <v>9300.66</v>
      </c>
      <c r="F31" s="92">
        <v>1630</v>
      </c>
      <c r="G31" s="135" t="s">
        <v>526</v>
      </c>
      <c r="H31" s="124" t="s">
        <v>888</v>
      </c>
      <c r="I31" s="53" t="s">
        <v>26</v>
      </c>
      <c r="J31" s="43"/>
      <c r="K31" s="43"/>
      <c r="L31" s="43"/>
      <c r="M31" s="43"/>
      <c r="N31" s="43"/>
      <c r="P31" s="11"/>
    </row>
    <row r="32" spans="1:16" s="5" customFormat="1" ht="26.1" customHeight="1" x14ac:dyDescent="0.2">
      <c r="A32" s="118">
        <v>29</v>
      </c>
      <c r="B32" s="88" t="s">
        <v>935</v>
      </c>
      <c r="C32" s="120" t="s">
        <v>948</v>
      </c>
      <c r="D32" s="13" t="s">
        <v>45</v>
      </c>
      <c r="E32" s="92">
        <v>7365.82</v>
      </c>
      <c r="F32" s="92">
        <v>1192</v>
      </c>
      <c r="G32" s="135" t="s">
        <v>523</v>
      </c>
      <c r="H32" s="124" t="s">
        <v>941</v>
      </c>
      <c r="I32" s="52" t="s">
        <v>29</v>
      </c>
      <c r="J32" s="43"/>
      <c r="K32" s="43"/>
      <c r="L32" s="43"/>
      <c r="M32" s="43"/>
      <c r="N32" s="43"/>
      <c r="P32" s="11"/>
    </row>
    <row r="33" spans="1:16" s="5" customFormat="1" ht="26.1" customHeight="1" x14ac:dyDescent="0.2">
      <c r="A33" s="118">
        <v>30</v>
      </c>
      <c r="B33" s="13" t="s">
        <v>966</v>
      </c>
      <c r="C33" s="24" t="s">
        <v>967</v>
      </c>
      <c r="D33" s="13" t="s">
        <v>968</v>
      </c>
      <c r="E33" s="14">
        <v>7296.39</v>
      </c>
      <c r="F33" s="14">
        <v>1186</v>
      </c>
      <c r="G33" s="73">
        <v>9</v>
      </c>
      <c r="H33" s="50" t="s">
        <v>943</v>
      </c>
      <c r="I33" s="67" t="s">
        <v>101</v>
      </c>
      <c r="M33" s="11"/>
      <c r="N33" s="20"/>
      <c r="P33" s="11"/>
    </row>
    <row r="34" spans="1:16" s="43" customFormat="1" ht="26.1" customHeight="1" x14ac:dyDescent="0.2">
      <c r="A34" s="118">
        <v>31</v>
      </c>
      <c r="B34" s="45" t="s">
        <v>952</v>
      </c>
      <c r="C34" s="45" t="s">
        <v>954</v>
      </c>
      <c r="D34" s="45" t="s">
        <v>953</v>
      </c>
      <c r="E34" s="47">
        <v>7067</v>
      </c>
      <c r="F34" s="47">
        <v>1554</v>
      </c>
      <c r="G34" s="47">
        <v>9</v>
      </c>
      <c r="H34" s="50" t="s">
        <v>945</v>
      </c>
      <c r="I34" s="78" t="s">
        <v>56</v>
      </c>
    </row>
    <row r="35" spans="1:16" s="43" customFormat="1" ht="26.1" customHeight="1" x14ac:dyDescent="0.2">
      <c r="A35" s="118">
        <v>32</v>
      </c>
      <c r="B35" s="119" t="s">
        <v>936</v>
      </c>
      <c r="C35" s="119" t="s">
        <v>949</v>
      </c>
      <c r="D35" s="45" t="s">
        <v>45</v>
      </c>
      <c r="E35" s="122">
        <v>6486.88</v>
      </c>
      <c r="F35" s="122">
        <v>1007</v>
      </c>
      <c r="G35" s="124" t="s">
        <v>522</v>
      </c>
      <c r="H35" s="124" t="s">
        <v>945</v>
      </c>
      <c r="I35" s="78" t="s">
        <v>29</v>
      </c>
    </row>
    <row r="36" spans="1:16" s="43" customFormat="1" ht="26.1" customHeight="1" x14ac:dyDescent="0.2">
      <c r="A36" s="118">
        <v>33</v>
      </c>
      <c r="B36" s="105" t="s">
        <v>917</v>
      </c>
      <c r="C36" s="105" t="s">
        <v>919</v>
      </c>
      <c r="D36" s="105" t="s">
        <v>918</v>
      </c>
      <c r="E36" s="108">
        <v>6015.3</v>
      </c>
      <c r="F36" s="108">
        <v>1583</v>
      </c>
      <c r="G36" s="108">
        <v>11</v>
      </c>
      <c r="H36" s="110" t="s">
        <v>888</v>
      </c>
      <c r="I36" s="157" t="s">
        <v>711</v>
      </c>
    </row>
    <row r="37" spans="1:16" s="43" customFormat="1" ht="26.1" customHeight="1" x14ac:dyDescent="0.2">
      <c r="A37" s="118">
        <v>34</v>
      </c>
      <c r="B37" s="45" t="s">
        <v>974</v>
      </c>
      <c r="C37" s="45" t="s">
        <v>975</v>
      </c>
      <c r="D37" s="45" t="s">
        <v>418</v>
      </c>
      <c r="E37" s="47">
        <v>5388.95</v>
      </c>
      <c r="F37" s="47">
        <v>1245</v>
      </c>
      <c r="G37" s="47">
        <v>10</v>
      </c>
      <c r="H37" s="50" t="s">
        <v>945</v>
      </c>
      <c r="I37" s="157" t="s">
        <v>711</v>
      </c>
    </row>
    <row r="38" spans="1:16" s="5" customFormat="1" ht="26.1" customHeight="1" x14ac:dyDescent="0.2">
      <c r="A38" s="118">
        <v>35</v>
      </c>
      <c r="B38" s="88" t="s">
        <v>938</v>
      </c>
      <c r="C38" s="120" t="s">
        <v>937</v>
      </c>
      <c r="D38" s="13" t="s">
        <v>232</v>
      </c>
      <c r="E38" s="92">
        <v>4217.9799999999996</v>
      </c>
      <c r="F38" s="214">
        <v>757</v>
      </c>
      <c r="G38" s="125" t="s">
        <v>527</v>
      </c>
      <c r="H38" s="125" t="s">
        <v>893</v>
      </c>
      <c r="I38" s="31" t="s">
        <v>29</v>
      </c>
      <c r="J38" s="11"/>
    </row>
    <row r="39" spans="1:16" s="5" customFormat="1" ht="26.1" customHeight="1" x14ac:dyDescent="0.2">
      <c r="A39" s="118">
        <v>36</v>
      </c>
      <c r="B39" s="44" t="s">
        <v>920</v>
      </c>
      <c r="C39" s="90" t="s">
        <v>921</v>
      </c>
      <c r="D39" s="13" t="s">
        <v>15</v>
      </c>
      <c r="E39" s="46">
        <v>3958.5</v>
      </c>
      <c r="F39" s="171">
        <v>964</v>
      </c>
      <c r="G39" s="94">
        <v>3</v>
      </c>
      <c r="H39" s="63" t="s">
        <v>888</v>
      </c>
      <c r="I39" s="81" t="s">
        <v>237</v>
      </c>
      <c r="J39" s="11"/>
    </row>
    <row r="40" spans="1:16" s="5" customFormat="1" ht="26.1" customHeight="1" x14ac:dyDescent="0.2">
      <c r="A40" s="118">
        <v>37</v>
      </c>
      <c r="B40" s="44" t="s">
        <v>868</v>
      </c>
      <c r="C40" s="44" t="s">
        <v>867</v>
      </c>
      <c r="D40" s="60" t="s">
        <v>69</v>
      </c>
      <c r="E40" s="46">
        <v>3835.2</v>
      </c>
      <c r="F40" s="171">
        <v>663</v>
      </c>
      <c r="G40" s="128">
        <v>1</v>
      </c>
      <c r="H40" s="63" t="s">
        <v>827</v>
      </c>
      <c r="I40" s="81" t="s">
        <v>237</v>
      </c>
      <c r="J40" s="11"/>
    </row>
    <row r="41" spans="1:16" ht="26.1" customHeight="1" x14ac:dyDescent="0.25">
      <c r="A41" s="118">
        <v>38</v>
      </c>
      <c r="B41" s="44" t="s">
        <v>869</v>
      </c>
      <c r="C41" s="44" t="s">
        <v>870</v>
      </c>
      <c r="D41" s="44" t="s">
        <v>642</v>
      </c>
      <c r="E41" s="46">
        <v>2478</v>
      </c>
      <c r="F41" s="46">
        <v>547</v>
      </c>
      <c r="G41" s="193">
        <v>2</v>
      </c>
      <c r="H41" s="63" t="s">
        <v>827</v>
      </c>
      <c r="I41" s="207" t="s">
        <v>237</v>
      </c>
    </row>
    <row r="42" spans="1:16" s="43" customFormat="1" ht="24.75" customHeight="1" x14ac:dyDescent="0.2">
      <c r="A42" s="118">
        <v>39</v>
      </c>
      <c r="B42" s="60" t="s">
        <v>664</v>
      </c>
      <c r="C42" s="60" t="s">
        <v>665</v>
      </c>
      <c r="D42" s="60" t="s">
        <v>69</v>
      </c>
      <c r="E42" s="61">
        <v>2234</v>
      </c>
      <c r="F42" s="61">
        <v>500</v>
      </c>
      <c r="G42" s="62">
        <v>1</v>
      </c>
      <c r="H42" s="63" t="s">
        <v>666</v>
      </c>
      <c r="I42" s="51" t="s">
        <v>644</v>
      </c>
      <c r="J42" s="42"/>
    </row>
    <row r="43" spans="1:16" s="5" customFormat="1" ht="26.1" customHeight="1" x14ac:dyDescent="0.2">
      <c r="A43" s="118">
        <v>40</v>
      </c>
      <c r="B43" s="226" t="s">
        <v>640</v>
      </c>
      <c r="C43" s="90" t="s">
        <v>641</v>
      </c>
      <c r="D43" s="44" t="s">
        <v>642</v>
      </c>
      <c r="E43" s="46">
        <v>1860</v>
      </c>
      <c r="F43" s="215">
        <v>530</v>
      </c>
      <c r="G43" s="62">
        <v>1</v>
      </c>
      <c r="H43" s="63" t="s">
        <v>643</v>
      </c>
      <c r="I43" s="64" t="s">
        <v>644</v>
      </c>
    </row>
    <row r="44" spans="1:16" s="5" customFormat="1" ht="26.1" customHeight="1" x14ac:dyDescent="0.25">
      <c r="A44" s="118">
        <v>41</v>
      </c>
      <c r="B44" s="88" t="s">
        <v>817</v>
      </c>
      <c r="C44" s="88" t="s">
        <v>816</v>
      </c>
      <c r="D44" s="13" t="s">
        <v>15</v>
      </c>
      <c r="E44" s="92">
        <v>1738.14</v>
      </c>
      <c r="F44" s="92">
        <v>437</v>
      </c>
      <c r="G44" s="96" t="s">
        <v>521</v>
      </c>
      <c r="H44" s="217" t="s">
        <v>828</v>
      </c>
      <c r="I44" s="168" t="s">
        <v>29</v>
      </c>
      <c r="J44"/>
      <c r="K44"/>
    </row>
    <row r="45" spans="1:16" s="5" customFormat="1" ht="26.1" customHeight="1" x14ac:dyDescent="0.25">
      <c r="A45" s="118">
        <v>42</v>
      </c>
      <c r="B45" s="85" t="s">
        <v>764</v>
      </c>
      <c r="C45" s="85" t="s">
        <v>769</v>
      </c>
      <c r="D45" s="87" t="s">
        <v>770</v>
      </c>
      <c r="E45" s="86">
        <v>1708.77</v>
      </c>
      <c r="F45" s="86">
        <v>260</v>
      </c>
      <c r="G45" s="216" t="s">
        <v>524</v>
      </c>
      <c r="H45" s="124" t="s">
        <v>771</v>
      </c>
      <c r="I45" s="53" t="s">
        <v>26</v>
      </c>
      <c r="J45"/>
      <c r="K45"/>
    </row>
    <row r="46" spans="1:16" s="5" customFormat="1" ht="26.1" customHeight="1" x14ac:dyDescent="0.25">
      <c r="A46" s="118">
        <v>43</v>
      </c>
      <c r="B46" s="85" t="s">
        <v>765</v>
      </c>
      <c r="C46" s="85" t="s">
        <v>772</v>
      </c>
      <c r="D46" s="13" t="s">
        <v>774</v>
      </c>
      <c r="E46" s="86">
        <v>1637.94</v>
      </c>
      <c r="F46" s="86">
        <v>345</v>
      </c>
      <c r="G46" s="216" t="s">
        <v>520</v>
      </c>
      <c r="H46" s="124" t="s">
        <v>773</v>
      </c>
      <c r="I46" s="53" t="s">
        <v>26</v>
      </c>
      <c r="J46"/>
      <c r="K46"/>
    </row>
    <row r="47" spans="1:16" ht="26.1" customHeight="1" x14ac:dyDescent="0.25">
      <c r="A47" s="118">
        <v>44</v>
      </c>
      <c r="B47" s="158" t="s">
        <v>910</v>
      </c>
      <c r="C47" s="158" t="s">
        <v>911</v>
      </c>
      <c r="D47" s="169" t="s">
        <v>15</v>
      </c>
      <c r="E47" s="159">
        <v>1590.62</v>
      </c>
      <c r="F47" s="159">
        <v>401</v>
      </c>
      <c r="G47" s="210">
        <v>2</v>
      </c>
      <c r="H47" s="108" t="s">
        <v>887</v>
      </c>
      <c r="I47" s="111" t="s">
        <v>94</v>
      </c>
      <c r="K47" s="70"/>
      <c r="M47" s="54"/>
      <c r="N47" s="43"/>
    </row>
    <row r="48" spans="1:16" ht="26.1" customHeight="1" x14ac:dyDescent="0.25">
      <c r="A48" s="118">
        <v>45</v>
      </c>
      <c r="B48" s="45" t="s">
        <v>902</v>
      </c>
      <c r="C48" s="45" t="s">
        <v>902</v>
      </c>
      <c r="D48" s="45" t="s">
        <v>10</v>
      </c>
      <c r="E48" s="47">
        <v>1303</v>
      </c>
      <c r="F48" s="47">
        <v>509</v>
      </c>
      <c r="G48" s="47">
        <v>4</v>
      </c>
      <c r="H48" s="50" t="s">
        <v>864</v>
      </c>
      <c r="I48" s="31" t="s">
        <v>56</v>
      </c>
      <c r="K48" s="70"/>
      <c r="M48" s="54"/>
      <c r="N48" s="43"/>
    </row>
    <row r="49" spans="1:19" s="43" customFormat="1" ht="26.1" customHeight="1" x14ac:dyDescent="0.2">
      <c r="A49" s="118">
        <v>46</v>
      </c>
      <c r="B49" s="60" t="s">
        <v>667</v>
      </c>
      <c r="C49" s="60" t="s">
        <v>668</v>
      </c>
      <c r="D49" s="60" t="s">
        <v>650</v>
      </c>
      <c r="E49" s="61">
        <v>1070</v>
      </c>
      <c r="F49" s="61">
        <v>325</v>
      </c>
      <c r="G49" s="62">
        <v>1</v>
      </c>
      <c r="H49" s="63">
        <v>42654</v>
      </c>
      <c r="I49" s="64" t="s">
        <v>644</v>
      </c>
      <c r="J49" s="56"/>
      <c r="K49" s="66"/>
    </row>
    <row r="50" spans="1:19" s="5" customFormat="1" ht="26.1" customHeight="1" x14ac:dyDescent="0.25">
      <c r="A50" s="118">
        <v>47</v>
      </c>
      <c r="B50" s="44" t="s">
        <v>897</v>
      </c>
      <c r="C50" s="90" t="s">
        <v>898</v>
      </c>
      <c r="D50" s="44" t="s">
        <v>899</v>
      </c>
      <c r="E50" s="46">
        <v>912.2</v>
      </c>
      <c r="F50" s="215">
        <v>151</v>
      </c>
      <c r="G50" s="62">
        <v>1</v>
      </c>
      <c r="H50" s="104" t="s">
        <v>887</v>
      </c>
      <c r="I50" s="219" t="s">
        <v>66</v>
      </c>
      <c r="J50"/>
      <c r="K50" s="65"/>
      <c r="L50"/>
      <c r="M50"/>
      <c r="N50"/>
      <c r="O50" s="35"/>
      <c r="P50" s="35"/>
      <c r="Q50" s="35"/>
      <c r="R50" s="54"/>
    </row>
    <row r="51" spans="1:19" ht="26.1" customHeight="1" x14ac:dyDescent="0.25">
      <c r="A51" s="118">
        <v>48</v>
      </c>
      <c r="B51" s="145" t="s">
        <v>748</v>
      </c>
      <c r="C51" s="145" t="s">
        <v>747</v>
      </c>
      <c r="D51" s="121" t="s">
        <v>120</v>
      </c>
      <c r="E51" s="146">
        <v>801</v>
      </c>
      <c r="F51" s="146">
        <v>186</v>
      </c>
      <c r="G51" s="146">
        <v>2</v>
      </c>
      <c r="H51" s="147" t="s">
        <v>751</v>
      </c>
      <c r="I51" s="165" t="s">
        <v>94</v>
      </c>
      <c r="K51" s="65"/>
      <c r="O51" s="35"/>
      <c r="P51" s="35"/>
      <c r="Q51" s="35"/>
      <c r="R51" s="54"/>
      <c r="S51" s="54"/>
    </row>
    <row r="52" spans="1:19" ht="26.1" customHeight="1" x14ac:dyDescent="0.25">
      <c r="A52" s="118">
        <v>49</v>
      </c>
      <c r="B52" s="60" t="s">
        <v>657</v>
      </c>
      <c r="C52" s="60" t="s">
        <v>658</v>
      </c>
      <c r="D52" s="60" t="s">
        <v>659</v>
      </c>
      <c r="E52" s="61">
        <v>792</v>
      </c>
      <c r="F52" s="61">
        <v>327</v>
      </c>
      <c r="G52" s="62">
        <v>1</v>
      </c>
      <c r="H52" s="63" t="s">
        <v>660</v>
      </c>
      <c r="I52" s="64" t="s">
        <v>644</v>
      </c>
    </row>
    <row r="53" spans="1:19" ht="26.1" customHeight="1" x14ac:dyDescent="0.25">
      <c r="A53" s="118">
        <v>50</v>
      </c>
      <c r="B53" s="121" t="s">
        <v>865</v>
      </c>
      <c r="C53" s="121" t="s">
        <v>866</v>
      </c>
      <c r="D53" s="45" t="s">
        <v>796</v>
      </c>
      <c r="E53" s="123">
        <v>740</v>
      </c>
      <c r="F53" s="123">
        <v>128</v>
      </c>
      <c r="G53" s="123">
        <v>1</v>
      </c>
      <c r="H53" s="147" t="s">
        <v>828</v>
      </c>
      <c r="I53" s="64" t="s">
        <v>39</v>
      </c>
      <c r="K53" s="65"/>
      <c r="O53" s="35"/>
      <c r="P53" s="35"/>
      <c r="Q53" s="35"/>
      <c r="R53" s="54"/>
      <c r="S53" s="54"/>
    </row>
    <row r="54" spans="1:19" ht="26.1" customHeight="1" x14ac:dyDescent="0.25">
      <c r="A54" s="118">
        <v>51</v>
      </c>
      <c r="B54" s="121" t="s">
        <v>834</v>
      </c>
      <c r="C54" s="121" t="s">
        <v>834</v>
      </c>
      <c r="D54" s="45" t="s">
        <v>15</v>
      </c>
      <c r="E54" s="123">
        <v>704.5</v>
      </c>
      <c r="F54" s="123">
        <v>113</v>
      </c>
      <c r="G54" s="123">
        <v>1</v>
      </c>
      <c r="H54" s="155" t="s">
        <v>829</v>
      </c>
      <c r="I54" s="191" t="s">
        <v>453</v>
      </c>
      <c r="J54" s="186"/>
      <c r="K54" s="187"/>
      <c r="L54" s="186"/>
      <c r="M54" s="186"/>
      <c r="N54" s="186"/>
      <c r="O54" s="188"/>
      <c r="P54" s="188"/>
      <c r="Q54" s="188"/>
      <c r="R54" s="189"/>
      <c r="S54" s="54"/>
    </row>
    <row r="55" spans="1:19" s="186" customFormat="1" ht="26.1" customHeight="1" x14ac:dyDescent="0.25">
      <c r="A55" s="118">
        <v>52</v>
      </c>
      <c r="B55" s="45" t="s">
        <v>171</v>
      </c>
      <c r="C55" s="45" t="s">
        <v>172</v>
      </c>
      <c r="D55" s="45" t="s">
        <v>69</v>
      </c>
      <c r="E55" s="229">
        <v>578</v>
      </c>
      <c r="F55" s="47">
        <v>289</v>
      </c>
      <c r="G55" s="47">
        <v>1</v>
      </c>
      <c r="H55" s="50">
        <v>42322</v>
      </c>
      <c r="I55" s="53" t="s">
        <v>29</v>
      </c>
      <c r="K55" s="187"/>
      <c r="O55" s="188"/>
      <c r="P55" s="188"/>
      <c r="Q55" s="188"/>
      <c r="R55" s="189"/>
      <c r="S55" s="189"/>
    </row>
    <row r="56" spans="1:19" s="5" customFormat="1" ht="26.1" customHeight="1" x14ac:dyDescent="0.2">
      <c r="A56" s="118">
        <v>53</v>
      </c>
      <c r="B56" s="13" t="s">
        <v>649</v>
      </c>
      <c r="C56" s="24" t="s">
        <v>651</v>
      </c>
      <c r="D56" s="13" t="s">
        <v>650</v>
      </c>
      <c r="E56" s="137">
        <v>470</v>
      </c>
      <c r="F56" s="47">
        <v>193</v>
      </c>
      <c r="G56" s="47">
        <v>1</v>
      </c>
      <c r="H56" s="76" t="s">
        <v>652</v>
      </c>
      <c r="I56" s="78" t="s">
        <v>644</v>
      </c>
    </row>
    <row r="57" spans="1:19" s="5" customFormat="1" ht="26.1" customHeight="1" x14ac:dyDescent="0.2">
      <c r="A57" s="118">
        <v>54</v>
      </c>
      <c r="B57" s="60" t="s">
        <v>645</v>
      </c>
      <c r="C57" s="60" t="s">
        <v>646</v>
      </c>
      <c r="D57" s="60" t="s">
        <v>647</v>
      </c>
      <c r="E57" s="61">
        <v>437</v>
      </c>
      <c r="F57" s="61">
        <v>216</v>
      </c>
      <c r="G57" s="62">
        <v>1</v>
      </c>
      <c r="H57" s="63" t="s">
        <v>648</v>
      </c>
      <c r="I57" s="64" t="s">
        <v>644</v>
      </c>
      <c r="M57" s="11"/>
      <c r="N57" s="11"/>
    </row>
    <row r="58" spans="1:19" s="186" customFormat="1" ht="26.1" customHeight="1" x14ac:dyDescent="0.25">
      <c r="A58" s="118">
        <v>55</v>
      </c>
      <c r="B58" s="145" t="s">
        <v>913</v>
      </c>
      <c r="C58" s="145" t="s">
        <v>912</v>
      </c>
      <c r="D58" s="121" t="s">
        <v>334</v>
      </c>
      <c r="E58" s="146">
        <v>401</v>
      </c>
      <c r="F58" s="146">
        <v>99</v>
      </c>
      <c r="G58" s="146">
        <v>3</v>
      </c>
      <c r="H58" s="147" t="s">
        <v>895</v>
      </c>
      <c r="I58" s="148" t="s">
        <v>94</v>
      </c>
      <c r="K58" s="187"/>
      <c r="O58" s="188"/>
      <c r="P58" s="188"/>
      <c r="Q58" s="188"/>
      <c r="R58" s="189"/>
      <c r="S58" s="189"/>
    </row>
    <row r="59" spans="1:19" s="186" customFormat="1" ht="26.1" customHeight="1" x14ac:dyDescent="0.25">
      <c r="A59" s="118">
        <v>56</v>
      </c>
      <c r="B59" s="105" t="s">
        <v>855</v>
      </c>
      <c r="C59" s="105" t="s">
        <v>855</v>
      </c>
      <c r="D59" s="45" t="s">
        <v>856</v>
      </c>
      <c r="E59" s="108">
        <v>397</v>
      </c>
      <c r="F59" s="108">
        <v>88</v>
      </c>
      <c r="G59" s="108">
        <v>2</v>
      </c>
      <c r="H59" s="110" t="s">
        <v>829</v>
      </c>
      <c r="I59" s="111" t="s">
        <v>94</v>
      </c>
      <c r="K59" s="187"/>
      <c r="O59" s="188"/>
      <c r="P59" s="188"/>
      <c r="Q59" s="188"/>
      <c r="R59" s="189"/>
      <c r="S59" s="189"/>
    </row>
    <row r="60" spans="1:19" s="186" customFormat="1" ht="26.1" customHeight="1" x14ac:dyDescent="0.25">
      <c r="A60" s="118">
        <v>57</v>
      </c>
      <c r="B60" s="45" t="s">
        <v>759</v>
      </c>
      <c r="C60" s="45" t="s">
        <v>758</v>
      </c>
      <c r="D60" s="45" t="s">
        <v>157</v>
      </c>
      <c r="E60" s="108">
        <v>325</v>
      </c>
      <c r="F60" s="108">
        <v>54</v>
      </c>
      <c r="G60" s="47">
        <v>2</v>
      </c>
      <c r="H60" s="74" t="s">
        <v>739</v>
      </c>
      <c r="I60" s="52" t="s">
        <v>91</v>
      </c>
      <c r="K60" s="187"/>
      <c r="O60" s="188"/>
      <c r="P60" s="188"/>
      <c r="Q60" s="188"/>
      <c r="R60" s="189"/>
      <c r="S60" s="189"/>
    </row>
    <row r="61" spans="1:19" ht="26.1" customHeight="1" x14ac:dyDescent="0.25">
      <c r="A61" s="118">
        <v>58</v>
      </c>
      <c r="B61" s="248" t="s">
        <v>674</v>
      </c>
      <c r="C61" s="249" t="s">
        <v>675</v>
      </c>
      <c r="D61" s="249" t="s">
        <v>676</v>
      </c>
      <c r="E61" s="170">
        <v>274</v>
      </c>
      <c r="F61" s="170">
        <v>137</v>
      </c>
      <c r="G61" s="250">
        <v>1</v>
      </c>
      <c r="H61" s="251" t="s">
        <v>1009</v>
      </c>
      <c r="I61" s="252" t="s">
        <v>644</v>
      </c>
    </row>
    <row r="62" spans="1:19" ht="26.1" customHeight="1" x14ac:dyDescent="0.25">
      <c r="A62" s="118">
        <v>59</v>
      </c>
      <c r="B62" s="114" t="s">
        <v>1029</v>
      </c>
      <c r="C62" s="115" t="s">
        <v>1030</v>
      </c>
      <c r="D62" s="115" t="s">
        <v>1031</v>
      </c>
      <c r="E62" s="61">
        <v>235</v>
      </c>
      <c r="F62" s="61">
        <v>93</v>
      </c>
      <c r="G62" s="250">
        <v>1</v>
      </c>
      <c r="H62" s="117" t="s">
        <v>1032</v>
      </c>
      <c r="I62" s="252" t="s">
        <v>644</v>
      </c>
    </row>
    <row r="63" spans="1:19" s="43" customFormat="1" ht="26.1" customHeight="1" x14ac:dyDescent="0.2">
      <c r="A63" s="118">
        <v>60</v>
      </c>
      <c r="B63" s="45" t="s">
        <v>167</v>
      </c>
      <c r="C63" s="45" t="s">
        <v>168</v>
      </c>
      <c r="D63" s="45" t="s">
        <v>15</v>
      </c>
      <c r="E63" s="47">
        <v>135</v>
      </c>
      <c r="F63" s="47">
        <v>27</v>
      </c>
      <c r="G63" s="47">
        <v>1</v>
      </c>
      <c r="H63" s="50">
        <v>43056</v>
      </c>
      <c r="I63" s="53" t="s">
        <v>29</v>
      </c>
      <c r="K63" s="66"/>
      <c r="O63" s="56"/>
    </row>
    <row r="64" spans="1:19" s="43" customFormat="1" ht="26.1" customHeight="1" x14ac:dyDescent="0.2">
      <c r="A64" s="118">
        <v>61</v>
      </c>
      <c r="B64" s="253" t="s">
        <v>821</v>
      </c>
      <c r="C64" s="253" t="s">
        <v>820</v>
      </c>
      <c r="D64" s="89" t="s">
        <v>831</v>
      </c>
      <c r="E64" s="254">
        <v>85</v>
      </c>
      <c r="F64" s="254">
        <v>19</v>
      </c>
      <c r="G64" s="255" t="s">
        <v>518</v>
      </c>
      <c r="H64" s="255" t="s">
        <v>830</v>
      </c>
      <c r="I64" s="142" t="s">
        <v>29</v>
      </c>
      <c r="K64" s="66"/>
      <c r="O64" s="56"/>
    </row>
    <row r="65" spans="1:18" s="5" customFormat="1" ht="26.1" customHeight="1" x14ac:dyDescent="0.2">
      <c r="A65" s="118">
        <v>62</v>
      </c>
      <c r="B65" s="44" t="s">
        <v>653</v>
      </c>
      <c r="C65" s="44" t="s">
        <v>654</v>
      </c>
      <c r="D65" s="44" t="s">
        <v>655</v>
      </c>
      <c r="E65" s="46">
        <v>72</v>
      </c>
      <c r="F65" s="46">
        <v>36</v>
      </c>
      <c r="G65" s="48">
        <v>1</v>
      </c>
      <c r="H65" s="49" t="s">
        <v>656</v>
      </c>
      <c r="I65" s="51" t="s">
        <v>644</v>
      </c>
      <c r="J65" s="20"/>
    </row>
    <row r="66" spans="1:18" s="43" customFormat="1" ht="26.1" customHeight="1" x14ac:dyDescent="0.2">
      <c r="A66" s="118">
        <v>63</v>
      </c>
      <c r="B66" s="121" t="s">
        <v>901</v>
      </c>
      <c r="C66" s="121" t="s">
        <v>900</v>
      </c>
      <c r="D66" s="45" t="s">
        <v>15</v>
      </c>
      <c r="E66" s="123">
        <v>59</v>
      </c>
      <c r="F66" s="123">
        <v>12</v>
      </c>
      <c r="G66" s="123">
        <v>1</v>
      </c>
      <c r="H66" s="155" t="s">
        <v>895</v>
      </c>
      <c r="I66" s="191" t="s">
        <v>56</v>
      </c>
      <c r="K66" s="66"/>
      <c r="O66" s="56"/>
    </row>
    <row r="67" spans="1:18" s="5" customFormat="1" ht="26.1" customHeight="1" x14ac:dyDescent="0.25">
      <c r="A67" s="118">
        <v>64</v>
      </c>
      <c r="B67" s="221" t="s">
        <v>822</v>
      </c>
      <c r="C67" s="88" t="s">
        <v>832</v>
      </c>
      <c r="D67" s="13" t="s">
        <v>10</v>
      </c>
      <c r="E67" s="92">
        <v>50</v>
      </c>
      <c r="F67" s="92">
        <v>8</v>
      </c>
      <c r="G67" s="96" t="s">
        <v>518</v>
      </c>
      <c r="H67" s="96" t="s">
        <v>827</v>
      </c>
      <c r="I67" s="18" t="s">
        <v>29</v>
      </c>
      <c r="J67"/>
      <c r="K67"/>
    </row>
    <row r="68" spans="1:18" s="5" customFormat="1" ht="26.1" customHeight="1" x14ac:dyDescent="0.25">
      <c r="A68" s="118"/>
      <c r="B68" s="32"/>
      <c r="C68" s="32"/>
      <c r="D68" s="32"/>
      <c r="E68" s="33"/>
      <c r="F68" s="33"/>
      <c r="G68" s="34"/>
      <c r="J68"/>
      <c r="K68"/>
      <c r="L68"/>
      <c r="M68"/>
      <c r="N68"/>
    </row>
    <row r="69" spans="1:18" s="5" customFormat="1" ht="26.1" customHeight="1" thickBot="1" x14ac:dyDescent="0.3">
      <c r="B69" s="32"/>
      <c r="C69" s="32"/>
      <c r="D69" s="32"/>
      <c r="E69" s="36">
        <f>SUM(E4:E68)</f>
        <v>2096145.8599999996</v>
      </c>
      <c r="F69" s="36">
        <f>SUM(F4:F68)</f>
        <v>363997</v>
      </c>
      <c r="H69" s="20"/>
      <c r="J69"/>
      <c r="K69"/>
      <c r="L69"/>
      <c r="M69"/>
      <c r="N69"/>
      <c r="O69"/>
      <c r="P69"/>
      <c r="Q69"/>
      <c r="R69"/>
    </row>
  </sheetData>
  <sortState xmlns:xlrd2="http://schemas.microsoft.com/office/spreadsheetml/2017/richdata2" ref="B4:I67">
    <sortCondition descending="1" ref="E4:E6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1176-E18A-4415-945E-5964AD8DF6CE}">
  <dimension ref="A1:S83"/>
  <sheetViews>
    <sheetView topLeftCell="A18" workbookViewId="0">
      <selection activeCell="F24" sqref="F24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4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988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7" t="s">
        <v>1005</v>
      </c>
      <c r="C4" s="87" t="s">
        <v>1000</v>
      </c>
      <c r="D4" s="87" t="s">
        <v>15</v>
      </c>
      <c r="E4" s="91">
        <v>511960.65</v>
      </c>
      <c r="F4" s="91">
        <v>99784</v>
      </c>
      <c r="G4" s="91">
        <v>32</v>
      </c>
      <c r="H4" s="95" t="s">
        <v>1006</v>
      </c>
      <c r="I4" s="18" t="s">
        <v>17</v>
      </c>
    </row>
    <row r="5" spans="1:16" s="5" customFormat="1" ht="26.1" customHeight="1" x14ac:dyDescent="0.2">
      <c r="A5" s="118">
        <v>2</v>
      </c>
      <c r="B5" s="85" t="s">
        <v>990</v>
      </c>
      <c r="C5" s="85" t="s">
        <v>989</v>
      </c>
      <c r="D5" s="87" t="s">
        <v>15</v>
      </c>
      <c r="E5" s="86">
        <v>336961.86</v>
      </c>
      <c r="F5" s="86">
        <v>53687</v>
      </c>
      <c r="G5" s="84" t="s">
        <v>531</v>
      </c>
      <c r="H5" s="84" t="s">
        <v>995</v>
      </c>
      <c r="I5" s="16" t="s">
        <v>26</v>
      </c>
    </row>
    <row r="6" spans="1:16" s="5" customFormat="1" ht="26.1" customHeight="1" x14ac:dyDescent="0.2">
      <c r="A6" s="118">
        <v>3</v>
      </c>
      <c r="B6" s="87" t="s">
        <v>1004</v>
      </c>
      <c r="C6" s="87" t="s">
        <v>1001</v>
      </c>
      <c r="D6" s="87" t="s">
        <v>15</v>
      </c>
      <c r="E6" s="91">
        <v>231368.27</v>
      </c>
      <c r="F6" s="91">
        <v>35098</v>
      </c>
      <c r="G6" s="91">
        <v>25</v>
      </c>
      <c r="H6" s="95" t="s">
        <v>1007</v>
      </c>
      <c r="I6" s="18" t="s">
        <v>17</v>
      </c>
    </row>
    <row r="7" spans="1:16" s="5" customFormat="1" ht="26.1" customHeight="1" x14ac:dyDescent="0.2">
      <c r="A7" s="118">
        <v>4</v>
      </c>
      <c r="B7" s="169" t="s">
        <v>972</v>
      </c>
      <c r="C7" s="169" t="s">
        <v>973</v>
      </c>
      <c r="D7" s="169" t="s">
        <v>15</v>
      </c>
      <c r="E7" s="170">
        <v>208075.48</v>
      </c>
      <c r="F7" s="170">
        <v>42937</v>
      </c>
      <c r="G7" s="210">
        <v>16</v>
      </c>
      <c r="H7" s="63" t="s">
        <v>943</v>
      </c>
      <c r="I7" s="182" t="s">
        <v>39</v>
      </c>
    </row>
    <row r="8" spans="1:16" s="5" customFormat="1" ht="26.1" customHeight="1" x14ac:dyDescent="0.2">
      <c r="A8" s="118">
        <v>5</v>
      </c>
      <c r="B8" s="169" t="s">
        <v>981</v>
      </c>
      <c r="C8" s="169" t="s">
        <v>981</v>
      </c>
      <c r="D8" s="169" t="s">
        <v>10</v>
      </c>
      <c r="E8" s="170">
        <v>167646</v>
      </c>
      <c r="F8" s="170">
        <v>28475</v>
      </c>
      <c r="G8" s="210">
        <v>19</v>
      </c>
      <c r="H8" s="63" t="s">
        <v>945</v>
      </c>
      <c r="I8" s="182" t="s">
        <v>220</v>
      </c>
    </row>
    <row r="9" spans="1:16" s="5" customFormat="1" ht="26.1" customHeight="1" x14ac:dyDescent="0.2">
      <c r="A9" s="118">
        <v>6</v>
      </c>
      <c r="B9" s="44" t="s">
        <v>999</v>
      </c>
      <c r="C9" s="44" t="s">
        <v>999</v>
      </c>
      <c r="D9" s="44" t="s">
        <v>120</v>
      </c>
      <c r="E9" s="46">
        <v>130457.35</v>
      </c>
      <c r="F9" s="46">
        <v>20724</v>
      </c>
      <c r="G9" s="193">
        <v>16</v>
      </c>
      <c r="H9" s="63" t="s">
        <v>995</v>
      </c>
      <c r="I9" s="224" t="s">
        <v>39</v>
      </c>
      <c r="J9" s="30"/>
    </row>
    <row r="10" spans="1:16" s="5" customFormat="1" ht="26.1" customHeight="1" x14ac:dyDescent="0.2">
      <c r="A10" s="118">
        <v>7</v>
      </c>
      <c r="B10" s="85" t="s">
        <v>932</v>
      </c>
      <c r="C10" s="85" t="s">
        <v>931</v>
      </c>
      <c r="D10" s="87" t="s">
        <v>15</v>
      </c>
      <c r="E10" s="86">
        <v>101931.17</v>
      </c>
      <c r="F10" s="86">
        <v>17164</v>
      </c>
      <c r="G10" s="216" t="s">
        <v>529</v>
      </c>
      <c r="H10" s="124" t="s">
        <v>943</v>
      </c>
      <c r="I10" s="138" t="s">
        <v>29</v>
      </c>
    </row>
    <row r="11" spans="1:16" s="5" customFormat="1" ht="26.1" customHeight="1" x14ac:dyDescent="0.2">
      <c r="A11" s="118">
        <v>8</v>
      </c>
      <c r="B11" s="242" t="s">
        <v>991</v>
      </c>
      <c r="C11" s="119" t="s">
        <v>994</v>
      </c>
      <c r="D11" s="166" t="s">
        <v>45</v>
      </c>
      <c r="E11" s="86">
        <v>90139.23</v>
      </c>
      <c r="F11" s="86">
        <v>14599</v>
      </c>
      <c r="G11" s="216" t="s">
        <v>525</v>
      </c>
      <c r="H11" s="124" t="s">
        <v>996</v>
      </c>
      <c r="I11" s="138" t="s">
        <v>29</v>
      </c>
      <c r="O11" s="20"/>
      <c r="P11" s="11"/>
    </row>
    <row r="12" spans="1:16" s="5" customFormat="1" ht="26.1" customHeight="1" x14ac:dyDescent="0.2">
      <c r="A12" s="118">
        <v>9</v>
      </c>
      <c r="B12" s="158" t="s">
        <v>1016</v>
      </c>
      <c r="C12" s="243" t="s">
        <v>1017</v>
      </c>
      <c r="D12" s="169" t="s">
        <v>250</v>
      </c>
      <c r="E12" s="159">
        <v>55287.61</v>
      </c>
      <c r="F12" s="159">
        <v>13062</v>
      </c>
      <c r="G12" s="244">
        <v>16</v>
      </c>
      <c r="H12" s="110" t="s">
        <v>1018</v>
      </c>
      <c r="I12" s="245" t="s">
        <v>101</v>
      </c>
      <c r="O12" s="20"/>
      <c r="P12" s="11"/>
    </row>
    <row r="13" spans="1:16" s="5" customFormat="1" ht="26.1" customHeight="1" x14ac:dyDescent="0.2">
      <c r="A13" s="118">
        <v>10</v>
      </c>
      <c r="B13" s="85" t="s">
        <v>894</v>
      </c>
      <c r="C13" s="85" t="s">
        <v>894</v>
      </c>
      <c r="D13" s="87" t="s">
        <v>10</v>
      </c>
      <c r="E13" s="86">
        <v>54222.36</v>
      </c>
      <c r="F13" s="86">
        <v>9094</v>
      </c>
      <c r="G13" s="216" t="s">
        <v>527</v>
      </c>
      <c r="H13" s="124" t="s">
        <v>895</v>
      </c>
      <c r="I13" s="138" t="s">
        <v>896</v>
      </c>
      <c r="P13" s="11"/>
    </row>
    <row r="14" spans="1:16" s="5" customFormat="1" ht="26.1" customHeight="1" x14ac:dyDescent="0.2">
      <c r="A14" s="118">
        <v>11</v>
      </c>
      <c r="B14" s="178" t="s">
        <v>1013</v>
      </c>
      <c r="C14" s="45" t="s">
        <v>1012</v>
      </c>
      <c r="D14" s="163" t="s">
        <v>45</v>
      </c>
      <c r="E14" s="14">
        <v>51973</v>
      </c>
      <c r="F14" s="137">
        <v>8268</v>
      </c>
      <c r="G14" s="229">
        <v>7</v>
      </c>
      <c r="H14" s="50" t="s">
        <v>998</v>
      </c>
      <c r="I14" s="167" t="s">
        <v>56</v>
      </c>
    </row>
    <row r="15" spans="1:16" s="5" customFormat="1" ht="26.1" customHeight="1" x14ac:dyDescent="0.2">
      <c r="A15" s="118">
        <v>12</v>
      </c>
      <c r="B15" s="45" t="s">
        <v>956</v>
      </c>
      <c r="C15" s="45" t="s">
        <v>955</v>
      </c>
      <c r="D15" s="45" t="s">
        <v>15</v>
      </c>
      <c r="E15" s="246">
        <v>43279.29</v>
      </c>
      <c r="F15" s="91">
        <v>7278</v>
      </c>
      <c r="G15" s="136">
        <v>9</v>
      </c>
      <c r="H15" s="50" t="s">
        <v>958</v>
      </c>
      <c r="I15" s="138" t="s">
        <v>453</v>
      </c>
    </row>
    <row r="16" spans="1:16" s="5" customFormat="1" ht="26.1" customHeight="1" x14ac:dyDescent="0.2">
      <c r="A16" s="118">
        <v>13</v>
      </c>
      <c r="B16" s="45" t="s">
        <v>1003</v>
      </c>
      <c r="C16" s="45" t="s">
        <v>1002</v>
      </c>
      <c r="D16" s="45" t="s">
        <v>1008</v>
      </c>
      <c r="E16" s="247">
        <v>39743.279999999999</v>
      </c>
      <c r="F16" s="47">
        <v>8937</v>
      </c>
      <c r="G16" s="229">
        <v>17</v>
      </c>
      <c r="H16" s="50" t="s">
        <v>996</v>
      </c>
      <c r="I16" s="167" t="s">
        <v>957</v>
      </c>
    </row>
    <row r="17" spans="1:16" s="5" customFormat="1" ht="26.1" customHeight="1" x14ac:dyDescent="0.2">
      <c r="A17" s="118">
        <v>14</v>
      </c>
      <c r="B17" s="24" t="s">
        <v>984</v>
      </c>
      <c r="C17" s="24" t="s">
        <v>984</v>
      </c>
      <c r="D17" s="24" t="s">
        <v>985</v>
      </c>
      <c r="E17" s="99">
        <v>34149.96</v>
      </c>
      <c r="F17" s="99">
        <v>8065</v>
      </c>
      <c r="G17" s="14">
        <v>23</v>
      </c>
      <c r="H17" s="125" t="s">
        <v>943</v>
      </c>
      <c r="I17" s="18" t="s">
        <v>986</v>
      </c>
      <c r="J17" s="20"/>
    </row>
    <row r="18" spans="1:16" s="5" customFormat="1" ht="26.1" customHeight="1" x14ac:dyDescent="0.2">
      <c r="A18" s="118">
        <v>15</v>
      </c>
      <c r="B18" s="87" t="s">
        <v>1023</v>
      </c>
      <c r="C18" s="87" t="s">
        <v>1020</v>
      </c>
      <c r="D18" s="87" t="s">
        <v>410</v>
      </c>
      <c r="E18" s="91">
        <v>31798</v>
      </c>
      <c r="F18" s="91">
        <v>5499</v>
      </c>
      <c r="G18" s="91">
        <v>19</v>
      </c>
      <c r="H18" s="95" t="s">
        <v>996</v>
      </c>
      <c r="I18" s="101" t="s">
        <v>94</v>
      </c>
      <c r="O18" s="20"/>
      <c r="P18" s="11"/>
    </row>
    <row r="19" spans="1:16" s="43" customFormat="1" ht="25.5" customHeight="1" x14ac:dyDescent="0.2">
      <c r="A19" s="118">
        <v>16</v>
      </c>
      <c r="B19" s="45" t="s">
        <v>1022</v>
      </c>
      <c r="C19" s="45" t="s">
        <v>1019</v>
      </c>
      <c r="D19" s="45" t="s">
        <v>69</v>
      </c>
      <c r="E19" s="47">
        <v>26409</v>
      </c>
      <c r="F19" s="229">
        <v>4889</v>
      </c>
      <c r="G19" s="47">
        <v>12</v>
      </c>
      <c r="H19" s="240" t="s">
        <v>995</v>
      </c>
      <c r="I19" s="53" t="s">
        <v>94</v>
      </c>
      <c r="O19" s="56"/>
      <c r="P19" s="42"/>
    </row>
    <row r="20" spans="1:16" ht="26.1" customHeight="1" x14ac:dyDescent="0.25">
      <c r="A20" s="118">
        <v>17</v>
      </c>
      <c r="B20" s="44" t="s">
        <v>997</v>
      </c>
      <c r="C20" s="44" t="s">
        <v>997</v>
      </c>
      <c r="D20" s="44" t="s">
        <v>120</v>
      </c>
      <c r="E20" s="46">
        <v>22385.86</v>
      </c>
      <c r="F20" s="46">
        <v>3996</v>
      </c>
      <c r="G20" s="48">
        <v>16</v>
      </c>
      <c r="H20" s="49" t="s">
        <v>998</v>
      </c>
      <c r="I20" s="51" t="s">
        <v>39</v>
      </c>
    </row>
    <row r="21" spans="1:16" s="43" customFormat="1" ht="26.1" customHeight="1" x14ac:dyDescent="0.2">
      <c r="A21" s="118">
        <v>18</v>
      </c>
      <c r="B21" s="105" t="s">
        <v>962</v>
      </c>
      <c r="C21" s="105" t="s">
        <v>961</v>
      </c>
      <c r="D21" s="60" t="s">
        <v>45</v>
      </c>
      <c r="E21" s="108">
        <v>20525</v>
      </c>
      <c r="F21" s="108">
        <v>3558</v>
      </c>
      <c r="G21" s="108">
        <v>8</v>
      </c>
      <c r="H21" s="110" t="s">
        <v>943</v>
      </c>
      <c r="I21" s="111" t="s">
        <v>94</v>
      </c>
      <c r="J21" s="56"/>
      <c r="K21" s="66"/>
    </row>
    <row r="22" spans="1:16" s="43" customFormat="1" ht="24.75" customHeight="1" x14ac:dyDescent="0.2">
      <c r="A22" s="118">
        <v>19</v>
      </c>
      <c r="B22" s="60" t="s">
        <v>1025</v>
      </c>
      <c r="C22" s="60" t="s">
        <v>1026</v>
      </c>
      <c r="D22" s="60" t="s">
        <v>650</v>
      </c>
      <c r="E22" s="61">
        <v>19925.689999999999</v>
      </c>
      <c r="F22" s="61">
        <v>4225</v>
      </c>
      <c r="G22" s="62">
        <v>10</v>
      </c>
      <c r="H22" s="63" t="s">
        <v>996</v>
      </c>
      <c r="I22" s="51" t="s">
        <v>319</v>
      </c>
      <c r="J22" s="42"/>
    </row>
    <row r="23" spans="1:16" ht="26.1" customHeight="1" x14ac:dyDescent="0.25">
      <c r="A23" s="118">
        <v>20</v>
      </c>
      <c r="B23" s="45" t="s">
        <v>976</v>
      </c>
      <c r="C23" s="45" t="s">
        <v>977</v>
      </c>
      <c r="D23" s="45" t="s">
        <v>157</v>
      </c>
      <c r="E23" s="108">
        <v>17482</v>
      </c>
      <c r="F23" s="108">
        <v>4117</v>
      </c>
      <c r="G23" s="47">
        <v>15</v>
      </c>
      <c r="H23" s="74" t="s">
        <v>945</v>
      </c>
      <c r="I23" s="52" t="s">
        <v>91</v>
      </c>
    </row>
    <row r="24" spans="1:16" s="5" customFormat="1" ht="26.1" customHeight="1" x14ac:dyDescent="0.2">
      <c r="A24" s="118">
        <v>21</v>
      </c>
      <c r="B24" s="179" t="s">
        <v>940</v>
      </c>
      <c r="C24" s="179" t="s">
        <v>926</v>
      </c>
      <c r="D24" s="121" t="s">
        <v>942</v>
      </c>
      <c r="E24" s="180">
        <v>14656.55</v>
      </c>
      <c r="F24" s="180">
        <v>3096</v>
      </c>
      <c r="G24" s="181" t="s">
        <v>527</v>
      </c>
      <c r="H24" s="181" t="s">
        <v>941</v>
      </c>
      <c r="I24" s="191" t="s">
        <v>29</v>
      </c>
      <c r="M24" s="11"/>
      <c r="N24" s="11"/>
    </row>
    <row r="25" spans="1:16" s="43" customFormat="1" ht="26.1" customHeight="1" x14ac:dyDescent="0.2">
      <c r="A25" s="164">
        <v>22</v>
      </c>
      <c r="B25" s="45" t="s">
        <v>1010</v>
      </c>
      <c r="C25" s="45" t="s">
        <v>1011</v>
      </c>
      <c r="D25" s="45" t="s">
        <v>15</v>
      </c>
      <c r="E25" s="47">
        <v>12552</v>
      </c>
      <c r="F25" s="47">
        <v>2254</v>
      </c>
      <c r="G25" s="47">
        <v>12</v>
      </c>
      <c r="H25" s="50" t="s">
        <v>995</v>
      </c>
      <c r="I25" s="52" t="s">
        <v>56</v>
      </c>
    </row>
    <row r="26" spans="1:16" s="43" customFormat="1" ht="26.1" customHeight="1" x14ac:dyDescent="0.2">
      <c r="A26" s="118">
        <v>23</v>
      </c>
      <c r="B26" s="45" t="s">
        <v>1087</v>
      </c>
      <c r="C26" s="45" t="s">
        <v>1088</v>
      </c>
      <c r="D26" s="45" t="s">
        <v>69</v>
      </c>
      <c r="E26" s="47">
        <v>11200</v>
      </c>
      <c r="F26" s="47">
        <v>3789</v>
      </c>
      <c r="G26" s="47">
        <v>2</v>
      </c>
      <c r="H26" s="50" t="s">
        <v>1089</v>
      </c>
      <c r="I26" s="52" t="s">
        <v>725</v>
      </c>
    </row>
    <row r="27" spans="1:16" s="5" customFormat="1" ht="26.1" customHeight="1" x14ac:dyDescent="0.2">
      <c r="A27" s="118">
        <v>24</v>
      </c>
      <c r="B27" s="236" t="s">
        <v>875</v>
      </c>
      <c r="C27" s="236" t="s">
        <v>874</v>
      </c>
      <c r="D27" s="139" t="s">
        <v>886</v>
      </c>
      <c r="E27" s="237">
        <v>10311.379999999999</v>
      </c>
      <c r="F27" s="270">
        <v>1749</v>
      </c>
      <c r="G27" s="129" t="s">
        <v>519</v>
      </c>
      <c r="H27" s="271" t="s">
        <v>864</v>
      </c>
      <c r="I27" s="31" t="s">
        <v>36</v>
      </c>
      <c r="O27" s="11"/>
      <c r="P27" s="20"/>
    </row>
    <row r="28" spans="1:16" s="5" customFormat="1" ht="26.1" customHeight="1" x14ac:dyDescent="0.2">
      <c r="A28" s="164">
        <v>25</v>
      </c>
      <c r="B28" s="13" t="s">
        <v>952</v>
      </c>
      <c r="C28" s="13" t="s">
        <v>954</v>
      </c>
      <c r="D28" s="13" t="s">
        <v>953</v>
      </c>
      <c r="E28" s="14">
        <v>6392</v>
      </c>
      <c r="F28" s="14">
        <v>1611</v>
      </c>
      <c r="G28" s="14">
        <v>5</v>
      </c>
      <c r="H28" s="15" t="s">
        <v>945</v>
      </c>
      <c r="I28" s="18" t="s">
        <v>56</v>
      </c>
      <c r="J28" s="17"/>
      <c r="L28" s="11"/>
    </row>
    <row r="29" spans="1:16" s="5" customFormat="1" ht="26.1" customHeight="1" x14ac:dyDescent="0.2">
      <c r="A29" s="118">
        <v>26</v>
      </c>
      <c r="B29" s="163" t="s">
        <v>966</v>
      </c>
      <c r="C29" s="24" t="s">
        <v>967</v>
      </c>
      <c r="D29" s="13" t="s">
        <v>968</v>
      </c>
      <c r="E29" s="14">
        <v>5054</v>
      </c>
      <c r="F29" s="137">
        <v>804</v>
      </c>
      <c r="G29" s="47">
        <v>9</v>
      </c>
      <c r="H29" s="50" t="s">
        <v>943</v>
      </c>
      <c r="I29" s="67" t="s">
        <v>101</v>
      </c>
    </row>
    <row r="30" spans="1:16" s="43" customFormat="1" ht="26.1" customHeight="1" x14ac:dyDescent="0.2">
      <c r="A30" s="118">
        <v>27</v>
      </c>
      <c r="B30" s="45" t="s">
        <v>861</v>
      </c>
      <c r="C30" s="45" t="s">
        <v>862</v>
      </c>
      <c r="D30" s="45" t="s">
        <v>863</v>
      </c>
      <c r="E30" s="47">
        <v>5049.8999999999996</v>
      </c>
      <c r="F30" s="47">
        <v>1124</v>
      </c>
      <c r="G30" s="47">
        <v>6</v>
      </c>
      <c r="H30" s="50" t="s">
        <v>864</v>
      </c>
      <c r="I30" s="113" t="s">
        <v>39</v>
      </c>
    </row>
    <row r="31" spans="1:16" s="5" customFormat="1" ht="26.1" customHeight="1" x14ac:dyDescent="0.2">
      <c r="A31" s="164">
        <v>28</v>
      </c>
      <c r="B31" s="87" t="s">
        <v>37</v>
      </c>
      <c r="C31" s="87" t="s">
        <v>38</v>
      </c>
      <c r="D31" s="87" t="s">
        <v>15</v>
      </c>
      <c r="E31" s="91">
        <v>4755.3</v>
      </c>
      <c r="F31" s="136">
        <v>2532</v>
      </c>
      <c r="G31" s="123">
        <v>1</v>
      </c>
      <c r="H31" s="177">
        <v>43434</v>
      </c>
      <c r="I31" s="168" t="s">
        <v>39</v>
      </c>
      <c r="O31" s="11"/>
      <c r="P31" s="20"/>
    </row>
    <row r="32" spans="1:16" s="5" customFormat="1" ht="26.1" customHeight="1" x14ac:dyDescent="0.2">
      <c r="A32" s="118">
        <v>29</v>
      </c>
      <c r="B32" s="98" t="s">
        <v>805</v>
      </c>
      <c r="C32" s="98" t="s">
        <v>804</v>
      </c>
      <c r="D32" s="98" t="s">
        <v>69</v>
      </c>
      <c r="E32" s="99">
        <v>4701.57</v>
      </c>
      <c r="F32" s="99">
        <v>1648</v>
      </c>
      <c r="G32" s="99">
        <v>2</v>
      </c>
      <c r="H32" s="100" t="s">
        <v>778</v>
      </c>
      <c r="I32" s="101" t="s">
        <v>711</v>
      </c>
      <c r="J32" s="17"/>
      <c r="L32" s="11"/>
    </row>
    <row r="33" spans="1:16" s="5" customFormat="1" ht="26.1" customHeight="1" x14ac:dyDescent="0.2">
      <c r="A33" s="118">
        <v>30</v>
      </c>
      <c r="B33" s="45" t="s">
        <v>1056</v>
      </c>
      <c r="C33" s="45" t="s">
        <v>1057</v>
      </c>
      <c r="D33" s="45" t="s">
        <v>69</v>
      </c>
      <c r="E33" s="47">
        <v>4453</v>
      </c>
      <c r="F33" s="47">
        <v>1025</v>
      </c>
      <c r="G33" s="47">
        <v>4</v>
      </c>
      <c r="H33" s="50" t="s">
        <v>998</v>
      </c>
      <c r="I33" s="67" t="s">
        <v>331</v>
      </c>
      <c r="O33" s="11"/>
      <c r="P33" s="20"/>
    </row>
    <row r="34" spans="1:16" s="5" customFormat="1" ht="26.1" customHeight="1" x14ac:dyDescent="0.2">
      <c r="A34" s="164">
        <v>31</v>
      </c>
      <c r="B34" s="120" t="s">
        <v>928</v>
      </c>
      <c r="C34" s="120" t="s">
        <v>927</v>
      </c>
      <c r="D34" s="24" t="s">
        <v>15</v>
      </c>
      <c r="E34" s="214">
        <v>4443.55</v>
      </c>
      <c r="F34" s="265">
        <v>774</v>
      </c>
      <c r="G34" s="129" t="s">
        <v>522</v>
      </c>
      <c r="H34" s="266" t="s">
        <v>939</v>
      </c>
      <c r="I34" s="78" t="s">
        <v>36</v>
      </c>
      <c r="J34" s="17"/>
      <c r="L34" s="11"/>
      <c r="M34" s="11"/>
      <c r="O34" s="11"/>
      <c r="P34" s="20"/>
    </row>
    <row r="35" spans="1:16" s="5" customFormat="1" ht="26.1" customHeight="1" x14ac:dyDescent="0.2">
      <c r="A35" s="118">
        <v>32</v>
      </c>
      <c r="B35" s="13" t="s">
        <v>1024</v>
      </c>
      <c r="C35" s="13" t="s">
        <v>1021</v>
      </c>
      <c r="D35" s="87" t="s">
        <v>160</v>
      </c>
      <c r="E35" s="91">
        <v>4231</v>
      </c>
      <c r="F35" s="91">
        <v>860</v>
      </c>
      <c r="G35" s="91">
        <v>11</v>
      </c>
      <c r="H35" s="95" t="s">
        <v>1018</v>
      </c>
      <c r="I35" s="220" t="s">
        <v>94</v>
      </c>
      <c r="K35" s="40"/>
      <c r="M35" s="20"/>
      <c r="N35" s="41"/>
    </row>
    <row r="36" spans="1:16" s="43" customFormat="1" ht="26.1" customHeight="1" x14ac:dyDescent="0.25">
      <c r="A36" s="118">
        <v>33</v>
      </c>
      <c r="B36" s="60" t="s">
        <v>1063</v>
      </c>
      <c r="C36" s="60" t="s">
        <v>1064</v>
      </c>
      <c r="D36" s="60" t="s">
        <v>1065</v>
      </c>
      <c r="E36" s="61">
        <v>3602</v>
      </c>
      <c r="F36" s="61">
        <v>1715</v>
      </c>
      <c r="G36" s="62">
        <v>1</v>
      </c>
      <c r="H36" s="63">
        <v>43084</v>
      </c>
      <c r="I36" s="67" t="s">
        <v>1066</v>
      </c>
      <c r="J36" s="83"/>
      <c r="K36" s="83"/>
    </row>
    <row r="37" spans="1:16" s="5" customFormat="1" ht="26.1" customHeight="1" x14ac:dyDescent="0.2">
      <c r="A37" s="164">
        <v>34</v>
      </c>
      <c r="B37" s="85" t="s">
        <v>993</v>
      </c>
      <c r="C37" s="85" t="s">
        <v>992</v>
      </c>
      <c r="D37" s="87" t="s">
        <v>120</v>
      </c>
      <c r="E37" s="204">
        <v>3532.26</v>
      </c>
      <c r="F37" s="122">
        <v>627</v>
      </c>
      <c r="G37" s="124" t="s">
        <v>519</v>
      </c>
      <c r="H37" s="272" t="s">
        <v>995</v>
      </c>
      <c r="I37" s="191" t="s">
        <v>29</v>
      </c>
      <c r="J37" s="11"/>
    </row>
    <row r="38" spans="1:16" s="5" customFormat="1" ht="26.1" customHeight="1" x14ac:dyDescent="0.2">
      <c r="A38" s="118">
        <v>35</v>
      </c>
      <c r="B38" s="98" t="s">
        <v>917</v>
      </c>
      <c r="C38" s="98" t="s">
        <v>919</v>
      </c>
      <c r="D38" s="98" t="s">
        <v>918</v>
      </c>
      <c r="E38" s="201">
        <v>3505.5</v>
      </c>
      <c r="F38" s="108">
        <v>928</v>
      </c>
      <c r="G38" s="108">
        <v>3</v>
      </c>
      <c r="H38" s="223" t="s">
        <v>888</v>
      </c>
      <c r="I38" s="241" t="s">
        <v>711</v>
      </c>
      <c r="J38" s="11"/>
    </row>
    <row r="39" spans="1:16" s="5" customFormat="1" ht="26.1" customHeight="1" x14ac:dyDescent="0.2">
      <c r="A39" s="118">
        <v>36</v>
      </c>
      <c r="B39" s="119" t="s">
        <v>1054</v>
      </c>
      <c r="C39" s="119" t="s">
        <v>1055</v>
      </c>
      <c r="D39" s="45" t="s">
        <v>69</v>
      </c>
      <c r="E39" s="122">
        <v>2187</v>
      </c>
      <c r="F39" s="122">
        <v>557</v>
      </c>
      <c r="G39" s="124" t="s">
        <v>522</v>
      </c>
      <c r="H39" s="124" t="s">
        <v>996</v>
      </c>
      <c r="I39" s="67" t="s">
        <v>331</v>
      </c>
      <c r="J39" s="11"/>
    </row>
    <row r="40" spans="1:16" s="5" customFormat="1" ht="26.1" customHeight="1" x14ac:dyDescent="0.2">
      <c r="A40" s="164">
        <v>37</v>
      </c>
      <c r="B40" s="89" t="s">
        <v>1014</v>
      </c>
      <c r="C40" s="263" t="s">
        <v>1014</v>
      </c>
      <c r="D40" s="89" t="s">
        <v>1015</v>
      </c>
      <c r="E40" s="93">
        <v>2186</v>
      </c>
      <c r="F40" s="93">
        <v>517</v>
      </c>
      <c r="G40" s="93">
        <v>9</v>
      </c>
      <c r="H40" s="264" t="s">
        <v>995</v>
      </c>
      <c r="I40" s="78" t="s">
        <v>56</v>
      </c>
      <c r="K40" s="40"/>
      <c r="M40" s="20"/>
      <c r="N40" s="41"/>
    </row>
    <row r="41" spans="1:16" s="5" customFormat="1" ht="26.1" customHeight="1" x14ac:dyDescent="0.2">
      <c r="A41" s="118">
        <v>38</v>
      </c>
      <c r="B41" s="120" t="s">
        <v>925</v>
      </c>
      <c r="C41" s="236" t="s">
        <v>924</v>
      </c>
      <c r="D41" s="139" t="s">
        <v>899</v>
      </c>
      <c r="E41" s="237">
        <v>2154.02</v>
      </c>
      <c r="F41" s="237">
        <v>357</v>
      </c>
      <c r="G41" s="217" t="s">
        <v>521</v>
      </c>
      <c r="H41" s="205" t="s">
        <v>939</v>
      </c>
      <c r="I41" s="52" t="s">
        <v>29</v>
      </c>
      <c r="K41" s="26"/>
      <c r="O41" s="11"/>
      <c r="P41" s="11"/>
    </row>
    <row r="42" spans="1:16" s="5" customFormat="1" ht="26.1" customHeight="1" x14ac:dyDescent="0.2">
      <c r="A42" s="118">
        <v>39</v>
      </c>
      <c r="B42" s="235" t="s">
        <v>908</v>
      </c>
      <c r="C42" s="119" t="s">
        <v>909</v>
      </c>
      <c r="D42" s="45" t="s">
        <v>334</v>
      </c>
      <c r="E42" s="122">
        <v>1870.22</v>
      </c>
      <c r="F42" s="122">
        <v>713</v>
      </c>
      <c r="G42" s="124" t="s">
        <v>521</v>
      </c>
      <c r="H42" s="233" t="s">
        <v>888</v>
      </c>
      <c r="I42" s="52" t="s">
        <v>91</v>
      </c>
      <c r="K42" s="26"/>
      <c r="O42" s="11"/>
      <c r="P42" s="11"/>
    </row>
    <row r="43" spans="1:16" s="5" customFormat="1" ht="26.1" customHeight="1" x14ac:dyDescent="0.2">
      <c r="A43" s="164">
        <v>40</v>
      </c>
      <c r="B43" s="231" t="s">
        <v>18</v>
      </c>
      <c r="C43" s="45" t="s">
        <v>19</v>
      </c>
      <c r="D43" s="45" t="s">
        <v>20</v>
      </c>
      <c r="E43" s="47">
        <v>1624.5</v>
      </c>
      <c r="F43" s="47">
        <v>187</v>
      </c>
      <c r="G43" s="47">
        <v>1</v>
      </c>
      <c r="H43" s="232">
        <v>43406</v>
      </c>
      <c r="I43" s="52" t="s">
        <v>21</v>
      </c>
      <c r="K43" s="26"/>
      <c r="O43" s="11"/>
      <c r="P43" s="11"/>
    </row>
    <row r="44" spans="1:16" s="5" customFormat="1" ht="26.1" customHeight="1" x14ac:dyDescent="0.2">
      <c r="A44" s="118">
        <v>41</v>
      </c>
      <c r="B44" s="234" t="s">
        <v>748</v>
      </c>
      <c r="C44" s="234" t="s">
        <v>747</v>
      </c>
      <c r="D44" s="45" t="s">
        <v>120</v>
      </c>
      <c r="E44" s="108">
        <v>1368</v>
      </c>
      <c r="F44" s="108">
        <v>367</v>
      </c>
      <c r="G44" s="108">
        <v>2</v>
      </c>
      <c r="H44" s="110" t="s">
        <v>751</v>
      </c>
      <c r="I44" s="79" t="s">
        <v>94</v>
      </c>
      <c r="K44" s="26"/>
      <c r="O44" s="11"/>
      <c r="P44" s="11"/>
    </row>
    <row r="45" spans="1:16" s="5" customFormat="1" ht="26.1" customHeight="1" x14ac:dyDescent="0.2">
      <c r="A45" s="118">
        <v>42</v>
      </c>
      <c r="B45" s="88" t="s">
        <v>933</v>
      </c>
      <c r="C45" s="120" t="s">
        <v>944</v>
      </c>
      <c r="D45" s="24" t="s">
        <v>15</v>
      </c>
      <c r="E45" s="214">
        <v>1153.69</v>
      </c>
      <c r="F45" s="214">
        <v>214</v>
      </c>
      <c r="G45" s="135" t="s">
        <v>522</v>
      </c>
      <c r="H45" s="129" t="s">
        <v>945</v>
      </c>
      <c r="I45" s="78" t="s">
        <v>29</v>
      </c>
      <c r="J45" s="43"/>
      <c r="K45" s="43"/>
      <c r="L45" s="43"/>
      <c r="M45" s="43"/>
      <c r="N45" s="43"/>
      <c r="P45" s="11"/>
    </row>
    <row r="46" spans="1:16" s="5" customFormat="1" ht="26.1" customHeight="1" x14ac:dyDescent="0.2">
      <c r="A46" s="164">
        <v>43</v>
      </c>
      <c r="B46" s="13" t="s">
        <v>892</v>
      </c>
      <c r="C46" s="24" t="s">
        <v>889</v>
      </c>
      <c r="D46" s="13" t="s">
        <v>15</v>
      </c>
      <c r="E46" s="14">
        <v>827.28</v>
      </c>
      <c r="F46" s="14">
        <v>148</v>
      </c>
      <c r="G46" s="73">
        <v>3</v>
      </c>
      <c r="H46" s="50" t="s">
        <v>888</v>
      </c>
      <c r="I46" s="52" t="s">
        <v>17</v>
      </c>
      <c r="M46" s="11"/>
      <c r="N46" s="20"/>
      <c r="P46" s="11"/>
    </row>
    <row r="47" spans="1:16" s="43" customFormat="1" ht="26.1" customHeight="1" x14ac:dyDescent="0.2">
      <c r="A47" s="118">
        <v>44</v>
      </c>
      <c r="B47" s="60" t="s">
        <v>664</v>
      </c>
      <c r="C47" s="60" t="s">
        <v>665</v>
      </c>
      <c r="D47" s="60" t="s">
        <v>69</v>
      </c>
      <c r="E47" s="61">
        <v>805</v>
      </c>
      <c r="F47" s="61">
        <v>265</v>
      </c>
      <c r="G47" s="62">
        <v>1</v>
      </c>
      <c r="H47" s="63" t="s">
        <v>666</v>
      </c>
      <c r="I47" s="113" t="s">
        <v>644</v>
      </c>
    </row>
    <row r="48" spans="1:16" s="43" customFormat="1" ht="26.1" customHeight="1" x14ac:dyDescent="0.2">
      <c r="A48" s="118">
        <v>45</v>
      </c>
      <c r="B48" s="60" t="s">
        <v>1070</v>
      </c>
      <c r="C48" s="60" t="s">
        <v>1071</v>
      </c>
      <c r="D48" s="60" t="s">
        <v>69</v>
      </c>
      <c r="E48" s="61">
        <v>680</v>
      </c>
      <c r="F48" s="61">
        <v>349</v>
      </c>
      <c r="G48" s="62">
        <v>1</v>
      </c>
      <c r="H48" s="63">
        <v>42475</v>
      </c>
      <c r="I48" s="72" t="s">
        <v>1066</v>
      </c>
      <c r="J48" s="269"/>
    </row>
    <row r="49" spans="1:19" s="43" customFormat="1" ht="26.1" customHeight="1" x14ac:dyDescent="0.2">
      <c r="A49" s="164">
        <v>46</v>
      </c>
      <c r="B49" s="149" t="s">
        <v>1086</v>
      </c>
      <c r="C49" s="149" t="s">
        <v>1085</v>
      </c>
      <c r="D49" s="149" t="s">
        <v>418</v>
      </c>
      <c r="E49" s="150">
        <v>651</v>
      </c>
      <c r="F49" s="150">
        <v>283</v>
      </c>
      <c r="G49" s="151">
        <v>1</v>
      </c>
      <c r="H49" s="124" t="s">
        <v>996</v>
      </c>
      <c r="I49" s="72" t="s">
        <v>1066</v>
      </c>
      <c r="J49" s="269"/>
    </row>
    <row r="50" spans="1:19" s="43" customFormat="1" ht="26.1" customHeight="1" x14ac:dyDescent="0.2">
      <c r="A50" s="118">
        <v>47</v>
      </c>
      <c r="B50" s="179" t="s">
        <v>817</v>
      </c>
      <c r="C50" s="179" t="s">
        <v>816</v>
      </c>
      <c r="D50" s="121" t="s">
        <v>15</v>
      </c>
      <c r="E50" s="180">
        <v>638</v>
      </c>
      <c r="F50" s="180">
        <v>236</v>
      </c>
      <c r="G50" s="181" t="s">
        <v>520</v>
      </c>
      <c r="H50" s="181" t="s">
        <v>828</v>
      </c>
      <c r="I50" s="142" t="s">
        <v>29</v>
      </c>
    </row>
    <row r="51" spans="1:19" s="43" customFormat="1" ht="26.1" customHeight="1" x14ac:dyDescent="0.2">
      <c r="A51" s="118">
        <v>48</v>
      </c>
      <c r="B51" s="119" t="s">
        <v>1033</v>
      </c>
      <c r="C51" s="119" t="s">
        <v>1034</v>
      </c>
      <c r="D51" s="45" t="s">
        <v>120</v>
      </c>
      <c r="E51" s="122">
        <v>596.34</v>
      </c>
      <c r="F51" s="122">
        <v>105</v>
      </c>
      <c r="G51" s="124" t="s">
        <v>518</v>
      </c>
      <c r="H51" s="124" t="s">
        <v>996</v>
      </c>
      <c r="I51" s="53" t="s">
        <v>94</v>
      </c>
    </row>
    <row r="52" spans="1:19" s="5" customFormat="1" ht="26.1" customHeight="1" x14ac:dyDescent="0.2">
      <c r="A52" s="164">
        <v>49</v>
      </c>
      <c r="B52" s="60" t="s">
        <v>653</v>
      </c>
      <c r="C52" s="60" t="s">
        <v>654</v>
      </c>
      <c r="D52" s="60" t="s">
        <v>655</v>
      </c>
      <c r="E52" s="61">
        <v>524</v>
      </c>
      <c r="F52" s="61">
        <v>249</v>
      </c>
      <c r="G52" s="62">
        <v>1</v>
      </c>
      <c r="H52" s="63" t="s">
        <v>656</v>
      </c>
      <c r="I52" s="64" t="s">
        <v>644</v>
      </c>
      <c r="J52" s="11"/>
    </row>
    <row r="53" spans="1:19" s="5" customFormat="1" ht="26.1" customHeight="1" x14ac:dyDescent="0.2">
      <c r="A53" s="118">
        <v>50</v>
      </c>
      <c r="B53" s="120" t="s">
        <v>885</v>
      </c>
      <c r="C53" s="120" t="s">
        <v>884</v>
      </c>
      <c r="D53" s="24" t="s">
        <v>120</v>
      </c>
      <c r="E53" s="154">
        <v>500</v>
      </c>
      <c r="F53" s="154">
        <v>110</v>
      </c>
      <c r="G53" s="125" t="s">
        <v>518</v>
      </c>
      <c r="H53" s="129" t="s">
        <v>864</v>
      </c>
      <c r="I53" s="31" t="s">
        <v>29</v>
      </c>
      <c r="J53" s="11"/>
    </row>
    <row r="54" spans="1:19" s="5" customFormat="1" ht="26.1" customHeight="1" x14ac:dyDescent="0.2">
      <c r="A54" s="118">
        <v>51</v>
      </c>
      <c r="B54" s="44" t="s">
        <v>657</v>
      </c>
      <c r="C54" s="44" t="s">
        <v>658</v>
      </c>
      <c r="D54" s="44" t="s">
        <v>659</v>
      </c>
      <c r="E54" s="46">
        <v>441</v>
      </c>
      <c r="F54" s="171">
        <v>174</v>
      </c>
      <c r="G54" s="128">
        <v>1</v>
      </c>
      <c r="H54" s="63" t="s">
        <v>660</v>
      </c>
      <c r="I54" s="224" t="s">
        <v>644</v>
      </c>
      <c r="J54" s="11"/>
    </row>
    <row r="55" spans="1:19" ht="26.1" customHeight="1" x14ac:dyDescent="0.25">
      <c r="A55" s="164">
        <v>52</v>
      </c>
      <c r="B55" s="13" t="s">
        <v>338</v>
      </c>
      <c r="C55" s="13" t="s">
        <v>339</v>
      </c>
      <c r="D55" s="13" t="s">
        <v>69</v>
      </c>
      <c r="E55" s="14">
        <v>399.89</v>
      </c>
      <c r="F55" s="14">
        <v>63</v>
      </c>
      <c r="G55" s="137">
        <v>1</v>
      </c>
      <c r="H55" s="50" t="s">
        <v>261</v>
      </c>
      <c r="I55" s="200" t="s">
        <v>91</v>
      </c>
    </row>
    <row r="56" spans="1:19" s="5" customFormat="1" ht="26.1" customHeight="1" x14ac:dyDescent="0.25">
      <c r="A56" s="118">
        <v>53</v>
      </c>
      <c r="B56" s="13" t="s">
        <v>13</v>
      </c>
      <c r="C56" s="13" t="s">
        <v>14</v>
      </c>
      <c r="D56" s="13" t="s">
        <v>15</v>
      </c>
      <c r="E56" s="14">
        <v>347</v>
      </c>
      <c r="F56" s="14">
        <v>112</v>
      </c>
      <c r="G56" s="14">
        <v>2</v>
      </c>
      <c r="H56" s="239" t="s">
        <v>16</v>
      </c>
      <c r="I56" s="168" t="s">
        <v>17</v>
      </c>
      <c r="J56"/>
      <c r="K56"/>
    </row>
    <row r="57" spans="1:19" s="5" customFormat="1" ht="26.1" customHeight="1" x14ac:dyDescent="0.25">
      <c r="A57" s="118">
        <v>54</v>
      </c>
      <c r="B57" s="87" t="s">
        <v>974</v>
      </c>
      <c r="C57" s="87" t="s">
        <v>975</v>
      </c>
      <c r="D57" s="87" t="s">
        <v>418</v>
      </c>
      <c r="E57" s="91">
        <v>316.95</v>
      </c>
      <c r="F57" s="91">
        <v>86</v>
      </c>
      <c r="G57" s="136">
        <v>2</v>
      </c>
      <c r="H57" s="50" t="s">
        <v>945</v>
      </c>
      <c r="I57" s="111" t="s">
        <v>711</v>
      </c>
      <c r="J57"/>
      <c r="K57"/>
    </row>
    <row r="58" spans="1:19" s="5" customFormat="1" ht="26.1" customHeight="1" x14ac:dyDescent="0.25">
      <c r="A58" s="164">
        <v>55</v>
      </c>
      <c r="B58" s="87" t="s">
        <v>865</v>
      </c>
      <c r="C58" s="87" t="s">
        <v>866</v>
      </c>
      <c r="D58" s="13" t="s">
        <v>796</v>
      </c>
      <c r="E58" s="91">
        <v>316</v>
      </c>
      <c r="F58" s="91">
        <v>57</v>
      </c>
      <c r="G58" s="136">
        <v>1</v>
      </c>
      <c r="H58" s="110" t="s">
        <v>828</v>
      </c>
      <c r="I58" s="64" t="s">
        <v>39</v>
      </c>
      <c r="J58"/>
      <c r="K58"/>
    </row>
    <row r="59" spans="1:19" s="5" customFormat="1" ht="26.1" customHeight="1" x14ac:dyDescent="0.25">
      <c r="A59" s="118">
        <v>56</v>
      </c>
      <c r="B59" s="169" t="s">
        <v>645</v>
      </c>
      <c r="C59" s="169" t="s">
        <v>646</v>
      </c>
      <c r="D59" s="169" t="s">
        <v>647</v>
      </c>
      <c r="E59" s="170">
        <v>303</v>
      </c>
      <c r="F59" s="170">
        <v>81</v>
      </c>
      <c r="G59" s="210">
        <v>1</v>
      </c>
      <c r="H59" s="63" t="s">
        <v>648</v>
      </c>
      <c r="I59" s="64" t="s">
        <v>644</v>
      </c>
      <c r="J59"/>
      <c r="K59"/>
    </row>
    <row r="60" spans="1:19" s="5" customFormat="1" ht="26.1" customHeight="1" x14ac:dyDescent="0.2">
      <c r="A60" s="118">
        <v>57</v>
      </c>
      <c r="B60" s="13" t="s">
        <v>112</v>
      </c>
      <c r="C60" s="25" t="s">
        <v>113</v>
      </c>
      <c r="D60" s="13" t="s">
        <v>10</v>
      </c>
      <c r="E60" s="14">
        <v>300</v>
      </c>
      <c r="F60" s="14">
        <v>180</v>
      </c>
      <c r="G60" s="14">
        <v>3</v>
      </c>
      <c r="H60" s="15">
        <v>43413</v>
      </c>
      <c r="I60" s="18" t="s">
        <v>114</v>
      </c>
      <c r="J60" s="17"/>
      <c r="L60" s="11"/>
      <c r="O60" s="11"/>
    </row>
    <row r="61" spans="1:19" ht="26.1" customHeight="1" x14ac:dyDescent="0.25">
      <c r="A61" s="164">
        <v>58</v>
      </c>
      <c r="B61" s="169" t="s">
        <v>640</v>
      </c>
      <c r="C61" s="169" t="s">
        <v>641</v>
      </c>
      <c r="D61" s="169" t="s">
        <v>642</v>
      </c>
      <c r="E61" s="170">
        <v>289</v>
      </c>
      <c r="F61" s="170">
        <v>113</v>
      </c>
      <c r="G61" s="210">
        <v>1</v>
      </c>
      <c r="H61" s="63" t="s">
        <v>643</v>
      </c>
      <c r="I61" s="64" t="s">
        <v>644</v>
      </c>
      <c r="K61" s="70"/>
      <c r="M61" s="54"/>
      <c r="N61" s="43"/>
    </row>
    <row r="62" spans="1:19" ht="26.1" customHeight="1" x14ac:dyDescent="0.25">
      <c r="A62" s="118">
        <v>59</v>
      </c>
      <c r="B62" s="179" t="s">
        <v>936</v>
      </c>
      <c r="C62" s="179" t="s">
        <v>949</v>
      </c>
      <c r="D62" s="121" t="s">
        <v>45</v>
      </c>
      <c r="E62" s="180">
        <v>276.8</v>
      </c>
      <c r="F62" s="180">
        <v>57</v>
      </c>
      <c r="G62" s="181" t="s">
        <v>518</v>
      </c>
      <c r="H62" s="181" t="s">
        <v>945</v>
      </c>
      <c r="I62" s="192" t="s">
        <v>29</v>
      </c>
      <c r="K62" s="70"/>
      <c r="M62" s="54"/>
      <c r="N62" s="43"/>
      <c r="Q62" s="70"/>
      <c r="R62" s="35"/>
      <c r="S62" s="54"/>
    </row>
    <row r="63" spans="1:19" s="5" customFormat="1" ht="26.1" customHeight="1" x14ac:dyDescent="0.2">
      <c r="A63" s="118">
        <v>60</v>
      </c>
      <c r="B63" s="85" t="s">
        <v>736</v>
      </c>
      <c r="C63" s="85" t="s">
        <v>735</v>
      </c>
      <c r="D63" s="87" t="s">
        <v>15</v>
      </c>
      <c r="E63" s="86">
        <v>272.5</v>
      </c>
      <c r="F63" s="86">
        <v>99</v>
      </c>
      <c r="G63" s="84" t="s">
        <v>518</v>
      </c>
      <c r="H63" s="84" t="s">
        <v>742</v>
      </c>
      <c r="I63" s="16" t="s">
        <v>36</v>
      </c>
    </row>
    <row r="64" spans="1:19" s="43" customFormat="1" ht="26.1" customHeight="1" x14ac:dyDescent="0.2">
      <c r="A64" s="164">
        <v>61</v>
      </c>
      <c r="B64" s="60" t="s">
        <v>1027</v>
      </c>
      <c r="C64" s="60" t="s">
        <v>1027</v>
      </c>
      <c r="D64" s="60" t="s">
        <v>10</v>
      </c>
      <c r="E64" s="61">
        <v>250</v>
      </c>
      <c r="F64" s="61">
        <v>68</v>
      </c>
      <c r="G64" s="62">
        <v>2</v>
      </c>
      <c r="H64" s="63">
        <v>42727</v>
      </c>
      <c r="I64" s="64" t="s">
        <v>114</v>
      </c>
      <c r="J64" s="56"/>
      <c r="K64" s="56"/>
      <c r="L64" s="42"/>
      <c r="M64" s="56"/>
      <c r="O64" s="56"/>
      <c r="P64" s="42"/>
    </row>
    <row r="65" spans="1:19" s="43" customFormat="1" ht="24.75" customHeight="1" x14ac:dyDescent="0.25">
      <c r="A65" s="118">
        <v>62</v>
      </c>
      <c r="B65" s="60" t="s">
        <v>872</v>
      </c>
      <c r="C65" s="60" t="s">
        <v>872</v>
      </c>
      <c r="D65" s="60" t="s">
        <v>10</v>
      </c>
      <c r="E65" s="47">
        <v>225.5</v>
      </c>
      <c r="F65" s="47">
        <v>60</v>
      </c>
      <c r="G65" s="62">
        <v>1</v>
      </c>
      <c r="H65" s="63">
        <v>43721</v>
      </c>
      <c r="I65" s="67" t="s">
        <v>871</v>
      </c>
      <c r="J65" s="42"/>
      <c r="K65"/>
      <c r="L65"/>
      <c r="M65" s="20"/>
      <c r="N65" s="27"/>
      <c r="O65" s="28"/>
      <c r="P65" s="17"/>
      <c r="Q65" s="54"/>
      <c r="R65"/>
    </row>
    <row r="66" spans="1:19" s="5" customFormat="1" ht="26.1" customHeight="1" x14ac:dyDescent="0.2">
      <c r="A66" s="118">
        <v>63</v>
      </c>
      <c r="B66" s="87" t="s">
        <v>426</v>
      </c>
      <c r="C66" s="87" t="s">
        <v>427</v>
      </c>
      <c r="D66" s="45" t="s">
        <v>10</v>
      </c>
      <c r="E66" s="91">
        <v>213</v>
      </c>
      <c r="F66" s="91">
        <v>60</v>
      </c>
      <c r="G66" s="91">
        <v>1</v>
      </c>
      <c r="H66" s="95" t="s">
        <v>297</v>
      </c>
      <c r="I66" s="53" t="s">
        <v>428</v>
      </c>
    </row>
    <row r="67" spans="1:19" s="5" customFormat="1" ht="26.1" customHeight="1" x14ac:dyDescent="0.2">
      <c r="A67" s="164">
        <v>64</v>
      </c>
      <c r="B67" s="169" t="s">
        <v>868</v>
      </c>
      <c r="C67" s="169" t="s">
        <v>867</v>
      </c>
      <c r="D67" s="60" t="s">
        <v>69</v>
      </c>
      <c r="E67" s="170">
        <v>204.2</v>
      </c>
      <c r="F67" s="170">
        <v>31</v>
      </c>
      <c r="G67" s="97">
        <v>1</v>
      </c>
      <c r="H67" s="173" t="s">
        <v>827</v>
      </c>
      <c r="I67" s="67" t="s">
        <v>237</v>
      </c>
    </row>
    <row r="68" spans="1:19" s="5" customFormat="1" ht="26.1" customHeight="1" x14ac:dyDescent="0.2">
      <c r="A68" s="118">
        <v>65</v>
      </c>
      <c r="B68" s="169" t="s">
        <v>920</v>
      </c>
      <c r="C68" s="169" t="s">
        <v>921</v>
      </c>
      <c r="D68" s="87" t="s">
        <v>15</v>
      </c>
      <c r="E68" s="170">
        <v>187.5</v>
      </c>
      <c r="F68" s="170">
        <v>54</v>
      </c>
      <c r="G68" s="97">
        <v>1</v>
      </c>
      <c r="H68" s="173" t="s">
        <v>888</v>
      </c>
      <c r="I68" s="203" t="s">
        <v>237</v>
      </c>
    </row>
    <row r="69" spans="1:19" s="5" customFormat="1" ht="26.1" customHeight="1" x14ac:dyDescent="0.2">
      <c r="A69" s="118">
        <v>66</v>
      </c>
      <c r="B69" s="45" t="s">
        <v>59</v>
      </c>
      <c r="C69" s="57" t="s">
        <v>60</v>
      </c>
      <c r="D69" s="45" t="s">
        <v>15</v>
      </c>
      <c r="E69" s="47">
        <v>176.5</v>
      </c>
      <c r="F69" s="47">
        <v>67</v>
      </c>
      <c r="G69" s="47">
        <v>1</v>
      </c>
      <c r="H69" s="50" t="s">
        <v>28</v>
      </c>
      <c r="I69" s="53" t="s">
        <v>26</v>
      </c>
    </row>
    <row r="70" spans="1:19" s="5" customFormat="1" ht="26.1" customHeight="1" x14ac:dyDescent="0.25">
      <c r="A70" s="164">
        <v>67</v>
      </c>
      <c r="B70" s="60" t="s">
        <v>667</v>
      </c>
      <c r="C70" s="60" t="s">
        <v>668</v>
      </c>
      <c r="D70" s="60" t="s">
        <v>650</v>
      </c>
      <c r="E70" s="61">
        <v>148</v>
      </c>
      <c r="F70" s="61">
        <v>74</v>
      </c>
      <c r="G70" s="62">
        <v>1</v>
      </c>
      <c r="H70" s="63">
        <v>42654</v>
      </c>
      <c r="I70" s="64" t="s">
        <v>644</v>
      </c>
      <c r="J70"/>
      <c r="K70" s="65"/>
      <c r="L70"/>
      <c r="M70"/>
      <c r="N70"/>
      <c r="O70" s="35"/>
      <c r="P70" s="35"/>
      <c r="Q70" s="35"/>
      <c r="R70" s="54"/>
      <c r="S70" s="41"/>
    </row>
    <row r="71" spans="1:19" s="5" customFormat="1" ht="26.1" customHeight="1" x14ac:dyDescent="0.2">
      <c r="A71" s="118">
        <v>68</v>
      </c>
      <c r="B71" s="13" t="s">
        <v>649</v>
      </c>
      <c r="C71" s="13" t="s">
        <v>651</v>
      </c>
      <c r="D71" s="13" t="s">
        <v>650</v>
      </c>
      <c r="E71" s="14">
        <v>146</v>
      </c>
      <c r="F71" s="14">
        <v>43</v>
      </c>
      <c r="G71" s="14">
        <v>1</v>
      </c>
      <c r="H71" s="15" t="s">
        <v>652</v>
      </c>
      <c r="I71" s="18" t="s">
        <v>644</v>
      </c>
      <c r="J71" s="17"/>
      <c r="L71" s="11"/>
      <c r="M71" s="11"/>
      <c r="P71" s="20"/>
    </row>
    <row r="72" spans="1:19" s="5" customFormat="1" ht="26.1" customHeight="1" x14ac:dyDescent="0.2">
      <c r="A72" s="118">
        <v>69</v>
      </c>
      <c r="B72" s="13" t="s">
        <v>263</v>
      </c>
      <c r="C72" s="13" t="s">
        <v>262</v>
      </c>
      <c r="D72" s="13" t="s">
        <v>264</v>
      </c>
      <c r="E72" s="14">
        <v>130</v>
      </c>
      <c r="F72" s="14">
        <v>26</v>
      </c>
      <c r="G72" s="14">
        <v>1</v>
      </c>
      <c r="H72" s="15" t="s">
        <v>261</v>
      </c>
      <c r="I72" s="16" t="s">
        <v>77</v>
      </c>
    </row>
    <row r="73" spans="1:19" s="5" customFormat="1" ht="26.1" customHeight="1" x14ac:dyDescent="0.2">
      <c r="A73" s="164">
        <v>70</v>
      </c>
      <c r="B73" s="13" t="s">
        <v>959</v>
      </c>
      <c r="C73" s="13" t="s">
        <v>960</v>
      </c>
      <c r="D73" s="13" t="s">
        <v>45</v>
      </c>
      <c r="E73" s="14">
        <v>120.5</v>
      </c>
      <c r="F73" s="14">
        <v>35</v>
      </c>
      <c r="G73" s="14">
        <v>1</v>
      </c>
      <c r="H73" s="15" t="s">
        <v>987</v>
      </c>
      <c r="I73" s="18" t="s">
        <v>957</v>
      </c>
      <c r="K73" s="11"/>
    </row>
    <row r="74" spans="1:19" ht="26.1" customHeight="1" x14ac:dyDescent="0.25">
      <c r="A74" s="118">
        <v>71</v>
      </c>
      <c r="B74" s="149" t="s">
        <v>869</v>
      </c>
      <c r="C74" s="149" t="s">
        <v>870</v>
      </c>
      <c r="D74" s="60" t="s">
        <v>642</v>
      </c>
      <c r="E74" s="150">
        <v>110</v>
      </c>
      <c r="F74" s="150">
        <v>26</v>
      </c>
      <c r="G74" s="151">
        <v>1</v>
      </c>
      <c r="H74" s="152" t="s">
        <v>827</v>
      </c>
      <c r="I74" s="112" t="s">
        <v>237</v>
      </c>
      <c r="J74" s="186"/>
      <c r="K74" s="187"/>
      <c r="L74" s="186"/>
      <c r="M74" s="186"/>
      <c r="N74" s="186"/>
      <c r="O74" s="188"/>
      <c r="P74" s="188"/>
      <c r="Q74" s="188"/>
      <c r="R74" s="189"/>
      <c r="S74" s="54"/>
    </row>
    <row r="75" spans="1:19" s="186" customFormat="1" ht="26.1" customHeight="1" x14ac:dyDescent="0.25">
      <c r="A75" s="118">
        <v>72</v>
      </c>
      <c r="B75" s="114" t="s">
        <v>674</v>
      </c>
      <c r="C75" s="115" t="s">
        <v>675</v>
      </c>
      <c r="D75" s="115" t="s">
        <v>676</v>
      </c>
      <c r="E75" s="61">
        <v>108</v>
      </c>
      <c r="F75" s="61">
        <v>27</v>
      </c>
      <c r="G75" s="238">
        <v>1</v>
      </c>
      <c r="H75" s="117" t="s">
        <v>1009</v>
      </c>
      <c r="I75" s="64" t="s">
        <v>644</v>
      </c>
      <c r="K75" s="187"/>
      <c r="O75" s="188"/>
      <c r="P75" s="188"/>
      <c r="Q75" s="188"/>
      <c r="R75" s="189"/>
      <c r="S75" s="189"/>
    </row>
    <row r="76" spans="1:19" s="186" customFormat="1" ht="26.1" customHeight="1" x14ac:dyDescent="0.25">
      <c r="A76" s="164">
        <v>73</v>
      </c>
      <c r="B76" s="121" t="s">
        <v>131</v>
      </c>
      <c r="C76" s="121" t="s">
        <v>132</v>
      </c>
      <c r="D76" s="121" t="s">
        <v>133</v>
      </c>
      <c r="E76" s="123">
        <v>107.5</v>
      </c>
      <c r="F76" s="123">
        <v>53</v>
      </c>
      <c r="G76" s="123">
        <v>2</v>
      </c>
      <c r="H76" s="155">
        <v>43427</v>
      </c>
      <c r="I76" s="165" t="s">
        <v>77</v>
      </c>
      <c r="K76" s="187"/>
      <c r="O76" s="188"/>
      <c r="P76" s="188"/>
      <c r="Q76" s="188"/>
      <c r="R76" s="189"/>
      <c r="S76" s="189"/>
    </row>
    <row r="77" spans="1:19" s="186" customFormat="1" ht="26.1" customHeight="1" x14ac:dyDescent="0.25">
      <c r="A77" s="118">
        <v>74</v>
      </c>
      <c r="B77" s="121" t="s">
        <v>755</v>
      </c>
      <c r="C77" s="121" t="s">
        <v>754</v>
      </c>
      <c r="D77" s="121" t="s">
        <v>15</v>
      </c>
      <c r="E77" s="123">
        <v>84</v>
      </c>
      <c r="F77" s="123">
        <v>28</v>
      </c>
      <c r="G77" s="123">
        <v>1</v>
      </c>
      <c r="H77" s="155" t="s">
        <v>740</v>
      </c>
      <c r="I77" s="52" t="s">
        <v>17</v>
      </c>
      <c r="K77" s="187"/>
      <c r="O77" s="188"/>
      <c r="P77" s="188"/>
      <c r="Q77" s="188"/>
      <c r="R77" s="189"/>
      <c r="S77" s="189"/>
    </row>
    <row r="78" spans="1:19" s="186" customFormat="1" ht="26.1" customHeight="1" x14ac:dyDescent="0.25">
      <c r="A78" s="118">
        <v>75</v>
      </c>
      <c r="B78" s="121" t="s">
        <v>150</v>
      </c>
      <c r="C78" s="121" t="s">
        <v>150</v>
      </c>
      <c r="D78" s="121" t="s">
        <v>10</v>
      </c>
      <c r="E78" s="123">
        <v>67.5</v>
      </c>
      <c r="F78" s="123">
        <v>19</v>
      </c>
      <c r="G78" s="123">
        <v>2</v>
      </c>
      <c r="H78" s="155">
        <v>43189</v>
      </c>
      <c r="I78" s="53" t="s">
        <v>151</v>
      </c>
      <c r="K78" s="187"/>
      <c r="O78" s="188"/>
      <c r="P78" s="188"/>
      <c r="Q78" s="188"/>
      <c r="R78" s="189"/>
      <c r="S78" s="189"/>
    </row>
    <row r="79" spans="1:19" s="186" customFormat="1" ht="26.1" customHeight="1" x14ac:dyDescent="0.25">
      <c r="A79" s="164">
        <v>76</v>
      </c>
      <c r="B79" s="179" t="s">
        <v>821</v>
      </c>
      <c r="C79" s="179" t="s">
        <v>820</v>
      </c>
      <c r="D79" s="121" t="s">
        <v>831</v>
      </c>
      <c r="E79" s="180">
        <v>61</v>
      </c>
      <c r="F79" s="180">
        <v>15</v>
      </c>
      <c r="G79" s="181" t="s">
        <v>518</v>
      </c>
      <c r="H79" s="181" t="s">
        <v>830</v>
      </c>
      <c r="I79" s="142" t="s">
        <v>29</v>
      </c>
      <c r="K79" s="187"/>
      <c r="O79" s="188"/>
      <c r="P79" s="188"/>
      <c r="Q79" s="188"/>
      <c r="R79" s="189"/>
      <c r="S79" s="189"/>
    </row>
    <row r="80" spans="1:19" s="186" customFormat="1" ht="26.1" customHeight="1" x14ac:dyDescent="0.25">
      <c r="A80" s="118">
        <v>77</v>
      </c>
      <c r="B80" s="121" t="s">
        <v>902</v>
      </c>
      <c r="C80" s="121" t="s">
        <v>902</v>
      </c>
      <c r="D80" s="121" t="s">
        <v>10</v>
      </c>
      <c r="E80" s="123">
        <v>21</v>
      </c>
      <c r="F80" s="123">
        <v>7</v>
      </c>
      <c r="G80" s="123">
        <v>1</v>
      </c>
      <c r="H80" s="155" t="s">
        <v>864</v>
      </c>
      <c r="I80" s="191" t="s">
        <v>56</v>
      </c>
      <c r="K80" s="187"/>
      <c r="O80" s="188"/>
      <c r="P80" s="188"/>
      <c r="Q80" s="188"/>
      <c r="R80" s="189"/>
      <c r="S80" s="189"/>
    </row>
    <row r="81" spans="1:19" s="43" customFormat="1" ht="26.1" customHeight="1" x14ac:dyDescent="0.2">
      <c r="A81" s="118">
        <v>78</v>
      </c>
      <c r="B81" s="45" t="s">
        <v>978</v>
      </c>
      <c r="C81" s="45" t="s">
        <v>979</v>
      </c>
      <c r="D81" s="45" t="s">
        <v>980</v>
      </c>
      <c r="E81" s="47"/>
      <c r="F81" s="47"/>
      <c r="G81" s="47"/>
      <c r="H81" s="50" t="s">
        <v>945</v>
      </c>
      <c r="I81" s="67" t="s">
        <v>49</v>
      </c>
      <c r="K81" s="66"/>
      <c r="O81" s="56"/>
      <c r="Q81" s="68"/>
      <c r="R81" s="56"/>
      <c r="S81" s="69"/>
    </row>
    <row r="82" spans="1:19" s="5" customFormat="1" ht="26.1" customHeight="1" x14ac:dyDescent="0.25">
      <c r="B82" s="32"/>
      <c r="C82" s="32"/>
      <c r="D82" s="32"/>
      <c r="E82" s="33"/>
      <c r="F82" s="33"/>
      <c r="G82" s="34"/>
      <c r="J82"/>
      <c r="K82"/>
      <c r="L82"/>
      <c r="M82"/>
      <c r="N82"/>
    </row>
    <row r="83" spans="1:19" s="5" customFormat="1" ht="26.1" customHeight="1" thickBot="1" x14ac:dyDescent="0.3">
      <c r="B83" s="32"/>
      <c r="C83" s="32"/>
      <c r="D83" s="32"/>
      <c r="E83" s="36">
        <f>SUM(E4:E82)</f>
        <v>2317548.459999999</v>
      </c>
      <c r="F83" s="36">
        <f>SUM(F4:F82)</f>
        <v>424364</v>
      </c>
      <c r="H83" s="20"/>
      <c r="J83"/>
      <c r="K83"/>
      <c r="L83"/>
      <c r="M83"/>
      <c r="N83"/>
      <c r="O83"/>
      <c r="P83"/>
      <c r="Q83"/>
      <c r="R83"/>
    </row>
  </sheetData>
  <sortState xmlns:xlrd2="http://schemas.microsoft.com/office/spreadsheetml/2017/richdata2"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topLeftCell="A65" workbookViewId="0">
      <selection activeCell="P73" sqref="P73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130966</v>
      </c>
      <c r="F9" s="14">
        <v>23888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50</v>
      </c>
      <c r="C14" s="19" t="s">
        <v>51</v>
      </c>
      <c r="D14" s="13" t="s">
        <v>15</v>
      </c>
      <c r="E14" s="14">
        <v>72339.360000000001</v>
      </c>
      <c r="F14" s="14">
        <v>12711</v>
      </c>
      <c r="G14" s="14">
        <v>11</v>
      </c>
      <c r="H14" s="15" t="s">
        <v>25</v>
      </c>
      <c r="I14" s="16" t="s">
        <v>36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46</v>
      </c>
      <c r="C15" s="13" t="s">
        <v>47</v>
      </c>
      <c r="D15" s="13" t="s">
        <v>48</v>
      </c>
      <c r="E15" s="14">
        <v>71671</v>
      </c>
      <c r="F15" s="14">
        <v>12637</v>
      </c>
      <c r="G15" s="14">
        <v>11</v>
      </c>
      <c r="H15" s="15" t="s">
        <v>25</v>
      </c>
      <c r="I15" s="18" t="s">
        <v>49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67917.89</v>
      </c>
      <c r="F16" s="14">
        <v>14642</v>
      </c>
      <c r="G16" s="14">
        <v>5</v>
      </c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30626.52</v>
      </c>
      <c r="F23" s="14">
        <v>5854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13808</v>
      </c>
      <c r="F30" s="14">
        <v>2374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10596.45</v>
      </c>
      <c r="F31" s="14">
        <v>2224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ht="26.1" customHeight="1" x14ac:dyDescent="0.25">
      <c r="A34" s="12">
        <v>31</v>
      </c>
      <c r="B34" s="13" t="s">
        <v>105</v>
      </c>
      <c r="C34" s="13" t="s">
        <v>106</v>
      </c>
      <c r="D34" s="13" t="s">
        <v>107</v>
      </c>
      <c r="E34" s="14">
        <v>7264</v>
      </c>
      <c r="F34" s="14">
        <v>1450</v>
      </c>
      <c r="G34" s="14">
        <v>3</v>
      </c>
      <c r="H34" s="15" t="s">
        <v>108</v>
      </c>
      <c r="I34" s="18" t="s">
        <v>56</v>
      </c>
    </row>
    <row r="35" spans="1:16" s="5" customFormat="1" ht="26.1" customHeight="1" x14ac:dyDescent="0.2">
      <c r="A35" s="12">
        <v>32</v>
      </c>
      <c r="B35" s="13" t="s">
        <v>99</v>
      </c>
      <c r="C35" s="25" t="s">
        <v>100</v>
      </c>
      <c r="D35" s="13"/>
      <c r="E35" s="14">
        <v>7008.4</v>
      </c>
      <c r="F35" s="14">
        <v>1562</v>
      </c>
      <c r="G35" s="14">
        <v>4</v>
      </c>
      <c r="H35" s="15">
        <v>43455</v>
      </c>
      <c r="I35" s="18" t="s">
        <v>101</v>
      </c>
      <c r="N35" s="17"/>
      <c r="P35" s="26"/>
    </row>
    <row r="36" spans="1:16" s="5" customFormat="1" ht="26.1" customHeight="1" x14ac:dyDescent="0.2">
      <c r="A36" s="12">
        <v>33</v>
      </c>
      <c r="B36" s="13" t="s">
        <v>102</v>
      </c>
      <c r="C36" s="13" t="s">
        <v>103</v>
      </c>
      <c r="D36" s="13" t="s">
        <v>104</v>
      </c>
      <c r="E36" s="14">
        <v>6986.1</v>
      </c>
      <c r="F36" s="14">
        <v>1885</v>
      </c>
      <c r="G36" s="14">
        <v>8</v>
      </c>
      <c r="H36" s="15" t="s">
        <v>42</v>
      </c>
      <c r="I36" s="18" t="s">
        <v>49</v>
      </c>
      <c r="N36" s="17"/>
      <c r="P36" s="26"/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s="43" customFormat="1" ht="26.1" customHeight="1" x14ac:dyDescent="0.2">
      <c r="A38" s="12">
        <v>35</v>
      </c>
      <c r="B38" s="267" t="s">
        <v>1058</v>
      </c>
      <c r="C38" s="267" t="s">
        <v>1058</v>
      </c>
      <c r="D38" s="60" t="s">
        <v>69</v>
      </c>
      <c r="E38" s="61">
        <v>4579</v>
      </c>
      <c r="F38" s="268">
        <v>665</v>
      </c>
      <c r="G38" s="62">
        <v>2</v>
      </c>
      <c r="H38" s="63">
        <v>43021</v>
      </c>
      <c r="I38" s="64" t="s">
        <v>56</v>
      </c>
      <c r="J38" s="56"/>
      <c r="O38" s="56"/>
      <c r="P38" s="42"/>
    </row>
    <row r="39" spans="1:16" ht="26.1" customHeight="1" x14ac:dyDescent="0.25">
      <c r="A39" s="12">
        <v>36</v>
      </c>
      <c r="B39" s="13" t="s">
        <v>156</v>
      </c>
      <c r="C39" s="13" t="s">
        <v>156</v>
      </c>
      <c r="D39" s="13" t="s">
        <v>157</v>
      </c>
      <c r="E39" s="14">
        <v>3765</v>
      </c>
      <c r="F39" s="14">
        <v>1092</v>
      </c>
      <c r="G39" s="14">
        <v>1</v>
      </c>
      <c r="H39" s="15" t="s">
        <v>117</v>
      </c>
      <c r="I39" s="31" t="s">
        <v>56</v>
      </c>
      <c r="M39" s="27"/>
      <c r="N39" s="17"/>
      <c r="O39" s="20"/>
      <c r="P39" s="28"/>
    </row>
    <row r="40" spans="1:16" ht="26.1" customHeight="1" x14ac:dyDescent="0.25">
      <c r="A40" s="12">
        <v>37</v>
      </c>
      <c r="B40" s="13" t="s">
        <v>112</v>
      </c>
      <c r="C40" s="25" t="s">
        <v>113</v>
      </c>
      <c r="D40" s="13" t="s">
        <v>10</v>
      </c>
      <c r="E40" s="14">
        <v>3729</v>
      </c>
      <c r="F40" s="14">
        <v>311</v>
      </c>
      <c r="G40" s="14">
        <v>4</v>
      </c>
      <c r="H40" s="15">
        <v>43413</v>
      </c>
      <c r="I40" s="18" t="s">
        <v>114</v>
      </c>
    </row>
    <row r="41" spans="1:16" s="5" customFormat="1" ht="26.1" customHeight="1" x14ac:dyDescent="0.25">
      <c r="A41" s="12">
        <v>38</v>
      </c>
      <c r="B41" s="13" t="s">
        <v>134</v>
      </c>
      <c r="C41" s="13" t="s">
        <v>135</v>
      </c>
      <c r="D41" s="13" t="s">
        <v>69</v>
      </c>
      <c r="E41" s="14">
        <v>3562</v>
      </c>
      <c r="F41" s="14">
        <v>760</v>
      </c>
      <c r="G41" s="14">
        <v>3</v>
      </c>
      <c r="H41" s="15" t="s">
        <v>111</v>
      </c>
      <c r="I41" s="18" t="s">
        <v>56</v>
      </c>
      <c r="J41"/>
      <c r="K41"/>
    </row>
    <row r="42" spans="1:16" ht="26.1" customHeight="1" x14ac:dyDescent="0.25">
      <c r="A42" s="12">
        <v>39</v>
      </c>
      <c r="B42" s="13" t="s">
        <v>115</v>
      </c>
      <c r="C42" s="19" t="s">
        <v>116</v>
      </c>
      <c r="D42" s="13" t="s">
        <v>15</v>
      </c>
      <c r="E42" s="14">
        <v>3003.65</v>
      </c>
      <c r="F42" s="14">
        <v>488</v>
      </c>
      <c r="G42" s="14">
        <v>2</v>
      </c>
      <c r="H42" s="15" t="s">
        <v>117</v>
      </c>
      <c r="I42" s="18" t="s">
        <v>26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2890.75</v>
      </c>
      <c r="F43" s="14">
        <v>972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118</v>
      </c>
      <c r="C44" s="13" t="s">
        <v>119</v>
      </c>
      <c r="D44" s="13" t="s">
        <v>120</v>
      </c>
      <c r="E44" s="14">
        <v>2746.44</v>
      </c>
      <c r="F44" s="14">
        <v>461</v>
      </c>
      <c r="G44" s="14">
        <v>2</v>
      </c>
      <c r="H44" s="15">
        <v>43420</v>
      </c>
      <c r="I44" s="16" t="s">
        <v>36</v>
      </c>
    </row>
    <row r="45" spans="1:16" ht="26.1" customHeight="1" x14ac:dyDescent="0.25">
      <c r="A45" s="12">
        <v>42</v>
      </c>
      <c r="B45" s="13" t="s">
        <v>125</v>
      </c>
      <c r="C45" s="13" t="s">
        <v>126</v>
      </c>
      <c r="D45" s="13" t="s">
        <v>15</v>
      </c>
      <c r="E45" s="14">
        <v>1554.2</v>
      </c>
      <c r="F45" s="14">
        <v>286</v>
      </c>
      <c r="G45" s="14">
        <v>1</v>
      </c>
      <c r="H45" s="15" t="s">
        <v>127</v>
      </c>
      <c r="I45" s="18" t="s">
        <v>29</v>
      </c>
    </row>
    <row r="46" spans="1:16" s="5" customFormat="1" ht="26.1" customHeight="1" x14ac:dyDescent="0.25">
      <c r="A46" s="12">
        <v>43</v>
      </c>
      <c r="B46" s="13" t="s">
        <v>128</v>
      </c>
      <c r="C46" s="13" t="s">
        <v>129</v>
      </c>
      <c r="D46" s="13" t="s">
        <v>130</v>
      </c>
      <c r="E46" s="14">
        <v>1641.3</v>
      </c>
      <c r="F46" s="14">
        <v>395</v>
      </c>
      <c r="G46" s="14">
        <v>6</v>
      </c>
      <c r="H46" s="15" t="s">
        <v>108</v>
      </c>
      <c r="I46" s="16" t="s">
        <v>124</v>
      </c>
      <c r="J46"/>
      <c r="K46"/>
    </row>
    <row r="47" spans="1:16" s="5" customFormat="1" ht="26.1" customHeight="1" x14ac:dyDescent="0.2">
      <c r="A47" s="12">
        <v>44</v>
      </c>
      <c r="B47" s="13" t="s">
        <v>131</v>
      </c>
      <c r="C47" s="13" t="s">
        <v>132</v>
      </c>
      <c r="D47" s="13" t="s">
        <v>133</v>
      </c>
      <c r="E47" s="14">
        <v>1370.58</v>
      </c>
      <c r="F47" s="14">
        <v>373</v>
      </c>
      <c r="G47" s="14">
        <v>4</v>
      </c>
      <c r="H47" s="21">
        <v>43427</v>
      </c>
      <c r="I47" s="29" t="s">
        <v>77</v>
      </c>
      <c r="J47" s="30"/>
    </row>
    <row r="48" spans="1:16" s="5" customFormat="1" ht="26.1" customHeight="1" x14ac:dyDescent="0.25">
      <c r="A48" s="12">
        <v>45</v>
      </c>
      <c r="B48" s="13" t="s">
        <v>136</v>
      </c>
      <c r="C48" s="13" t="s">
        <v>137</v>
      </c>
      <c r="D48" s="13" t="s">
        <v>15</v>
      </c>
      <c r="E48" s="14">
        <v>1275.9000000000001</v>
      </c>
      <c r="F48" s="14">
        <v>232</v>
      </c>
      <c r="G48" s="14">
        <v>1</v>
      </c>
      <c r="H48" s="15">
        <v>43378</v>
      </c>
      <c r="I48" s="16" t="s">
        <v>36</v>
      </c>
      <c r="J48"/>
      <c r="K48"/>
    </row>
    <row r="49" spans="1:17" s="5" customFormat="1" ht="26.1" customHeight="1" x14ac:dyDescent="0.2">
      <c r="A49" s="12">
        <v>46</v>
      </c>
      <c r="B49" s="13" t="s">
        <v>176</v>
      </c>
      <c r="C49" s="13" t="s">
        <v>177</v>
      </c>
      <c r="D49" s="13" t="s">
        <v>178</v>
      </c>
      <c r="E49" s="14">
        <v>1218</v>
      </c>
      <c r="F49" s="14">
        <v>387</v>
      </c>
      <c r="G49" s="14">
        <v>1</v>
      </c>
      <c r="H49" s="21">
        <v>43420</v>
      </c>
      <c r="I49" s="16" t="s">
        <v>91</v>
      </c>
      <c r="J49" s="17"/>
    </row>
    <row r="50" spans="1:17" s="5" customFormat="1" ht="26.1" customHeight="1" x14ac:dyDescent="0.25">
      <c r="A50" s="12">
        <v>47</v>
      </c>
      <c r="B50" s="13" t="s">
        <v>141</v>
      </c>
      <c r="C50" s="13" t="s">
        <v>142</v>
      </c>
      <c r="D50" s="13" t="s">
        <v>143</v>
      </c>
      <c r="E50" s="14">
        <v>1192.18</v>
      </c>
      <c r="F50" s="14">
        <v>262</v>
      </c>
      <c r="G50" s="14">
        <v>4</v>
      </c>
      <c r="H50" s="15" t="s">
        <v>111</v>
      </c>
      <c r="I50" s="16" t="s">
        <v>94</v>
      </c>
      <c r="J50"/>
      <c r="K50"/>
    </row>
    <row r="51" spans="1:17" s="43" customFormat="1" ht="26.1" customHeight="1" x14ac:dyDescent="0.2">
      <c r="A51" s="12">
        <v>48</v>
      </c>
      <c r="B51" s="60" t="s">
        <v>1059</v>
      </c>
      <c r="C51" s="60" t="s">
        <v>1060</v>
      </c>
      <c r="D51" s="60" t="s">
        <v>15</v>
      </c>
      <c r="E51" s="61">
        <v>1159</v>
      </c>
      <c r="F51" s="61">
        <v>641</v>
      </c>
      <c r="G51" s="62">
        <v>1</v>
      </c>
      <c r="H51" s="63">
        <v>43343</v>
      </c>
      <c r="I51" s="64" t="s">
        <v>56</v>
      </c>
      <c r="J51" s="56"/>
      <c r="M51" s="56"/>
    </row>
    <row r="52" spans="1:17" s="5" customFormat="1" ht="26.1" customHeight="1" x14ac:dyDescent="0.25">
      <c r="A52" s="12">
        <v>49</v>
      </c>
      <c r="B52" s="13" t="s">
        <v>138</v>
      </c>
      <c r="C52" s="13" t="s">
        <v>139</v>
      </c>
      <c r="D52" s="13" t="s">
        <v>140</v>
      </c>
      <c r="E52" s="14">
        <v>1076.3</v>
      </c>
      <c r="F52" s="14">
        <v>183</v>
      </c>
      <c r="G52" s="14">
        <v>3</v>
      </c>
      <c r="H52" s="15" t="s">
        <v>111</v>
      </c>
      <c r="I52" s="16" t="s">
        <v>77</v>
      </c>
      <c r="J52"/>
      <c r="K52"/>
    </row>
    <row r="53" spans="1:17" s="5" customFormat="1" ht="26.1" customHeight="1" x14ac:dyDescent="0.25">
      <c r="A53" s="12">
        <v>50</v>
      </c>
      <c r="B53" s="13" t="s">
        <v>144</v>
      </c>
      <c r="C53" s="13" t="s">
        <v>145</v>
      </c>
      <c r="D53" s="13" t="s">
        <v>146</v>
      </c>
      <c r="E53" s="14">
        <v>947.17</v>
      </c>
      <c r="F53" s="14">
        <v>166</v>
      </c>
      <c r="G53" s="14">
        <v>2</v>
      </c>
      <c r="H53" s="15" t="s">
        <v>117</v>
      </c>
      <c r="I53" s="18" t="s">
        <v>39</v>
      </c>
      <c r="J53"/>
      <c r="K53"/>
    </row>
    <row r="54" spans="1:17" ht="26.1" customHeight="1" x14ac:dyDescent="0.25">
      <c r="A54" s="12">
        <v>51</v>
      </c>
      <c r="B54" s="60" t="s">
        <v>323</v>
      </c>
      <c r="C54" s="60" t="s">
        <v>324</v>
      </c>
      <c r="D54" s="60" t="s">
        <v>157</v>
      </c>
      <c r="E54" s="61">
        <v>928</v>
      </c>
      <c r="F54" s="61">
        <v>208</v>
      </c>
      <c r="G54" s="62">
        <v>1</v>
      </c>
      <c r="H54" s="63" t="s">
        <v>35</v>
      </c>
      <c r="I54" s="64" t="s">
        <v>49</v>
      </c>
      <c r="K54" s="65"/>
      <c r="P54" s="35"/>
    </row>
    <row r="55" spans="1:17" s="43" customFormat="1" ht="26.1" customHeight="1" x14ac:dyDescent="0.2">
      <c r="A55" s="12">
        <v>52</v>
      </c>
      <c r="B55" s="60" t="s">
        <v>328</v>
      </c>
      <c r="C55" s="60" t="s">
        <v>329</v>
      </c>
      <c r="D55" s="60" t="s">
        <v>330</v>
      </c>
      <c r="E55" s="61">
        <v>922</v>
      </c>
      <c r="F55" s="61">
        <v>206</v>
      </c>
      <c r="G55" s="62">
        <v>1</v>
      </c>
      <c r="H55" s="63">
        <v>43420</v>
      </c>
      <c r="I55" s="67" t="s">
        <v>331</v>
      </c>
      <c r="J55" s="56"/>
      <c r="K55" s="66"/>
      <c r="L55" s="68"/>
    </row>
    <row r="56" spans="1:17" s="43" customFormat="1" ht="26.1" customHeight="1" x14ac:dyDescent="0.2">
      <c r="A56" s="12">
        <v>53</v>
      </c>
      <c r="B56" s="60" t="s">
        <v>640</v>
      </c>
      <c r="C56" s="60" t="s">
        <v>641</v>
      </c>
      <c r="D56" s="60" t="s">
        <v>642</v>
      </c>
      <c r="E56" s="61">
        <v>886</v>
      </c>
      <c r="F56" s="61">
        <v>420</v>
      </c>
      <c r="G56" s="62">
        <v>1</v>
      </c>
      <c r="H56" s="63" t="s">
        <v>643</v>
      </c>
      <c r="I56" s="64" t="s">
        <v>644</v>
      </c>
    </row>
    <row r="57" spans="1:17" s="43" customFormat="1" ht="26.1" customHeight="1" x14ac:dyDescent="0.2">
      <c r="A57" s="12">
        <v>54</v>
      </c>
      <c r="B57" s="60" t="s">
        <v>325</v>
      </c>
      <c r="C57" s="60" t="s">
        <v>326</v>
      </c>
      <c r="D57" s="60" t="s">
        <v>327</v>
      </c>
      <c r="E57" s="61">
        <v>796</v>
      </c>
      <c r="F57" s="61">
        <v>209</v>
      </c>
      <c r="G57" s="62">
        <v>1</v>
      </c>
      <c r="H57" s="63" t="s">
        <v>117</v>
      </c>
      <c r="I57" s="64" t="s">
        <v>49</v>
      </c>
      <c r="K57" s="66"/>
      <c r="P57" s="56"/>
      <c r="Q57" s="56"/>
    </row>
    <row r="58" spans="1:17" s="5" customFormat="1" ht="26.1" customHeight="1" x14ac:dyDescent="0.25">
      <c r="A58" s="12">
        <v>55</v>
      </c>
      <c r="B58" s="13" t="s">
        <v>147</v>
      </c>
      <c r="C58" s="13" t="s">
        <v>148</v>
      </c>
      <c r="D58" s="13" t="s">
        <v>15</v>
      </c>
      <c r="E58" s="14">
        <v>768</v>
      </c>
      <c r="F58" s="14">
        <v>207</v>
      </c>
      <c r="G58" s="14">
        <v>1</v>
      </c>
      <c r="H58" s="15">
        <v>43406</v>
      </c>
      <c r="I58" s="16" t="s">
        <v>17</v>
      </c>
      <c r="J58"/>
      <c r="K58"/>
    </row>
    <row r="59" spans="1:17" s="43" customFormat="1" ht="26.1" customHeight="1" x14ac:dyDescent="0.2">
      <c r="A59" s="12">
        <v>56</v>
      </c>
      <c r="B59" s="114" t="s">
        <v>1037</v>
      </c>
      <c r="C59" s="114" t="s">
        <v>1038</v>
      </c>
      <c r="D59" s="60" t="s">
        <v>295</v>
      </c>
      <c r="E59" s="61">
        <v>700</v>
      </c>
      <c r="F59" s="61">
        <v>500</v>
      </c>
      <c r="G59" s="62">
        <v>1</v>
      </c>
      <c r="H59" s="117" t="s">
        <v>1039</v>
      </c>
      <c r="I59" s="67" t="s">
        <v>331</v>
      </c>
      <c r="L59" s="261"/>
    </row>
    <row r="60" spans="1:17" s="43" customFormat="1" ht="26.1" customHeight="1" x14ac:dyDescent="0.2">
      <c r="A60" s="12">
        <v>57</v>
      </c>
      <c r="B60" s="60" t="s">
        <v>1035</v>
      </c>
      <c r="C60" s="60" t="s">
        <v>1036</v>
      </c>
      <c r="D60" s="60" t="s">
        <v>69</v>
      </c>
      <c r="E60" s="61">
        <v>700</v>
      </c>
      <c r="F60" s="61">
        <v>500</v>
      </c>
      <c r="G60" s="62">
        <v>1</v>
      </c>
      <c r="H60" s="63">
        <v>43070</v>
      </c>
      <c r="I60" s="67" t="s">
        <v>331</v>
      </c>
    </row>
    <row r="61" spans="1:17" ht="26.1" customHeight="1" x14ac:dyDescent="0.25">
      <c r="A61" s="12">
        <v>58</v>
      </c>
      <c r="B61" s="13" t="s">
        <v>149</v>
      </c>
      <c r="C61" s="13" t="s">
        <v>149</v>
      </c>
      <c r="D61" s="13" t="s">
        <v>10</v>
      </c>
      <c r="E61" s="14">
        <v>672</v>
      </c>
      <c r="F61" s="14">
        <v>296</v>
      </c>
      <c r="G61" s="14">
        <v>1</v>
      </c>
      <c r="H61" s="15">
        <v>43399</v>
      </c>
      <c r="I61" s="16" t="s">
        <v>12</v>
      </c>
      <c r="M61" s="27"/>
      <c r="N61" s="17"/>
      <c r="O61" s="20"/>
      <c r="P61" s="28"/>
    </row>
    <row r="62" spans="1:17" s="43" customFormat="1" ht="26.1" customHeight="1" x14ac:dyDescent="0.2">
      <c r="A62" s="12">
        <v>59</v>
      </c>
      <c r="B62" s="60" t="s">
        <v>645</v>
      </c>
      <c r="C62" s="60" t="s">
        <v>646</v>
      </c>
      <c r="D62" s="60" t="s">
        <v>647</v>
      </c>
      <c r="E62" s="61">
        <v>653</v>
      </c>
      <c r="F62" s="61">
        <v>271</v>
      </c>
      <c r="G62" s="62">
        <v>1</v>
      </c>
      <c r="H62" s="63" t="s">
        <v>648</v>
      </c>
      <c r="I62" s="64" t="s">
        <v>644</v>
      </c>
      <c r="K62" s="66"/>
      <c r="P62" s="56"/>
    </row>
    <row r="63" spans="1:17" s="5" customFormat="1" ht="26.1" customHeight="1" x14ac:dyDescent="0.25">
      <c r="A63" s="12">
        <v>60</v>
      </c>
      <c r="B63" s="13" t="s">
        <v>150</v>
      </c>
      <c r="C63" s="13" t="s">
        <v>150</v>
      </c>
      <c r="D63" s="13" t="s">
        <v>10</v>
      </c>
      <c r="E63" s="14">
        <v>640</v>
      </c>
      <c r="F63" s="14">
        <v>238</v>
      </c>
      <c r="G63" s="14">
        <v>4</v>
      </c>
      <c r="H63" s="15">
        <v>43189</v>
      </c>
      <c r="I63" s="16" t="s">
        <v>151</v>
      </c>
      <c r="J63"/>
      <c r="K63"/>
    </row>
    <row r="64" spans="1:17" s="43" customFormat="1" ht="26.1" customHeight="1" x14ac:dyDescent="0.2">
      <c r="A64" s="12">
        <v>61</v>
      </c>
      <c r="B64" s="60" t="s">
        <v>671</v>
      </c>
      <c r="C64" s="60" t="s">
        <v>672</v>
      </c>
      <c r="D64" s="60" t="s">
        <v>673</v>
      </c>
      <c r="E64" s="61">
        <v>433</v>
      </c>
      <c r="F64" s="61">
        <v>171</v>
      </c>
      <c r="G64" s="62">
        <v>1</v>
      </c>
      <c r="H64" s="63">
        <v>42030</v>
      </c>
      <c r="I64" s="64" t="s">
        <v>644</v>
      </c>
      <c r="J64" s="42"/>
      <c r="L64" s="42"/>
      <c r="M64" s="56"/>
    </row>
    <row r="65" spans="1:17" s="5" customFormat="1" ht="26.1" customHeight="1" x14ac:dyDescent="0.2">
      <c r="A65" s="12">
        <v>62</v>
      </c>
      <c r="B65" s="13" t="s">
        <v>152</v>
      </c>
      <c r="C65" s="19" t="s">
        <v>153</v>
      </c>
      <c r="D65" s="13" t="s">
        <v>120</v>
      </c>
      <c r="E65" s="14">
        <v>424</v>
      </c>
      <c r="F65" s="14">
        <v>75</v>
      </c>
      <c r="G65" s="14">
        <v>1</v>
      </c>
      <c r="H65" s="15">
        <v>43427</v>
      </c>
      <c r="I65" s="18" t="s">
        <v>29</v>
      </c>
    </row>
    <row r="66" spans="1:17" s="43" customFormat="1" ht="26.1" customHeight="1" x14ac:dyDescent="0.2">
      <c r="A66" s="12">
        <v>63</v>
      </c>
      <c r="B66" s="60" t="s">
        <v>1046</v>
      </c>
      <c r="C66" s="60" t="s">
        <v>1047</v>
      </c>
      <c r="D66" s="60" t="s">
        <v>615</v>
      </c>
      <c r="E66" s="61">
        <v>401</v>
      </c>
      <c r="F66" s="61">
        <v>152</v>
      </c>
      <c r="G66" s="62">
        <v>11</v>
      </c>
      <c r="H66" s="63">
        <v>43336</v>
      </c>
      <c r="I66" s="64" t="s">
        <v>49</v>
      </c>
      <c r="K66" s="42"/>
      <c r="M66" s="56"/>
    </row>
    <row r="67" spans="1:17" s="43" customFormat="1" ht="26.1" customHeight="1" x14ac:dyDescent="0.2">
      <c r="A67" s="12">
        <v>64</v>
      </c>
      <c r="B67" s="60" t="s">
        <v>653</v>
      </c>
      <c r="C67" s="60" t="s">
        <v>654</v>
      </c>
      <c r="D67" s="60" t="s">
        <v>655</v>
      </c>
      <c r="E67" s="61">
        <v>353</v>
      </c>
      <c r="F67" s="61">
        <v>128</v>
      </c>
      <c r="G67" s="62">
        <v>1</v>
      </c>
      <c r="H67" s="63" t="s">
        <v>656</v>
      </c>
      <c r="I67" s="64" t="s">
        <v>644</v>
      </c>
    </row>
    <row r="68" spans="1:17" s="43" customFormat="1" ht="26.1" customHeight="1" x14ac:dyDescent="0.2">
      <c r="A68" s="12">
        <v>65</v>
      </c>
      <c r="B68" s="60" t="s">
        <v>1044</v>
      </c>
      <c r="C68" s="60" t="s">
        <v>1045</v>
      </c>
      <c r="D68" s="60" t="s">
        <v>15</v>
      </c>
      <c r="E68" s="61">
        <v>345</v>
      </c>
      <c r="F68" s="61">
        <v>123</v>
      </c>
      <c r="G68" s="62">
        <v>1</v>
      </c>
      <c r="H68" s="63">
        <v>43196</v>
      </c>
      <c r="I68" s="67" t="s">
        <v>331</v>
      </c>
      <c r="K68" s="66"/>
    </row>
    <row r="69" spans="1:17" s="5" customFormat="1" ht="26.1" customHeight="1" x14ac:dyDescent="0.2">
      <c r="A69" s="12">
        <v>66</v>
      </c>
      <c r="B69" s="13" t="s">
        <v>158</v>
      </c>
      <c r="C69" s="24" t="s">
        <v>159</v>
      </c>
      <c r="D69" s="24" t="s">
        <v>160</v>
      </c>
      <c r="E69" s="14">
        <v>329</v>
      </c>
      <c r="F69" s="14">
        <v>71</v>
      </c>
      <c r="G69" s="23">
        <v>1</v>
      </c>
      <c r="H69" s="15">
        <v>43392</v>
      </c>
      <c r="I69" s="29" t="s">
        <v>91</v>
      </c>
      <c r="J69" s="30"/>
      <c r="K69" s="20"/>
      <c r="L69" s="11"/>
      <c r="M69" s="20"/>
      <c r="O69" s="20"/>
      <c r="P69" s="11"/>
    </row>
    <row r="70" spans="1:17" s="5" customFormat="1" ht="26.1" customHeight="1" x14ac:dyDescent="0.25">
      <c r="A70" s="12">
        <v>67</v>
      </c>
      <c r="B70" s="13" t="s">
        <v>154</v>
      </c>
      <c r="C70" s="13" t="s">
        <v>154</v>
      </c>
      <c r="D70" s="13" t="s">
        <v>10</v>
      </c>
      <c r="E70" s="14">
        <v>320</v>
      </c>
      <c r="F70" s="14">
        <v>160</v>
      </c>
      <c r="G70" s="14">
        <v>1</v>
      </c>
      <c r="H70" s="15">
        <v>41544</v>
      </c>
      <c r="I70" s="18" t="s">
        <v>155</v>
      </c>
      <c r="J70"/>
      <c r="K70"/>
    </row>
    <row r="71" spans="1:17" ht="26.1" customHeight="1" x14ac:dyDescent="0.25">
      <c r="A71" s="12">
        <v>68</v>
      </c>
      <c r="B71" s="60" t="s">
        <v>669</v>
      </c>
      <c r="C71" s="107" t="s">
        <v>669</v>
      </c>
      <c r="D71" s="107" t="s">
        <v>662</v>
      </c>
      <c r="E71" s="61">
        <v>251</v>
      </c>
      <c r="F71" s="61">
        <v>62</v>
      </c>
      <c r="G71" s="109">
        <v>1</v>
      </c>
      <c r="H71" s="63" t="s">
        <v>670</v>
      </c>
      <c r="I71" s="113" t="s">
        <v>644</v>
      </c>
    </row>
    <row r="72" spans="1:17" s="43" customFormat="1" ht="26.1" customHeight="1" x14ac:dyDescent="0.2">
      <c r="A72" s="12">
        <v>69</v>
      </c>
      <c r="B72" s="60" t="s">
        <v>1093</v>
      </c>
      <c r="C72" s="107" t="s">
        <v>1094</v>
      </c>
      <c r="D72" s="60" t="s">
        <v>160</v>
      </c>
      <c r="E72" s="61">
        <v>206</v>
      </c>
      <c r="F72" s="61">
        <v>38</v>
      </c>
      <c r="G72" s="109">
        <v>1</v>
      </c>
      <c r="H72" s="63">
        <v>43322</v>
      </c>
      <c r="I72" s="67" t="s">
        <v>91</v>
      </c>
      <c r="M72" s="42"/>
      <c r="P72" s="56"/>
      <c r="Q72" s="56"/>
    </row>
    <row r="73" spans="1:17" s="43" customFormat="1" ht="26.1" customHeight="1" x14ac:dyDescent="0.2">
      <c r="A73" s="12">
        <v>70</v>
      </c>
      <c r="B73" s="60" t="s">
        <v>667</v>
      </c>
      <c r="C73" s="60" t="s">
        <v>668</v>
      </c>
      <c r="D73" s="60" t="s">
        <v>650</v>
      </c>
      <c r="E73" s="61">
        <v>202</v>
      </c>
      <c r="F73" s="61">
        <v>101</v>
      </c>
      <c r="G73" s="62">
        <v>1</v>
      </c>
      <c r="H73" s="63">
        <v>42654</v>
      </c>
      <c r="I73" s="64" t="s">
        <v>644</v>
      </c>
      <c r="J73" s="56"/>
      <c r="K73" s="66"/>
    </row>
    <row r="74" spans="1:17" s="43" customFormat="1" ht="26.1" customHeight="1" x14ac:dyDescent="0.2">
      <c r="A74" s="12">
        <v>71</v>
      </c>
      <c r="B74" s="60" t="s">
        <v>1095</v>
      </c>
      <c r="C74" s="60" t="s">
        <v>1096</v>
      </c>
      <c r="D74" s="60" t="s">
        <v>160</v>
      </c>
      <c r="E74" s="61">
        <v>200</v>
      </c>
      <c r="F74" s="61">
        <v>50</v>
      </c>
      <c r="G74" s="62">
        <v>1</v>
      </c>
      <c r="H74" s="63">
        <v>43350</v>
      </c>
      <c r="I74" s="67" t="s">
        <v>91</v>
      </c>
      <c r="J74" s="269"/>
    </row>
    <row r="75" spans="1:17" s="43" customFormat="1" ht="26.1" customHeight="1" x14ac:dyDescent="0.2">
      <c r="A75" s="12">
        <v>72</v>
      </c>
      <c r="B75" s="60" t="s">
        <v>657</v>
      </c>
      <c r="C75" s="60" t="s">
        <v>658</v>
      </c>
      <c r="D75" s="60" t="s">
        <v>659</v>
      </c>
      <c r="E75" s="61">
        <v>180</v>
      </c>
      <c r="F75" s="61">
        <v>90</v>
      </c>
      <c r="G75" s="62">
        <v>1</v>
      </c>
      <c r="H75" s="63" t="s">
        <v>660</v>
      </c>
      <c r="I75" s="64" t="s">
        <v>644</v>
      </c>
    </row>
    <row r="76" spans="1:17" s="5" customFormat="1" ht="26.1" customHeight="1" x14ac:dyDescent="0.25">
      <c r="A76" s="12">
        <v>73</v>
      </c>
      <c r="B76" s="13" t="s">
        <v>161</v>
      </c>
      <c r="C76" s="13" t="s">
        <v>162</v>
      </c>
      <c r="D76" s="13" t="s">
        <v>163</v>
      </c>
      <c r="E76" s="14">
        <v>140</v>
      </c>
      <c r="F76" s="14">
        <v>70</v>
      </c>
      <c r="G76" s="14">
        <v>1</v>
      </c>
      <c r="H76" s="15" t="s">
        <v>164</v>
      </c>
      <c r="I76" s="16" t="s">
        <v>29</v>
      </c>
      <c r="J76"/>
      <c r="K76"/>
    </row>
    <row r="77" spans="1:17" s="5" customFormat="1" ht="26.1" customHeight="1" x14ac:dyDescent="0.2">
      <c r="A77" s="12">
        <v>74</v>
      </c>
      <c r="B77" s="13" t="s">
        <v>165</v>
      </c>
      <c r="C77" s="13" t="s">
        <v>166</v>
      </c>
      <c r="D77" s="13" t="s">
        <v>69</v>
      </c>
      <c r="E77" s="14">
        <v>134</v>
      </c>
      <c r="F77" s="14">
        <v>67</v>
      </c>
      <c r="G77" s="14">
        <v>1</v>
      </c>
      <c r="H77" s="21">
        <v>41691</v>
      </c>
      <c r="I77" s="29" t="s">
        <v>29</v>
      </c>
      <c r="J77" s="17"/>
    </row>
    <row r="78" spans="1:17" s="5" customFormat="1" ht="26.1" customHeight="1" x14ac:dyDescent="0.25">
      <c r="A78" s="12">
        <v>75</v>
      </c>
      <c r="B78" s="13" t="s">
        <v>167</v>
      </c>
      <c r="C78" s="13" t="s">
        <v>168</v>
      </c>
      <c r="D78" s="13" t="s">
        <v>15</v>
      </c>
      <c r="E78" s="14">
        <v>132</v>
      </c>
      <c r="F78" s="14">
        <v>66</v>
      </c>
      <c r="G78" s="14">
        <v>1</v>
      </c>
      <c r="H78" s="15">
        <v>43056</v>
      </c>
      <c r="I78" s="16" t="s">
        <v>29</v>
      </c>
      <c r="J78"/>
      <c r="K78"/>
    </row>
    <row r="79" spans="1:17" s="5" customFormat="1" ht="26.1" customHeight="1" x14ac:dyDescent="0.2">
      <c r="A79" s="12">
        <v>76</v>
      </c>
      <c r="B79" s="13" t="s">
        <v>169</v>
      </c>
      <c r="C79" s="13" t="s">
        <v>169</v>
      </c>
      <c r="D79" s="13" t="s">
        <v>10</v>
      </c>
      <c r="E79" s="14">
        <v>128</v>
      </c>
      <c r="F79" s="14">
        <v>22</v>
      </c>
      <c r="G79" s="14">
        <v>1</v>
      </c>
      <c r="H79" s="15">
        <v>43434</v>
      </c>
      <c r="I79" s="31" t="s">
        <v>170</v>
      </c>
    </row>
    <row r="80" spans="1:17" s="43" customFormat="1" ht="26.1" customHeight="1" x14ac:dyDescent="0.2">
      <c r="A80" s="12">
        <v>77</v>
      </c>
      <c r="B80" s="60" t="s">
        <v>1061</v>
      </c>
      <c r="C80" s="60" t="s">
        <v>1062</v>
      </c>
      <c r="D80" s="60" t="s">
        <v>947</v>
      </c>
      <c r="E80" s="61">
        <v>125</v>
      </c>
      <c r="F80" s="61">
        <v>50</v>
      </c>
      <c r="G80" s="62">
        <v>1</v>
      </c>
      <c r="H80" s="63">
        <v>43413</v>
      </c>
      <c r="I80" s="64" t="s">
        <v>56</v>
      </c>
    </row>
    <row r="81" spans="1:16" s="43" customFormat="1" ht="26.1" customHeight="1" x14ac:dyDescent="0.25">
      <c r="A81" s="12">
        <v>78</v>
      </c>
      <c r="B81" s="262" t="s">
        <v>1052</v>
      </c>
      <c r="C81" s="60" t="s">
        <v>1053</v>
      </c>
      <c r="D81" s="60" t="s">
        <v>69</v>
      </c>
      <c r="E81" s="61">
        <v>121</v>
      </c>
      <c r="F81" s="61">
        <v>53</v>
      </c>
      <c r="G81" s="62">
        <v>1</v>
      </c>
      <c r="H81" s="63">
        <v>42930</v>
      </c>
      <c r="I81" s="67" t="s">
        <v>331</v>
      </c>
      <c r="J81" s="83"/>
      <c r="K81" s="70"/>
      <c r="L81" s="83"/>
      <c r="M81" s="83"/>
    </row>
    <row r="82" spans="1:16" ht="26.1" customHeight="1" x14ac:dyDescent="0.25">
      <c r="A82" s="12">
        <v>79</v>
      </c>
      <c r="B82" s="60" t="s">
        <v>1090</v>
      </c>
      <c r="C82" s="60" t="s">
        <v>1091</v>
      </c>
      <c r="D82" s="60" t="s">
        <v>1092</v>
      </c>
      <c r="E82" s="61">
        <v>120</v>
      </c>
      <c r="F82" s="61">
        <v>20</v>
      </c>
      <c r="G82" s="62">
        <v>1</v>
      </c>
      <c r="H82" s="63">
        <v>43357</v>
      </c>
      <c r="I82" s="72" t="s">
        <v>91</v>
      </c>
      <c r="N82" s="83"/>
      <c r="O82" s="273"/>
    </row>
    <row r="83" spans="1:16" s="5" customFormat="1" ht="26.1" customHeight="1" x14ac:dyDescent="0.25">
      <c r="A83" s="12">
        <v>80</v>
      </c>
      <c r="B83" s="13" t="s">
        <v>171</v>
      </c>
      <c r="C83" s="13" t="s">
        <v>172</v>
      </c>
      <c r="D83" s="13" t="s">
        <v>69</v>
      </c>
      <c r="E83" s="14">
        <v>110</v>
      </c>
      <c r="F83" s="14">
        <v>20</v>
      </c>
      <c r="G83" s="14">
        <v>1</v>
      </c>
      <c r="H83" s="15">
        <v>42322</v>
      </c>
      <c r="I83" s="16" t="s">
        <v>29</v>
      </c>
      <c r="J83"/>
      <c r="K83"/>
    </row>
    <row r="84" spans="1:16" s="5" customFormat="1" ht="26.1" customHeight="1" x14ac:dyDescent="0.2">
      <c r="A84" s="12">
        <v>81</v>
      </c>
      <c r="B84" s="13" t="s">
        <v>649</v>
      </c>
      <c r="C84" s="13" t="s">
        <v>651</v>
      </c>
      <c r="D84" s="13" t="s">
        <v>650</v>
      </c>
      <c r="E84" s="14">
        <v>80</v>
      </c>
      <c r="F84" s="14">
        <v>15</v>
      </c>
      <c r="G84" s="14">
        <v>1</v>
      </c>
      <c r="H84" s="15" t="s">
        <v>652</v>
      </c>
      <c r="I84" s="18" t="s">
        <v>644</v>
      </c>
    </row>
    <row r="85" spans="1:16" s="43" customFormat="1" ht="26.1" customHeight="1" x14ac:dyDescent="0.2">
      <c r="A85" s="12">
        <v>82</v>
      </c>
      <c r="B85" s="114" t="s">
        <v>674</v>
      </c>
      <c r="C85" s="115" t="s">
        <v>675</v>
      </c>
      <c r="D85" s="115" t="s">
        <v>676</v>
      </c>
      <c r="E85" s="61">
        <v>51</v>
      </c>
      <c r="F85" s="61">
        <v>17</v>
      </c>
      <c r="G85" s="116">
        <v>1</v>
      </c>
      <c r="H85" s="117">
        <v>42301</v>
      </c>
      <c r="I85" s="64" t="s">
        <v>644</v>
      </c>
      <c r="J85" s="42"/>
    </row>
    <row r="86" spans="1:16" s="5" customFormat="1" ht="26.1" customHeight="1" x14ac:dyDescent="0.2">
      <c r="A86" s="12">
        <v>83</v>
      </c>
      <c r="B86" s="13" t="s">
        <v>173</v>
      </c>
      <c r="C86" s="13" t="s">
        <v>174</v>
      </c>
      <c r="D86" s="13" t="s">
        <v>175</v>
      </c>
      <c r="E86" s="14">
        <v>24</v>
      </c>
      <c r="F86" s="14">
        <v>8</v>
      </c>
      <c r="G86" s="14">
        <v>1</v>
      </c>
      <c r="H86" s="21">
        <v>43364</v>
      </c>
      <c r="I86" s="29" t="s">
        <v>77</v>
      </c>
      <c r="J86" s="17"/>
    </row>
    <row r="87" spans="1:16" s="5" customFormat="1" ht="26.1" customHeight="1" x14ac:dyDescent="0.25">
      <c r="B87" s="32"/>
      <c r="C87" s="32"/>
      <c r="D87" s="32"/>
      <c r="E87" s="33"/>
      <c r="F87" s="33"/>
      <c r="G87" s="34"/>
      <c r="J87"/>
      <c r="K87"/>
      <c r="L87"/>
      <c r="M87" s="35"/>
      <c r="N87" s="27"/>
      <c r="O87" s="35"/>
      <c r="P87" s="26"/>
    </row>
    <row r="88" spans="1:16" s="5" customFormat="1" ht="26.1" customHeight="1" thickBot="1" x14ac:dyDescent="0.3">
      <c r="B88" s="32"/>
      <c r="C88" s="32"/>
      <c r="D88" s="32"/>
      <c r="E88" s="36">
        <f>SUM(E4:E87)</f>
        <v>2292938.1500000004</v>
      </c>
      <c r="F88" s="36">
        <f>SUM(F4:F87)</f>
        <v>425318</v>
      </c>
      <c r="H88" s="20"/>
      <c r="J88"/>
      <c r="K88"/>
      <c r="L88"/>
      <c r="M88"/>
      <c r="N88"/>
      <c r="O88"/>
      <c r="P88"/>
    </row>
  </sheetData>
  <sortState xmlns:xlrd2="http://schemas.microsoft.com/office/spreadsheetml/2017/richdata2" ref="A5:I86">
    <sortCondition descending="1" ref="E4:E86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71"/>
  <sheetViews>
    <sheetView topLeftCell="A35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390351.57</v>
      </c>
      <c r="F4" s="14">
        <v>67474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144734</v>
      </c>
      <c r="F7" s="14">
        <v>29346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104426.77</v>
      </c>
      <c r="F10" s="14">
        <v>23142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34608.53</v>
      </c>
      <c r="F19" s="14">
        <v>8241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27795</v>
      </c>
      <c r="F24" s="14">
        <v>4964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23628</v>
      </c>
      <c r="F25" s="14">
        <v>5351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6967</v>
      </c>
      <c r="F33" s="47">
        <v>1434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5971</v>
      </c>
      <c r="F35" s="14">
        <v>1485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3270.6</v>
      </c>
      <c r="F38" s="14">
        <v>679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s="43" customFormat="1" ht="24.75" customHeight="1" x14ac:dyDescent="0.2">
      <c r="A42" s="12">
        <v>39</v>
      </c>
      <c r="B42" s="45" t="s">
        <v>236</v>
      </c>
      <c r="C42" s="45" t="s">
        <v>235</v>
      </c>
      <c r="D42" s="45" t="s">
        <v>160</v>
      </c>
      <c r="E42" s="47">
        <v>2390</v>
      </c>
      <c r="F42" s="47">
        <v>501</v>
      </c>
      <c r="G42" s="47">
        <v>4</v>
      </c>
      <c r="H42" s="50">
        <v>43504</v>
      </c>
      <c r="I42" s="52" t="s">
        <v>237</v>
      </c>
      <c r="J42" s="42"/>
    </row>
    <row r="43" spans="1:16" ht="26.1" customHeight="1" x14ac:dyDescent="0.25">
      <c r="A43" s="12">
        <v>40</v>
      </c>
      <c r="B43" s="13" t="s">
        <v>213</v>
      </c>
      <c r="C43" s="13" t="s">
        <v>212</v>
      </c>
      <c r="D43" s="13" t="s">
        <v>214</v>
      </c>
      <c r="E43" s="14">
        <v>2384.8200000000002</v>
      </c>
      <c r="F43" s="14">
        <v>462</v>
      </c>
      <c r="G43" s="14">
        <v>13</v>
      </c>
      <c r="H43" s="21" t="s">
        <v>204</v>
      </c>
      <c r="I43" s="29" t="s">
        <v>77</v>
      </c>
    </row>
    <row r="44" spans="1:16" s="5" customFormat="1" ht="26.1" customHeight="1" x14ac:dyDescent="0.2">
      <c r="A44" s="12">
        <v>41</v>
      </c>
      <c r="B44" s="13" t="s">
        <v>70</v>
      </c>
      <c r="C44" s="13" t="s">
        <v>71</v>
      </c>
      <c r="D44" s="13" t="s">
        <v>15</v>
      </c>
      <c r="E44" s="14">
        <v>2279.04</v>
      </c>
      <c r="F44" s="14">
        <v>434</v>
      </c>
      <c r="G44" s="14">
        <v>1</v>
      </c>
      <c r="H44" s="21" t="s">
        <v>42</v>
      </c>
      <c r="I44" s="18" t="s">
        <v>29</v>
      </c>
      <c r="J44" s="30"/>
    </row>
    <row r="45" spans="1:16" s="5" customFormat="1" ht="26.1" customHeight="1" x14ac:dyDescent="0.25">
      <c r="A45" s="12">
        <v>42</v>
      </c>
      <c r="B45" s="13" t="s">
        <v>84</v>
      </c>
      <c r="C45" s="13" t="s">
        <v>85</v>
      </c>
      <c r="D45" s="13" t="s">
        <v>15</v>
      </c>
      <c r="E45" s="14">
        <v>2224.83</v>
      </c>
      <c r="F45" s="14">
        <v>445</v>
      </c>
      <c r="G45" s="14">
        <v>3</v>
      </c>
      <c r="H45" s="15">
        <v>43448</v>
      </c>
      <c r="I45" s="18" t="s">
        <v>26</v>
      </c>
      <c r="J45"/>
      <c r="K45"/>
    </row>
    <row r="46" spans="1:16" s="5" customFormat="1" ht="26.1" customHeight="1" x14ac:dyDescent="0.25">
      <c r="A46" s="12">
        <v>43</v>
      </c>
      <c r="B46" s="13" t="s">
        <v>105</v>
      </c>
      <c r="C46" s="13" t="s">
        <v>106</v>
      </c>
      <c r="D46" s="13" t="s">
        <v>107</v>
      </c>
      <c r="E46" s="14">
        <v>2171</v>
      </c>
      <c r="F46" s="14">
        <v>435</v>
      </c>
      <c r="G46" s="14">
        <v>2</v>
      </c>
      <c r="H46" s="15" t="s">
        <v>108</v>
      </c>
      <c r="I46" s="18" t="s">
        <v>56</v>
      </c>
      <c r="J46"/>
      <c r="K46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">
      <c r="A48" s="12">
        <v>45</v>
      </c>
      <c r="B48" s="162" t="s">
        <v>78</v>
      </c>
      <c r="C48" s="45" t="s">
        <v>79</v>
      </c>
      <c r="D48" s="166" t="s">
        <v>80</v>
      </c>
      <c r="E48" s="91">
        <v>1231.5999999999999</v>
      </c>
      <c r="F48" s="91">
        <v>309</v>
      </c>
      <c r="G48" s="136">
        <v>4</v>
      </c>
      <c r="H48" s="50" t="s">
        <v>16</v>
      </c>
      <c r="I48" s="138" t="s">
        <v>81</v>
      </c>
      <c r="O48" s="20"/>
      <c r="P48" s="11"/>
    </row>
    <row r="49" spans="1:16" s="5" customFormat="1" ht="26.1" customHeight="1" x14ac:dyDescent="0.25">
      <c r="A49" s="12">
        <v>46</v>
      </c>
      <c r="B49" s="13" t="s">
        <v>234</v>
      </c>
      <c r="C49" s="13" t="s">
        <v>234</v>
      </c>
      <c r="D49" s="13" t="s">
        <v>238</v>
      </c>
      <c r="E49" s="14">
        <v>1145</v>
      </c>
      <c r="F49" s="14">
        <v>254</v>
      </c>
      <c r="G49" s="14">
        <v>2</v>
      </c>
      <c r="H49" s="15">
        <v>43504</v>
      </c>
      <c r="I49" s="18" t="s">
        <v>237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95</v>
      </c>
      <c r="C50" s="13" t="s">
        <v>95</v>
      </c>
      <c r="D50" s="13" t="s">
        <v>10</v>
      </c>
      <c r="E50" s="14">
        <v>715.26</v>
      </c>
      <c r="F50" s="14">
        <v>115</v>
      </c>
      <c r="G50" s="14">
        <v>1</v>
      </c>
      <c r="H50" s="15">
        <v>43427</v>
      </c>
      <c r="I50" s="18" t="s">
        <v>96</v>
      </c>
      <c r="J50"/>
      <c r="K50"/>
      <c r="M50" s="40"/>
      <c r="N50" s="20"/>
      <c r="O50" s="20"/>
      <c r="P50" s="41"/>
    </row>
    <row r="51" spans="1:16" s="5" customFormat="1" ht="26.1" customHeight="1" x14ac:dyDescent="0.25">
      <c r="A51" s="12">
        <v>48</v>
      </c>
      <c r="B51" s="13" t="s">
        <v>86</v>
      </c>
      <c r="C51" s="19" t="s">
        <v>87</v>
      </c>
      <c r="D51" s="13" t="s">
        <v>45</v>
      </c>
      <c r="E51" s="14">
        <v>701.98</v>
      </c>
      <c r="F51" s="14">
        <v>154</v>
      </c>
      <c r="G51" s="14">
        <v>2</v>
      </c>
      <c r="H51" s="15">
        <v>43455</v>
      </c>
      <c r="I51" s="18" t="s">
        <v>29</v>
      </c>
      <c r="J51"/>
      <c r="K51"/>
      <c r="M51" s="40"/>
      <c r="N51" s="20"/>
      <c r="O51" s="20"/>
      <c r="P51" s="41"/>
    </row>
    <row r="52" spans="1:16" ht="26.1" customHeight="1" x14ac:dyDescent="0.25">
      <c r="A52" s="12">
        <v>49</v>
      </c>
      <c r="B52" s="13" t="s">
        <v>37</v>
      </c>
      <c r="C52" s="13" t="s">
        <v>38</v>
      </c>
      <c r="D52" s="13" t="s">
        <v>15</v>
      </c>
      <c r="E52" s="14">
        <v>648</v>
      </c>
      <c r="F52" s="14">
        <v>142</v>
      </c>
      <c r="G52" s="14">
        <v>3</v>
      </c>
      <c r="H52" s="15">
        <v>43434</v>
      </c>
      <c r="I52" s="18" t="s">
        <v>39</v>
      </c>
      <c r="M52" s="20"/>
      <c r="N52" s="27"/>
      <c r="O52" s="17"/>
      <c r="P52" s="28"/>
    </row>
    <row r="53" spans="1:16" s="5" customFormat="1" ht="26.1" customHeight="1" x14ac:dyDescent="0.25">
      <c r="A53" s="12">
        <v>50</v>
      </c>
      <c r="B53" s="44" t="s">
        <v>248</v>
      </c>
      <c r="C53" s="44" t="s">
        <v>249</v>
      </c>
      <c r="D53" s="44" t="s">
        <v>15</v>
      </c>
      <c r="E53" s="46">
        <v>500</v>
      </c>
      <c r="F53" s="46">
        <v>70</v>
      </c>
      <c r="G53" s="48">
        <v>2</v>
      </c>
      <c r="H53" s="49">
        <v>43196</v>
      </c>
      <c r="I53" s="51" t="s">
        <v>66</v>
      </c>
      <c r="J53"/>
      <c r="K53"/>
      <c r="M53" s="40"/>
      <c r="P53" s="41"/>
    </row>
    <row r="54" spans="1:16" s="5" customFormat="1" ht="26.1" customHeight="1" x14ac:dyDescent="0.2">
      <c r="A54" s="12">
        <v>51</v>
      </c>
      <c r="B54" s="44" t="s">
        <v>246</v>
      </c>
      <c r="C54" s="44" t="s">
        <v>247</v>
      </c>
      <c r="D54" s="44" t="s">
        <v>15</v>
      </c>
      <c r="E54" s="46">
        <v>500</v>
      </c>
      <c r="F54" s="46">
        <v>70</v>
      </c>
      <c r="G54" s="48">
        <v>2</v>
      </c>
      <c r="H54" s="49">
        <v>43399</v>
      </c>
      <c r="I54" s="51" t="s">
        <v>39</v>
      </c>
      <c r="M54" s="40"/>
      <c r="O54" s="20"/>
      <c r="P54" s="41"/>
    </row>
    <row r="55" spans="1:16" s="43" customFormat="1" ht="26.1" customHeight="1" x14ac:dyDescent="0.2">
      <c r="A55" s="12">
        <v>52</v>
      </c>
      <c r="B55" s="60" t="s">
        <v>645</v>
      </c>
      <c r="C55" s="60" t="s">
        <v>646</v>
      </c>
      <c r="D55" s="60" t="s">
        <v>647</v>
      </c>
      <c r="E55" s="61">
        <v>470</v>
      </c>
      <c r="F55" s="61">
        <v>214</v>
      </c>
      <c r="G55" s="62">
        <v>1</v>
      </c>
      <c r="H55" s="63" t="s">
        <v>648</v>
      </c>
      <c r="I55" s="64" t="s">
        <v>644</v>
      </c>
      <c r="K55" s="66"/>
      <c r="P55" s="56"/>
    </row>
    <row r="56" spans="1:16" s="43" customFormat="1" ht="26.1" customHeight="1" x14ac:dyDescent="0.2">
      <c r="A56" s="12">
        <v>53</v>
      </c>
      <c r="B56" s="60" t="s">
        <v>1067</v>
      </c>
      <c r="C56" s="60" t="s">
        <v>1068</v>
      </c>
      <c r="D56" s="60" t="s">
        <v>1069</v>
      </c>
      <c r="E56" s="61">
        <v>376</v>
      </c>
      <c r="F56" s="61">
        <v>199</v>
      </c>
      <c r="G56" s="62">
        <v>1</v>
      </c>
      <c r="H56" s="63">
        <v>42636</v>
      </c>
      <c r="I56" s="72" t="s">
        <v>1066</v>
      </c>
      <c r="J56" s="269"/>
    </row>
    <row r="57" spans="1:16" ht="26.1" customHeight="1" x14ac:dyDescent="0.25">
      <c r="A57" s="12">
        <v>54</v>
      </c>
      <c r="B57" s="13" t="s">
        <v>74</v>
      </c>
      <c r="C57" s="13" t="s">
        <v>75</v>
      </c>
      <c r="D57" s="13" t="s">
        <v>76</v>
      </c>
      <c r="E57" s="14">
        <v>300.5</v>
      </c>
      <c r="F57" s="14">
        <v>135</v>
      </c>
      <c r="G57" s="14">
        <v>2</v>
      </c>
      <c r="H57" s="15" t="s">
        <v>16</v>
      </c>
      <c r="I57" s="29" t="s">
        <v>77</v>
      </c>
      <c r="M57" s="20"/>
      <c r="N57" s="20"/>
      <c r="O57" s="17"/>
      <c r="P57" s="28"/>
    </row>
    <row r="58" spans="1:16" ht="26.1" customHeight="1" x14ac:dyDescent="0.25">
      <c r="A58" s="12">
        <v>55</v>
      </c>
      <c r="B58" s="132" t="s">
        <v>674</v>
      </c>
      <c r="C58" s="133" t="s">
        <v>675</v>
      </c>
      <c r="D58" s="133" t="s">
        <v>676</v>
      </c>
      <c r="E58" s="46">
        <v>285</v>
      </c>
      <c r="F58" s="46">
        <v>57</v>
      </c>
      <c r="G58" s="134">
        <v>1</v>
      </c>
      <c r="H58" s="127">
        <v>42301</v>
      </c>
      <c r="I58" s="51" t="s">
        <v>644</v>
      </c>
    </row>
    <row r="59" spans="1:16" s="5" customFormat="1" ht="26.1" customHeight="1" x14ac:dyDescent="0.2">
      <c r="A59" s="12">
        <v>56</v>
      </c>
      <c r="B59" s="13" t="s">
        <v>134</v>
      </c>
      <c r="C59" s="24" t="s">
        <v>135</v>
      </c>
      <c r="D59" s="24" t="s">
        <v>69</v>
      </c>
      <c r="E59" s="14">
        <v>272</v>
      </c>
      <c r="F59" s="14">
        <v>48</v>
      </c>
      <c r="G59" s="23">
        <v>1</v>
      </c>
      <c r="H59" s="15" t="s">
        <v>111</v>
      </c>
      <c r="I59" s="31" t="s">
        <v>56</v>
      </c>
      <c r="J59" s="30"/>
      <c r="K59" s="20"/>
      <c r="L59" s="11"/>
      <c r="M59" s="20"/>
      <c r="N59" s="20"/>
      <c r="P59" s="11"/>
    </row>
    <row r="60" spans="1:16" s="5" customFormat="1" ht="26.1" customHeight="1" x14ac:dyDescent="0.25">
      <c r="A60" s="12">
        <v>57</v>
      </c>
      <c r="B60" s="13" t="s">
        <v>50</v>
      </c>
      <c r="C60" s="19" t="s">
        <v>51</v>
      </c>
      <c r="D60" s="13" t="s">
        <v>15</v>
      </c>
      <c r="E60" s="14">
        <v>253</v>
      </c>
      <c r="F60" s="14">
        <v>62</v>
      </c>
      <c r="G60" s="14">
        <v>1</v>
      </c>
      <c r="H60" s="15" t="s">
        <v>25</v>
      </c>
      <c r="I60" s="16" t="s">
        <v>36</v>
      </c>
      <c r="J60"/>
      <c r="K60"/>
    </row>
    <row r="61" spans="1:16" s="5" customFormat="1" ht="26.1" customHeight="1" x14ac:dyDescent="0.2">
      <c r="A61" s="12">
        <v>58</v>
      </c>
      <c r="B61" s="13" t="s">
        <v>102</v>
      </c>
      <c r="C61" s="13" t="s">
        <v>103</v>
      </c>
      <c r="D61" s="13" t="s">
        <v>104</v>
      </c>
      <c r="E61" s="14">
        <v>224</v>
      </c>
      <c r="F61" s="14">
        <v>49</v>
      </c>
      <c r="G61" s="14">
        <v>1</v>
      </c>
      <c r="H61" s="15" t="s">
        <v>42</v>
      </c>
      <c r="I61" s="18" t="s">
        <v>49</v>
      </c>
      <c r="N61" s="17"/>
      <c r="P61" s="26"/>
    </row>
    <row r="62" spans="1:16" s="43" customFormat="1" ht="26.1" customHeight="1" x14ac:dyDescent="0.2">
      <c r="A62" s="12">
        <v>59</v>
      </c>
      <c r="B62" s="60" t="s">
        <v>667</v>
      </c>
      <c r="C62" s="60" t="s">
        <v>668</v>
      </c>
      <c r="D62" s="60" t="s">
        <v>650</v>
      </c>
      <c r="E62" s="61">
        <v>162</v>
      </c>
      <c r="F62" s="61">
        <v>54</v>
      </c>
      <c r="G62" s="62">
        <v>1</v>
      </c>
      <c r="H62" s="63">
        <v>42654</v>
      </c>
      <c r="I62" s="64" t="s">
        <v>644</v>
      </c>
      <c r="J62" s="56"/>
      <c r="K62" s="66"/>
    </row>
    <row r="63" spans="1:16" s="43" customFormat="1" ht="26.1" customHeight="1" x14ac:dyDescent="0.2">
      <c r="A63" s="12">
        <v>60</v>
      </c>
      <c r="B63" s="60" t="s">
        <v>653</v>
      </c>
      <c r="C63" s="60" t="s">
        <v>654</v>
      </c>
      <c r="D63" s="60" t="s">
        <v>655</v>
      </c>
      <c r="E63" s="61">
        <v>160</v>
      </c>
      <c r="F63" s="61">
        <v>64</v>
      </c>
      <c r="G63" s="62">
        <v>1</v>
      </c>
      <c r="H63" s="63" t="s">
        <v>656</v>
      </c>
      <c r="I63" s="64" t="s">
        <v>644</v>
      </c>
    </row>
    <row r="64" spans="1:16" s="43" customFormat="1" ht="26.1" customHeight="1" x14ac:dyDescent="0.2">
      <c r="A64" s="12">
        <v>61</v>
      </c>
      <c r="B64" s="60" t="s">
        <v>671</v>
      </c>
      <c r="C64" s="60" t="s">
        <v>672</v>
      </c>
      <c r="D64" s="60" t="s">
        <v>673</v>
      </c>
      <c r="E64" s="61">
        <v>152</v>
      </c>
      <c r="F64" s="61">
        <v>38</v>
      </c>
      <c r="G64" s="62">
        <v>1</v>
      </c>
      <c r="H64" s="63">
        <v>42030</v>
      </c>
      <c r="I64" s="64" t="s">
        <v>644</v>
      </c>
      <c r="J64" s="42"/>
      <c r="L64" s="42"/>
      <c r="M64" s="56"/>
    </row>
    <row r="65" spans="1:16" s="43" customFormat="1" ht="26.1" customHeight="1" x14ac:dyDescent="0.2">
      <c r="A65" s="12">
        <v>62</v>
      </c>
      <c r="B65" s="60" t="s">
        <v>640</v>
      </c>
      <c r="C65" s="60" t="s">
        <v>641</v>
      </c>
      <c r="D65" s="60" t="s">
        <v>642</v>
      </c>
      <c r="E65" s="61">
        <v>130</v>
      </c>
      <c r="F65" s="61">
        <v>52</v>
      </c>
      <c r="G65" s="62">
        <v>1</v>
      </c>
      <c r="H65" s="63" t="s">
        <v>643</v>
      </c>
      <c r="I65" s="64" t="s">
        <v>644</v>
      </c>
    </row>
    <row r="66" spans="1:16" s="5" customFormat="1" ht="26.1" customHeight="1" x14ac:dyDescent="0.2">
      <c r="A66" s="12">
        <v>63</v>
      </c>
      <c r="B66" s="13" t="s">
        <v>167</v>
      </c>
      <c r="C66" s="13" t="s">
        <v>168</v>
      </c>
      <c r="D66" s="13" t="s">
        <v>15</v>
      </c>
      <c r="E66" s="14">
        <v>93</v>
      </c>
      <c r="F66" s="14">
        <v>31</v>
      </c>
      <c r="G66" s="14">
        <v>1</v>
      </c>
      <c r="H66" s="15">
        <v>43056</v>
      </c>
      <c r="I66" s="16" t="s">
        <v>29</v>
      </c>
    </row>
    <row r="67" spans="1:16" s="5" customFormat="1" ht="26.1" customHeight="1" x14ac:dyDescent="0.2">
      <c r="A67" s="12">
        <v>64</v>
      </c>
      <c r="B67" s="13" t="s">
        <v>131</v>
      </c>
      <c r="C67" s="13" t="s">
        <v>132</v>
      </c>
      <c r="D67" s="13" t="s">
        <v>133</v>
      </c>
      <c r="E67" s="14">
        <v>86.3</v>
      </c>
      <c r="F67" s="14">
        <v>26</v>
      </c>
      <c r="G67" s="14">
        <v>1</v>
      </c>
      <c r="H67" s="15">
        <v>43427</v>
      </c>
      <c r="I67" s="29" t="s">
        <v>77</v>
      </c>
    </row>
    <row r="68" spans="1:16" s="5" customFormat="1" ht="26.1" customHeight="1" x14ac:dyDescent="0.25">
      <c r="A68" s="12">
        <v>65</v>
      </c>
      <c r="B68" s="13" t="s">
        <v>82</v>
      </c>
      <c r="C68" s="13" t="s">
        <v>83</v>
      </c>
      <c r="D68" s="13" t="s">
        <v>15</v>
      </c>
      <c r="E68" s="14">
        <v>54</v>
      </c>
      <c r="F68" s="14">
        <v>23</v>
      </c>
      <c r="G68" s="14">
        <v>1</v>
      </c>
      <c r="H68" s="15" t="s">
        <v>11</v>
      </c>
      <c r="I68" s="18" t="s">
        <v>17</v>
      </c>
      <c r="J68"/>
      <c r="K68"/>
    </row>
    <row r="69" spans="1:16" s="5" customFormat="1" ht="26.1" customHeight="1" x14ac:dyDescent="0.2">
      <c r="A69" s="12">
        <v>66</v>
      </c>
      <c r="B69" s="13" t="s">
        <v>67</v>
      </c>
      <c r="C69" s="19" t="s">
        <v>68</v>
      </c>
      <c r="D69" s="13" t="s">
        <v>69</v>
      </c>
      <c r="E69" s="14">
        <v>30</v>
      </c>
      <c r="F69" s="14">
        <v>12</v>
      </c>
      <c r="G69" s="14">
        <v>1</v>
      </c>
      <c r="H69" s="21" t="s">
        <v>25</v>
      </c>
      <c r="I69" s="18" t="s">
        <v>29</v>
      </c>
      <c r="J69" s="17"/>
    </row>
    <row r="70" spans="1:16" s="5" customFormat="1" ht="26.1" customHeight="1" x14ac:dyDescent="0.25">
      <c r="B70" s="32"/>
      <c r="C70" s="32"/>
      <c r="D70" s="32"/>
      <c r="E70" s="33"/>
      <c r="F70" s="33"/>
      <c r="G70" s="34"/>
      <c r="J70"/>
      <c r="K70"/>
      <c r="L70"/>
      <c r="M70" s="35"/>
      <c r="N70" s="35"/>
      <c r="O70" s="27"/>
      <c r="P70" s="26"/>
    </row>
    <row r="71" spans="1:16" s="5" customFormat="1" ht="26.1" customHeight="1" thickBot="1" x14ac:dyDescent="0.3">
      <c r="B71" s="32"/>
      <c r="C71" s="32"/>
      <c r="D71" s="32"/>
      <c r="E71" s="36">
        <f>SUM(E4:E70)</f>
        <v>1994887.8800000004</v>
      </c>
      <c r="F71" s="36">
        <f>SUM(F4:F70)</f>
        <v>375213</v>
      </c>
      <c r="H71" s="20"/>
      <c r="J71"/>
      <c r="K71"/>
      <c r="L71"/>
      <c r="M71"/>
      <c r="N71"/>
      <c r="O71"/>
      <c r="P71"/>
    </row>
  </sheetData>
  <sortState xmlns:xlrd2="http://schemas.microsoft.com/office/spreadsheetml/2017/richdata2" ref="A4:I69">
    <sortCondition descending="1" ref="E4:E6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6"/>
  <sheetViews>
    <sheetView topLeftCell="A7" zoomScaleNormal="100" workbookViewId="0">
      <selection activeCell="F28" sqref="F2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68503.53</v>
      </c>
      <c r="F10" s="14">
        <v>12319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60929</v>
      </c>
      <c r="F11" s="14">
        <v>13435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54202.33</v>
      </c>
      <c r="F13" s="14">
        <v>9492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32791</v>
      </c>
      <c r="F17" s="14">
        <v>7755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30367.16</v>
      </c>
      <c r="F18" s="14">
        <v>5561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708</v>
      </c>
      <c r="C27" s="24" t="s">
        <v>709</v>
      </c>
      <c r="D27" s="13" t="s">
        <v>15</v>
      </c>
      <c r="E27" s="14">
        <v>11450.12</v>
      </c>
      <c r="F27" s="14">
        <v>2072</v>
      </c>
      <c r="G27" s="23">
        <v>5</v>
      </c>
      <c r="H27" s="21" t="s">
        <v>710</v>
      </c>
      <c r="I27" s="31" t="s">
        <v>707</v>
      </c>
      <c r="M27" s="11"/>
      <c r="N27" s="11"/>
    </row>
    <row r="28" spans="1:16" ht="26.1" customHeight="1" x14ac:dyDescent="0.25">
      <c r="A28" s="12">
        <v>25</v>
      </c>
      <c r="B28" s="13" t="s">
        <v>270</v>
      </c>
      <c r="C28" s="13" t="s">
        <v>269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273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255</v>
      </c>
      <c r="C29" s="13" t="s">
        <v>254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256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195</v>
      </c>
      <c r="C31" s="19" t="s">
        <v>205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207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308</v>
      </c>
      <c r="C34" s="13" t="s">
        <v>307</v>
      </c>
      <c r="D34" s="13" t="s">
        <v>157</v>
      </c>
      <c r="E34" s="14">
        <v>7387.28</v>
      </c>
      <c r="F34" s="14">
        <v>1397</v>
      </c>
      <c r="G34" s="14">
        <v>5</v>
      </c>
      <c r="H34" s="15" t="s">
        <v>260</v>
      </c>
      <c r="I34" s="16" t="s">
        <v>94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338</v>
      </c>
      <c r="C35" s="13" t="s">
        <v>339</v>
      </c>
      <c r="D35" s="13" t="s">
        <v>69</v>
      </c>
      <c r="E35" s="14">
        <v>7172.89</v>
      </c>
      <c r="F35" s="14">
        <v>1586</v>
      </c>
      <c r="G35" s="14">
        <v>10</v>
      </c>
      <c r="H35" s="15" t="s">
        <v>261</v>
      </c>
      <c r="I35" s="18" t="s">
        <v>91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197</v>
      </c>
      <c r="C36" s="39" t="s">
        <v>196</v>
      </c>
      <c r="D36" s="13" t="s">
        <v>206</v>
      </c>
      <c r="E36" s="14">
        <v>6420.23</v>
      </c>
      <c r="F36" s="14">
        <v>1446</v>
      </c>
      <c r="G36" s="14">
        <v>11</v>
      </c>
      <c r="H36" s="15" t="s">
        <v>207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268</v>
      </c>
      <c r="C38" s="13" t="s">
        <v>267</v>
      </c>
      <c r="D38" s="13" t="s">
        <v>316</v>
      </c>
      <c r="E38" s="14">
        <v>5582.64</v>
      </c>
      <c r="F38" s="14">
        <v>954</v>
      </c>
      <c r="G38" s="14">
        <v>11</v>
      </c>
      <c r="H38" s="15" t="s">
        <v>256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322</v>
      </c>
      <c r="C39" s="13" t="s">
        <v>321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320</v>
      </c>
      <c r="L39" s="35"/>
    </row>
    <row r="40" spans="1:16" ht="26.1" customHeight="1" x14ac:dyDescent="0.25">
      <c r="A40" s="12">
        <v>37</v>
      </c>
      <c r="B40" s="13" t="s">
        <v>226</v>
      </c>
      <c r="C40" s="13" t="s">
        <v>227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204</v>
      </c>
      <c r="I40" s="29" t="s">
        <v>94</v>
      </c>
    </row>
    <row r="41" spans="1:16" ht="26.1" customHeight="1" x14ac:dyDescent="0.25">
      <c r="A41" s="12">
        <v>38</v>
      </c>
      <c r="B41" s="13" t="s">
        <v>272</v>
      </c>
      <c r="C41" s="13" t="s">
        <v>271</v>
      </c>
      <c r="D41" s="13" t="s">
        <v>274</v>
      </c>
      <c r="E41" s="14">
        <v>4033.47</v>
      </c>
      <c r="F41" s="14">
        <v>757</v>
      </c>
      <c r="G41" s="14">
        <v>7</v>
      </c>
      <c r="H41" s="21" t="s">
        <v>275</v>
      </c>
      <c r="I41" s="29" t="s">
        <v>77</v>
      </c>
    </row>
    <row r="42" spans="1:16" s="43" customFormat="1" ht="24.75" customHeight="1" x14ac:dyDescent="0.2">
      <c r="A42" s="12">
        <v>39</v>
      </c>
      <c r="B42" s="45" t="s">
        <v>300</v>
      </c>
      <c r="C42" s="45" t="s">
        <v>304</v>
      </c>
      <c r="D42" s="45" t="s">
        <v>305</v>
      </c>
      <c r="E42" s="47">
        <v>3323</v>
      </c>
      <c r="F42" s="47">
        <v>1110</v>
      </c>
      <c r="G42" s="47">
        <v>4</v>
      </c>
      <c r="H42" s="50">
        <v>43525</v>
      </c>
      <c r="I42" s="18" t="s">
        <v>49</v>
      </c>
      <c r="J42" s="42"/>
    </row>
    <row r="43" spans="1:16" s="43" customFormat="1" ht="24.75" customHeight="1" x14ac:dyDescent="0.2">
      <c r="A43" s="12">
        <v>40</v>
      </c>
      <c r="B43" s="45" t="s">
        <v>46</v>
      </c>
      <c r="C43" s="45" t="s">
        <v>47</v>
      </c>
      <c r="D43" s="45" t="s">
        <v>48</v>
      </c>
      <c r="E43" s="47">
        <v>3275</v>
      </c>
      <c r="F43" s="47">
        <v>506</v>
      </c>
      <c r="G43" s="47">
        <v>4</v>
      </c>
      <c r="H43" s="50" t="s">
        <v>25</v>
      </c>
      <c r="I43" s="18" t="s">
        <v>49</v>
      </c>
      <c r="J43" s="42"/>
    </row>
    <row r="44" spans="1:16" s="43" customFormat="1" ht="26.1" customHeight="1" x14ac:dyDescent="0.2">
      <c r="A44" s="12">
        <v>41</v>
      </c>
      <c r="B44" s="60" t="s">
        <v>640</v>
      </c>
      <c r="C44" s="60" t="s">
        <v>641</v>
      </c>
      <c r="D44" s="60" t="s">
        <v>642</v>
      </c>
      <c r="E44" s="61">
        <v>3048.5</v>
      </c>
      <c r="F44" s="61">
        <v>1143</v>
      </c>
      <c r="G44" s="62">
        <v>1</v>
      </c>
      <c r="H44" s="63" t="s">
        <v>643</v>
      </c>
      <c r="I44" s="64" t="s">
        <v>644</v>
      </c>
    </row>
    <row r="45" spans="1:16" s="43" customFormat="1" ht="24.75" customHeight="1" x14ac:dyDescent="0.2">
      <c r="A45" s="12">
        <v>42</v>
      </c>
      <c r="B45" s="45" t="s">
        <v>299</v>
      </c>
      <c r="C45" s="45" t="s">
        <v>302</v>
      </c>
      <c r="D45" s="45" t="s">
        <v>306</v>
      </c>
      <c r="E45" s="47">
        <v>2790</v>
      </c>
      <c r="F45" s="47">
        <v>680</v>
      </c>
      <c r="G45" s="47">
        <v>4</v>
      </c>
      <c r="H45" s="50">
        <v>43525</v>
      </c>
      <c r="I45" s="52" t="s">
        <v>49</v>
      </c>
      <c r="J45" s="42"/>
      <c r="L45" s="56"/>
      <c r="M45" s="56"/>
    </row>
    <row r="46" spans="1:16" ht="26.1" customHeight="1" x14ac:dyDescent="0.25">
      <c r="A46" s="12">
        <v>43</v>
      </c>
      <c r="B46" s="13" t="s">
        <v>202</v>
      </c>
      <c r="C46" s="19" t="s">
        <v>201</v>
      </c>
      <c r="D46" s="13" t="s">
        <v>15</v>
      </c>
      <c r="E46" s="14">
        <v>2717.56</v>
      </c>
      <c r="F46" s="14">
        <v>499</v>
      </c>
      <c r="G46" s="14">
        <v>6</v>
      </c>
      <c r="H46" s="21" t="s">
        <v>209</v>
      </c>
      <c r="I46" s="31" t="s">
        <v>29</v>
      </c>
      <c r="L46" s="35"/>
      <c r="M46" s="55"/>
    </row>
    <row r="47" spans="1:16" s="5" customFormat="1" ht="26.1" customHeight="1" x14ac:dyDescent="0.25">
      <c r="A47" s="12">
        <v>44</v>
      </c>
      <c r="B47" s="13" t="s">
        <v>291</v>
      </c>
      <c r="C47" s="19" t="s">
        <v>290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256</v>
      </c>
      <c r="I47" s="16" t="s">
        <v>36</v>
      </c>
      <c r="J47"/>
      <c r="K47"/>
    </row>
    <row r="48" spans="1:16" s="43" customFormat="1" ht="26.1" customHeight="1" x14ac:dyDescent="0.25">
      <c r="A48" s="12">
        <v>45</v>
      </c>
      <c r="B48" s="149" t="s">
        <v>753</v>
      </c>
      <c r="C48" s="149" t="s">
        <v>753</v>
      </c>
      <c r="D48" s="149" t="s">
        <v>10</v>
      </c>
      <c r="E48" s="150">
        <v>1636.5</v>
      </c>
      <c r="F48" s="150">
        <v>712</v>
      </c>
      <c r="G48" s="151">
        <v>8</v>
      </c>
      <c r="H48" s="152" t="s">
        <v>260</v>
      </c>
      <c r="I48" s="148" t="s">
        <v>694</v>
      </c>
      <c r="J48"/>
      <c r="K48"/>
      <c r="L48"/>
      <c r="M48"/>
      <c r="N48"/>
    </row>
    <row r="49" spans="1:17" s="43" customFormat="1" ht="26.1" customHeight="1" x14ac:dyDescent="0.2">
      <c r="A49" s="12">
        <v>46</v>
      </c>
      <c r="B49" s="60" t="s">
        <v>645</v>
      </c>
      <c r="C49" s="60" t="s">
        <v>646</v>
      </c>
      <c r="D49" s="60" t="s">
        <v>647</v>
      </c>
      <c r="E49" s="61">
        <v>1566.5</v>
      </c>
      <c r="F49" s="61">
        <v>549</v>
      </c>
      <c r="G49" s="62">
        <v>1</v>
      </c>
      <c r="H49" s="63" t="s">
        <v>648</v>
      </c>
      <c r="I49" s="64" t="s">
        <v>644</v>
      </c>
      <c r="K49" s="66"/>
      <c r="P49" s="56"/>
    </row>
    <row r="50" spans="1:17" s="43" customFormat="1" ht="24.75" customHeight="1" x14ac:dyDescent="0.2">
      <c r="A50" s="12">
        <v>47</v>
      </c>
      <c r="B50" s="45" t="s">
        <v>293</v>
      </c>
      <c r="C50" s="57" t="s">
        <v>292</v>
      </c>
      <c r="D50" s="45" t="s">
        <v>315</v>
      </c>
      <c r="E50" s="47">
        <v>1431.28</v>
      </c>
      <c r="F50" s="47">
        <v>287</v>
      </c>
      <c r="G50" s="47">
        <v>5</v>
      </c>
      <c r="H50" s="50" t="s">
        <v>297</v>
      </c>
      <c r="I50" s="52" t="s">
        <v>29</v>
      </c>
      <c r="J50" s="42"/>
    </row>
    <row r="51" spans="1:17" s="43" customFormat="1" ht="24.75" customHeight="1" x14ac:dyDescent="0.2">
      <c r="A51" s="12">
        <v>48</v>
      </c>
      <c r="B51" s="45" t="s">
        <v>92</v>
      </c>
      <c r="C51" s="45" t="s">
        <v>93</v>
      </c>
      <c r="D51" s="45" t="s">
        <v>15</v>
      </c>
      <c r="E51" s="47">
        <v>1424.02</v>
      </c>
      <c r="F51" s="47">
        <v>279</v>
      </c>
      <c r="G51" s="47">
        <v>2</v>
      </c>
      <c r="H51" s="50" t="s">
        <v>42</v>
      </c>
      <c r="I51" s="53" t="s">
        <v>94</v>
      </c>
      <c r="J51" s="42"/>
    </row>
    <row r="52" spans="1:17" s="43" customFormat="1" ht="24.75" customHeight="1" x14ac:dyDescent="0.2">
      <c r="A52" s="12">
        <v>49</v>
      </c>
      <c r="B52" s="45" t="s">
        <v>61</v>
      </c>
      <c r="C52" s="45" t="s">
        <v>62</v>
      </c>
      <c r="D52" s="45" t="s">
        <v>63</v>
      </c>
      <c r="E52" s="47">
        <v>1337.5</v>
      </c>
      <c r="F52" s="47">
        <v>285</v>
      </c>
      <c r="G52" s="47">
        <v>3</v>
      </c>
      <c r="H52" s="50" t="s">
        <v>42</v>
      </c>
      <c r="I52" s="52" t="s">
        <v>21</v>
      </c>
      <c r="J52" s="42"/>
    </row>
    <row r="53" spans="1:17" s="43" customFormat="1" ht="26.1" customHeight="1" x14ac:dyDescent="0.2">
      <c r="A53" s="12">
        <v>50</v>
      </c>
      <c r="B53" s="60" t="s">
        <v>671</v>
      </c>
      <c r="C53" s="60" t="s">
        <v>672</v>
      </c>
      <c r="D53" s="60" t="s">
        <v>673</v>
      </c>
      <c r="E53" s="61">
        <v>1127</v>
      </c>
      <c r="F53" s="61">
        <v>364</v>
      </c>
      <c r="G53" s="62">
        <v>1</v>
      </c>
      <c r="H53" s="63">
        <v>42030</v>
      </c>
      <c r="I53" s="64" t="s">
        <v>644</v>
      </c>
      <c r="J53" s="42"/>
      <c r="L53" s="42"/>
      <c r="M53" s="56"/>
    </row>
    <row r="54" spans="1:17" s="43" customFormat="1" ht="24.75" customHeight="1" x14ac:dyDescent="0.2">
      <c r="A54" s="12">
        <v>51</v>
      </c>
      <c r="B54" s="45" t="s">
        <v>266</v>
      </c>
      <c r="C54" s="45" t="s">
        <v>265</v>
      </c>
      <c r="D54" s="45" t="s">
        <v>69</v>
      </c>
      <c r="E54" s="47">
        <v>1111.01</v>
      </c>
      <c r="F54" s="47">
        <v>229</v>
      </c>
      <c r="G54" s="47">
        <v>12</v>
      </c>
      <c r="H54" s="50" t="s">
        <v>260</v>
      </c>
      <c r="I54" s="53" t="s">
        <v>77</v>
      </c>
      <c r="J54" s="42"/>
    </row>
    <row r="55" spans="1:17" s="43" customFormat="1" ht="24.75" customHeight="1" x14ac:dyDescent="0.2">
      <c r="A55" s="12">
        <v>52</v>
      </c>
      <c r="B55" s="45" t="s">
        <v>298</v>
      </c>
      <c r="C55" s="45" t="s">
        <v>301</v>
      </c>
      <c r="D55" s="45" t="s">
        <v>303</v>
      </c>
      <c r="E55" s="47">
        <v>880</v>
      </c>
      <c r="F55" s="47">
        <v>192</v>
      </c>
      <c r="G55" s="47">
        <v>2</v>
      </c>
      <c r="H55" s="50">
        <v>43518</v>
      </c>
      <c r="I55" s="52" t="s">
        <v>49</v>
      </c>
      <c r="J55" s="42"/>
    </row>
    <row r="56" spans="1:17" ht="26.1" customHeight="1" x14ac:dyDescent="0.25">
      <c r="A56" s="12">
        <v>53</v>
      </c>
      <c r="B56" s="13" t="s">
        <v>333</v>
      </c>
      <c r="C56" s="19" t="s">
        <v>332</v>
      </c>
      <c r="D56" s="13" t="s">
        <v>334</v>
      </c>
      <c r="E56" s="14">
        <v>842</v>
      </c>
      <c r="F56" s="14">
        <v>220</v>
      </c>
      <c r="G56" s="14">
        <v>2</v>
      </c>
      <c r="H56" s="21" t="s">
        <v>207</v>
      </c>
      <c r="I56" s="52" t="s">
        <v>49</v>
      </c>
      <c r="L56" s="35"/>
      <c r="M56" s="55"/>
    </row>
    <row r="57" spans="1:17" s="5" customFormat="1" ht="26.1" customHeight="1" x14ac:dyDescent="0.25">
      <c r="A57" s="12">
        <v>54</v>
      </c>
      <c r="B57" s="13" t="s">
        <v>215</v>
      </c>
      <c r="C57" s="13" t="s">
        <v>215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40"/>
      <c r="N57" s="20"/>
      <c r="O57" s="20"/>
      <c r="P57" s="41"/>
      <c r="Q57" s="41"/>
    </row>
    <row r="58" spans="1:17" s="5" customFormat="1" ht="26.1" customHeight="1" x14ac:dyDescent="0.2">
      <c r="A58" s="12">
        <v>55</v>
      </c>
      <c r="B58" s="13" t="s">
        <v>649</v>
      </c>
      <c r="C58" s="13" t="s">
        <v>651</v>
      </c>
      <c r="D58" s="13" t="s">
        <v>650</v>
      </c>
      <c r="E58" s="14">
        <v>607</v>
      </c>
      <c r="F58" s="14">
        <v>243</v>
      </c>
      <c r="G58" s="14">
        <v>1</v>
      </c>
      <c r="H58" s="15" t="s">
        <v>652</v>
      </c>
      <c r="I58" s="18" t="s">
        <v>644</v>
      </c>
    </row>
    <row r="59" spans="1:17" s="43" customFormat="1" ht="24.75" customHeight="1" x14ac:dyDescent="0.2">
      <c r="A59" s="12">
        <v>56</v>
      </c>
      <c r="B59" s="45" t="s">
        <v>200</v>
      </c>
      <c r="C59" s="57" t="s">
        <v>208</v>
      </c>
      <c r="D59" s="45" t="s">
        <v>45</v>
      </c>
      <c r="E59" s="47">
        <v>600.20000000000005</v>
      </c>
      <c r="F59" s="47">
        <v>97</v>
      </c>
      <c r="G59" s="47">
        <v>1</v>
      </c>
      <c r="H59" s="50" t="s">
        <v>204</v>
      </c>
      <c r="I59" s="52" t="s">
        <v>29</v>
      </c>
      <c r="J59" s="42"/>
    </row>
    <row r="60" spans="1:17" ht="26.1" customHeight="1" x14ac:dyDescent="0.25">
      <c r="A60" s="12">
        <v>57</v>
      </c>
      <c r="B60" s="13" t="s">
        <v>276</v>
      </c>
      <c r="C60" s="13" t="s">
        <v>276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277</v>
      </c>
      <c r="I60" s="18" t="s">
        <v>39</v>
      </c>
      <c r="M60" s="20"/>
      <c r="N60" s="27"/>
      <c r="O60" s="17"/>
      <c r="P60" s="28"/>
      <c r="Q60" s="54"/>
    </row>
    <row r="61" spans="1:17" s="5" customFormat="1" ht="26.1" customHeight="1" x14ac:dyDescent="0.25">
      <c r="A61" s="12">
        <v>58</v>
      </c>
      <c r="B61" s="13" t="s">
        <v>222</v>
      </c>
      <c r="C61" s="13" t="s">
        <v>223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40"/>
      <c r="O61" s="40"/>
      <c r="P61" s="41"/>
      <c r="Q61" s="41"/>
    </row>
    <row r="62" spans="1:17" s="43" customFormat="1" ht="26.1" customHeight="1" x14ac:dyDescent="0.2">
      <c r="A62" s="12">
        <v>59</v>
      </c>
      <c r="B62" s="60" t="s">
        <v>653</v>
      </c>
      <c r="C62" s="60" t="s">
        <v>654</v>
      </c>
      <c r="D62" s="60" t="s">
        <v>655</v>
      </c>
      <c r="E62" s="61">
        <v>387</v>
      </c>
      <c r="F62" s="61">
        <v>156</v>
      </c>
      <c r="G62" s="62">
        <v>1</v>
      </c>
      <c r="H62" s="63" t="s">
        <v>656</v>
      </c>
      <c r="I62" s="64" t="s">
        <v>644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40"/>
      <c r="N63" s="20"/>
      <c r="O63" s="20"/>
      <c r="P63" s="41"/>
      <c r="Q63" s="41"/>
    </row>
    <row r="64" spans="1:17" ht="26.1" customHeight="1" x14ac:dyDescent="0.25">
      <c r="A64" s="12">
        <v>61</v>
      </c>
      <c r="B64" s="13" t="s">
        <v>231</v>
      </c>
      <c r="C64" s="13" t="s">
        <v>230</v>
      </c>
      <c r="D64" s="13" t="s">
        <v>232</v>
      </c>
      <c r="E64" s="14">
        <v>305</v>
      </c>
      <c r="F64" s="14">
        <v>63</v>
      </c>
      <c r="G64" s="14">
        <v>1</v>
      </c>
      <c r="H64" s="15" t="s">
        <v>204</v>
      </c>
      <c r="I64" s="31" t="s">
        <v>233</v>
      </c>
      <c r="M64" s="20"/>
      <c r="N64" s="20"/>
      <c r="O64" s="17"/>
      <c r="P64" s="28"/>
      <c r="Q64" s="54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40"/>
      <c r="P65" s="11"/>
      <c r="Q65" s="41"/>
    </row>
    <row r="66" spans="1:17" s="5" customFormat="1" ht="26.1" customHeight="1" x14ac:dyDescent="0.2">
      <c r="A66" s="12">
        <v>63</v>
      </c>
      <c r="B66" s="162" t="s">
        <v>78</v>
      </c>
      <c r="C66" s="45" t="s">
        <v>79</v>
      </c>
      <c r="D66" s="166" t="s">
        <v>80</v>
      </c>
      <c r="E66" s="91">
        <v>185</v>
      </c>
      <c r="F66" s="91">
        <v>68</v>
      </c>
      <c r="G66" s="136">
        <v>1</v>
      </c>
      <c r="H66" s="50" t="s">
        <v>16</v>
      </c>
      <c r="I66" s="138" t="s">
        <v>81</v>
      </c>
      <c r="O66" s="20"/>
      <c r="P66" s="11"/>
    </row>
    <row r="67" spans="1:17" s="43" customFormat="1" ht="26.1" customHeight="1" x14ac:dyDescent="0.2">
      <c r="A67" s="12">
        <v>64</v>
      </c>
      <c r="B67" s="60" t="s">
        <v>667</v>
      </c>
      <c r="C67" s="60" t="s">
        <v>668</v>
      </c>
      <c r="D67" s="60" t="s">
        <v>650</v>
      </c>
      <c r="E67" s="61">
        <v>160</v>
      </c>
      <c r="F67" s="61">
        <v>82</v>
      </c>
      <c r="G67" s="62">
        <v>1</v>
      </c>
      <c r="H67" s="63">
        <v>42654</v>
      </c>
      <c r="I67" s="64" t="s">
        <v>644</v>
      </c>
      <c r="J67" s="56"/>
      <c r="K67" s="66"/>
    </row>
    <row r="68" spans="1:17" s="5" customFormat="1" ht="26.1" customHeight="1" x14ac:dyDescent="0.2">
      <c r="A68" s="12">
        <v>65</v>
      </c>
      <c r="B68" s="13" t="s">
        <v>84</v>
      </c>
      <c r="C68" s="24" t="s">
        <v>85</v>
      </c>
      <c r="D68" s="24" t="s">
        <v>15</v>
      </c>
      <c r="E68" s="14">
        <v>154.01</v>
      </c>
      <c r="F68" s="14">
        <v>39</v>
      </c>
      <c r="G68" s="23">
        <v>1</v>
      </c>
      <c r="H68" s="15">
        <v>43448</v>
      </c>
      <c r="I68" s="18" t="s">
        <v>26</v>
      </c>
      <c r="J68" s="30"/>
      <c r="K68" s="20"/>
      <c r="L68" s="11"/>
      <c r="M68" s="20"/>
      <c r="N68" s="20"/>
      <c r="O68" s="40"/>
      <c r="P68" s="11"/>
      <c r="Q68" s="41"/>
    </row>
    <row r="69" spans="1:17" s="5" customFormat="1" ht="26.1" customHeight="1" x14ac:dyDescent="0.2">
      <c r="A69" s="12">
        <v>66</v>
      </c>
      <c r="B69" s="13" t="s">
        <v>105</v>
      </c>
      <c r="C69" s="13" t="s">
        <v>106</v>
      </c>
      <c r="D69" s="13" t="s">
        <v>107</v>
      </c>
      <c r="E69" s="14">
        <v>135</v>
      </c>
      <c r="F69" s="14">
        <v>26</v>
      </c>
      <c r="G69" s="14">
        <v>2</v>
      </c>
      <c r="H69" s="15" t="s">
        <v>108</v>
      </c>
      <c r="I69" s="18" t="s">
        <v>56</v>
      </c>
      <c r="L69" s="11"/>
      <c r="M69" s="11"/>
      <c r="O69" s="40"/>
      <c r="P69" s="20"/>
      <c r="Q69" s="41"/>
    </row>
    <row r="70" spans="1:17" s="43" customFormat="1" ht="26.1" customHeight="1" x14ac:dyDescent="0.2">
      <c r="A70" s="12">
        <v>67</v>
      </c>
      <c r="B70" s="60" t="s">
        <v>657</v>
      </c>
      <c r="C70" s="60" t="s">
        <v>658</v>
      </c>
      <c r="D70" s="60" t="s">
        <v>659</v>
      </c>
      <c r="E70" s="61">
        <v>132</v>
      </c>
      <c r="F70" s="61">
        <v>66</v>
      </c>
      <c r="G70" s="62">
        <v>1</v>
      </c>
      <c r="H70" s="63" t="s">
        <v>660</v>
      </c>
      <c r="I70" s="64" t="s">
        <v>644</v>
      </c>
    </row>
    <row r="71" spans="1:17" s="43" customFormat="1" ht="26.1" customHeight="1" x14ac:dyDescent="0.2">
      <c r="A71" s="12">
        <v>68</v>
      </c>
      <c r="B71" s="60" t="s">
        <v>664</v>
      </c>
      <c r="C71" s="60" t="s">
        <v>665</v>
      </c>
      <c r="D71" s="60" t="s">
        <v>69</v>
      </c>
      <c r="E71" s="61">
        <v>126</v>
      </c>
      <c r="F71" s="61">
        <v>63</v>
      </c>
      <c r="G71" s="62">
        <v>1</v>
      </c>
      <c r="H71" s="63" t="s">
        <v>666</v>
      </c>
      <c r="I71" s="64" t="s">
        <v>644</v>
      </c>
    </row>
    <row r="72" spans="1:17" s="5" customFormat="1" ht="26.1" customHeight="1" x14ac:dyDescent="0.25">
      <c r="A72" s="12">
        <v>69</v>
      </c>
      <c r="B72" s="13" t="s">
        <v>82</v>
      </c>
      <c r="C72" s="13" t="s">
        <v>83</v>
      </c>
      <c r="D72" s="13" t="s">
        <v>15</v>
      </c>
      <c r="E72" s="14">
        <v>90</v>
      </c>
      <c r="F72" s="14">
        <v>19</v>
      </c>
      <c r="G72" s="14">
        <v>1</v>
      </c>
      <c r="H72" s="15" t="s">
        <v>11</v>
      </c>
      <c r="I72" s="18" t="s">
        <v>17</v>
      </c>
      <c r="J72"/>
      <c r="K72"/>
    </row>
    <row r="73" spans="1:17" s="5" customFormat="1" ht="26.1" customHeight="1" x14ac:dyDescent="0.2">
      <c r="A73" s="12">
        <v>70</v>
      </c>
      <c r="B73" s="13" t="s">
        <v>102</v>
      </c>
      <c r="C73" s="13" t="s">
        <v>103</v>
      </c>
      <c r="D73" s="13" t="s">
        <v>104</v>
      </c>
      <c r="E73" s="14">
        <v>75.599999999999994</v>
      </c>
      <c r="F73" s="14">
        <v>18</v>
      </c>
      <c r="G73" s="14">
        <v>1</v>
      </c>
      <c r="H73" s="21" t="s">
        <v>42</v>
      </c>
      <c r="I73" s="18" t="s">
        <v>49</v>
      </c>
      <c r="J73" s="17"/>
      <c r="L73" s="20"/>
      <c r="M73" s="20"/>
    </row>
    <row r="74" spans="1:17" s="43" customFormat="1" ht="26.1" customHeight="1" x14ac:dyDescent="0.2">
      <c r="A74" s="12">
        <v>71</v>
      </c>
      <c r="B74" s="60" t="s">
        <v>661</v>
      </c>
      <c r="C74" s="60" t="s">
        <v>661</v>
      </c>
      <c r="D74" s="60" t="s">
        <v>662</v>
      </c>
      <c r="E74" s="61">
        <v>62</v>
      </c>
      <c r="F74" s="61">
        <v>33</v>
      </c>
      <c r="G74" s="62">
        <v>1</v>
      </c>
      <c r="H74" s="63" t="s">
        <v>663</v>
      </c>
      <c r="I74" s="64" t="s">
        <v>644</v>
      </c>
    </row>
    <row r="75" spans="1:17" s="5" customFormat="1" ht="26.1" customHeight="1" x14ac:dyDescent="0.25">
      <c r="B75" s="32"/>
      <c r="C75" s="32"/>
      <c r="D75" s="32"/>
      <c r="E75" s="33"/>
      <c r="F75" s="33"/>
      <c r="G75" s="34"/>
      <c r="J75"/>
      <c r="K75"/>
      <c r="L75"/>
      <c r="M75" s="35"/>
      <c r="N75" s="35"/>
      <c r="O75" s="27"/>
      <c r="P75" s="26"/>
    </row>
    <row r="76" spans="1:17" s="5" customFormat="1" ht="26.1" customHeight="1" thickBot="1" x14ac:dyDescent="0.3">
      <c r="B76" s="32"/>
      <c r="C76" s="32"/>
      <c r="D76" s="32"/>
      <c r="E76" s="36">
        <f>SUM(E4:E75)</f>
        <v>2093236.9900000002</v>
      </c>
      <c r="F76" s="36">
        <f>SUM(F4:F75)</f>
        <v>388057</v>
      </c>
      <c r="H76" s="20"/>
      <c r="J76"/>
      <c r="K76"/>
      <c r="L76"/>
      <c r="M76"/>
      <c r="N76"/>
      <c r="O76"/>
      <c r="P76"/>
    </row>
  </sheetData>
  <sortState xmlns:xlrd2="http://schemas.microsoft.com/office/spreadsheetml/2017/richdata2" ref="B4:I73">
    <sortCondition descending="1" ref="E4:E73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69" workbookViewId="0">
      <selection activeCell="F81" sqref="F8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340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357</v>
      </c>
      <c r="C4" s="13" t="s">
        <v>356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354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341</v>
      </c>
      <c r="C5" s="19" t="s">
        <v>341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351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430</v>
      </c>
      <c r="C6" s="13" t="s">
        <v>429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351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278</v>
      </c>
      <c r="C7" s="13" t="s">
        <v>279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273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342</v>
      </c>
      <c r="C8" s="19" t="s">
        <v>342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297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419</v>
      </c>
      <c r="C9" s="13" t="s">
        <v>419</v>
      </c>
      <c r="D9" s="13" t="s">
        <v>10</v>
      </c>
      <c r="E9" s="14">
        <v>72490</v>
      </c>
      <c r="F9" s="14">
        <v>13786</v>
      </c>
      <c r="G9" s="14">
        <v>22</v>
      </c>
      <c r="H9" s="75" t="s">
        <v>353</v>
      </c>
      <c r="I9" s="77" t="s">
        <v>368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441</v>
      </c>
      <c r="C10" s="13" t="s">
        <v>442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351</v>
      </c>
      <c r="I10" s="18" t="s">
        <v>440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438</v>
      </c>
      <c r="C11" s="13" t="s">
        <v>439</v>
      </c>
      <c r="D11" s="13" t="s">
        <v>15</v>
      </c>
      <c r="E11" s="14">
        <v>57924.639999999999</v>
      </c>
      <c r="F11" s="14">
        <v>10139</v>
      </c>
      <c r="G11" s="14">
        <v>13</v>
      </c>
      <c r="H11" s="15" t="s">
        <v>297</v>
      </c>
      <c r="I11" s="18" t="s">
        <v>440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285</v>
      </c>
      <c r="C12" s="13" t="s">
        <v>284</v>
      </c>
      <c r="D12" s="13" t="s">
        <v>295</v>
      </c>
      <c r="E12" s="14">
        <v>56697.599999999999</v>
      </c>
      <c r="F12" s="14">
        <v>13097</v>
      </c>
      <c r="G12" s="14">
        <v>12</v>
      </c>
      <c r="H12" s="15" t="s">
        <v>275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344</v>
      </c>
      <c r="C13" s="19" t="s">
        <v>343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353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293</v>
      </c>
      <c r="C14" s="19" t="s">
        <v>292</v>
      </c>
      <c r="D14" s="13" t="s">
        <v>315</v>
      </c>
      <c r="E14" s="14">
        <v>49388.94</v>
      </c>
      <c r="F14" s="14">
        <v>12101</v>
      </c>
      <c r="G14" s="14">
        <v>15</v>
      </c>
      <c r="H14" s="15" t="s">
        <v>297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280</v>
      </c>
      <c r="C15" s="13" t="s">
        <v>281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275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359</v>
      </c>
      <c r="C16" s="13" t="s">
        <v>358</v>
      </c>
      <c r="D16" s="13" t="s">
        <v>364</v>
      </c>
      <c r="E16" s="14">
        <v>25501.73</v>
      </c>
      <c r="F16" s="14">
        <v>5054</v>
      </c>
      <c r="G16" s="14">
        <v>14</v>
      </c>
      <c r="H16" s="15" t="s">
        <v>351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434</v>
      </c>
      <c r="C17" s="13" t="s">
        <v>437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353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408</v>
      </c>
      <c r="C18" s="13" t="s">
        <v>369</v>
      </c>
      <c r="D18" s="13" t="s">
        <v>409</v>
      </c>
      <c r="E18" s="14">
        <v>21280.45</v>
      </c>
      <c r="F18" s="14">
        <v>3907</v>
      </c>
      <c r="G18" s="14">
        <v>5</v>
      </c>
      <c r="H18" s="75" t="s">
        <v>297</v>
      </c>
      <c r="I18" s="77" t="s">
        <v>368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435</v>
      </c>
      <c r="C19" s="13" t="s">
        <v>436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297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317</v>
      </c>
      <c r="C20" s="13" t="s">
        <v>317</v>
      </c>
      <c r="D20" s="13" t="s">
        <v>318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319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219</v>
      </c>
      <c r="C21" s="24" t="s">
        <v>219</v>
      </c>
      <c r="D21" s="13" t="s">
        <v>10</v>
      </c>
      <c r="E21" s="14">
        <v>13756.1</v>
      </c>
      <c r="F21" s="14">
        <v>2867</v>
      </c>
      <c r="G21" s="23">
        <v>18</v>
      </c>
      <c r="H21" s="76" t="s">
        <v>209</v>
      </c>
      <c r="I21" s="78" t="s">
        <v>220</v>
      </c>
    </row>
    <row r="22" spans="1:16" s="5" customFormat="1" ht="26.1" customHeight="1" x14ac:dyDescent="0.2">
      <c r="A22" s="12">
        <v>19</v>
      </c>
      <c r="B22" s="13" t="s">
        <v>310</v>
      </c>
      <c r="C22" s="24" t="s">
        <v>312</v>
      </c>
      <c r="D22" s="13" t="s">
        <v>45</v>
      </c>
      <c r="E22" s="14">
        <v>13591</v>
      </c>
      <c r="F22" s="14">
        <v>2464</v>
      </c>
      <c r="G22" s="23">
        <v>7</v>
      </c>
      <c r="H22" s="76" t="s">
        <v>256</v>
      </c>
      <c r="I22" s="78" t="s">
        <v>56</v>
      </c>
    </row>
    <row r="23" spans="1:16" s="5" customFormat="1" ht="26.1" customHeight="1" x14ac:dyDescent="0.2">
      <c r="A23" s="12">
        <v>20</v>
      </c>
      <c r="B23" s="13" t="s">
        <v>283</v>
      </c>
      <c r="C23" s="24" t="s">
        <v>282</v>
      </c>
      <c r="D23" s="13" t="s">
        <v>294</v>
      </c>
      <c r="E23" s="14">
        <v>12687.46</v>
      </c>
      <c r="F23" s="14">
        <v>2718</v>
      </c>
      <c r="G23" s="23">
        <v>9</v>
      </c>
      <c r="H23" s="76" t="s">
        <v>260</v>
      </c>
      <c r="I23" s="78" t="s">
        <v>29</v>
      </c>
    </row>
    <row r="24" spans="1:16" s="5" customFormat="1" ht="26.1" customHeight="1" x14ac:dyDescent="0.2">
      <c r="A24" s="12">
        <v>21</v>
      </c>
      <c r="B24" s="13" t="s">
        <v>426</v>
      </c>
      <c r="C24" s="24" t="s">
        <v>427</v>
      </c>
      <c r="D24" s="13" t="s">
        <v>10</v>
      </c>
      <c r="E24" s="14">
        <v>12610</v>
      </c>
      <c r="F24" s="14">
        <v>3908</v>
      </c>
      <c r="G24" s="23">
        <v>15</v>
      </c>
      <c r="H24" s="76" t="s">
        <v>297</v>
      </c>
      <c r="I24" s="79" t="s">
        <v>428</v>
      </c>
    </row>
    <row r="25" spans="1:16" s="5" customFormat="1" ht="26.1" customHeight="1" x14ac:dyDescent="0.2">
      <c r="A25" s="12">
        <v>22</v>
      </c>
      <c r="B25" s="13" t="s">
        <v>407</v>
      </c>
      <c r="C25" s="24" t="s">
        <v>370</v>
      </c>
      <c r="D25" s="13" t="s">
        <v>410</v>
      </c>
      <c r="E25" s="14">
        <v>12334</v>
      </c>
      <c r="F25" s="14">
        <v>2429</v>
      </c>
      <c r="G25" s="23">
        <v>8</v>
      </c>
      <c r="H25" s="71" t="s">
        <v>297</v>
      </c>
      <c r="I25" s="72" t="s">
        <v>368</v>
      </c>
    </row>
    <row r="26" spans="1:16" s="5" customFormat="1" ht="26.1" customHeight="1" x14ac:dyDescent="0.2">
      <c r="A26" s="12">
        <v>23</v>
      </c>
      <c r="B26" s="13" t="s">
        <v>366</v>
      </c>
      <c r="C26" s="24" t="s">
        <v>367</v>
      </c>
      <c r="D26" s="13" t="s">
        <v>157</v>
      </c>
      <c r="E26" s="14">
        <v>8973.26</v>
      </c>
      <c r="F26" s="14">
        <v>2252</v>
      </c>
      <c r="G26" s="23">
        <v>14</v>
      </c>
      <c r="H26" s="76" t="s">
        <v>353</v>
      </c>
      <c r="I26" s="78" t="s">
        <v>91</v>
      </c>
    </row>
    <row r="27" spans="1:16" s="5" customFormat="1" ht="26.1" customHeight="1" x14ac:dyDescent="0.2">
      <c r="A27" s="12">
        <v>24</v>
      </c>
      <c r="B27" s="13" t="s">
        <v>406</v>
      </c>
      <c r="C27" s="24" t="s">
        <v>371</v>
      </c>
      <c r="D27" s="13" t="s">
        <v>411</v>
      </c>
      <c r="E27" s="14">
        <v>8661</v>
      </c>
      <c r="F27" s="14">
        <v>1569</v>
      </c>
      <c r="G27" s="23">
        <v>5</v>
      </c>
      <c r="H27" s="71" t="s">
        <v>297</v>
      </c>
      <c r="I27" s="72" t="s">
        <v>368</v>
      </c>
    </row>
    <row r="28" spans="1:16" s="5" customFormat="1" ht="26.1" customHeight="1" x14ac:dyDescent="0.2">
      <c r="A28" s="12">
        <v>25</v>
      </c>
      <c r="B28" s="13" t="s">
        <v>405</v>
      </c>
      <c r="C28" s="24" t="s">
        <v>372</v>
      </c>
      <c r="D28" s="13" t="s">
        <v>45</v>
      </c>
      <c r="E28" s="14">
        <v>6979.5</v>
      </c>
      <c r="F28" s="14">
        <v>1399</v>
      </c>
      <c r="G28" s="23">
        <v>6</v>
      </c>
      <c r="H28" s="71" t="s">
        <v>297</v>
      </c>
      <c r="I28" s="72" t="s">
        <v>368</v>
      </c>
    </row>
    <row r="29" spans="1:16" s="5" customFormat="1" ht="26.1" customHeight="1" x14ac:dyDescent="0.2">
      <c r="A29" s="12">
        <v>26</v>
      </c>
      <c r="B29" s="13" t="s">
        <v>403</v>
      </c>
      <c r="C29" s="24" t="s">
        <v>374</v>
      </c>
      <c r="D29" s="13" t="s">
        <v>412</v>
      </c>
      <c r="E29" s="14">
        <v>6518.05</v>
      </c>
      <c r="F29" s="14">
        <v>1221</v>
      </c>
      <c r="G29" s="23">
        <v>6</v>
      </c>
      <c r="H29" s="71" t="s">
        <v>297</v>
      </c>
      <c r="I29" s="72" t="s">
        <v>368</v>
      </c>
    </row>
    <row r="30" spans="1:16" s="5" customFormat="1" ht="26.1" customHeight="1" x14ac:dyDescent="0.2">
      <c r="A30" s="12">
        <v>27</v>
      </c>
      <c r="B30" s="13" t="s">
        <v>255</v>
      </c>
      <c r="C30" s="24" t="s">
        <v>254</v>
      </c>
      <c r="D30" s="13" t="s">
        <v>15</v>
      </c>
      <c r="E30" s="14">
        <v>5649.86</v>
      </c>
      <c r="F30" s="14">
        <v>1198</v>
      </c>
      <c r="G30" s="23">
        <v>22</v>
      </c>
      <c r="H30" s="76" t="s">
        <v>256</v>
      </c>
      <c r="I30" s="78" t="s">
        <v>17</v>
      </c>
    </row>
    <row r="31" spans="1:16" s="5" customFormat="1" ht="26.1" customHeight="1" x14ac:dyDescent="0.2">
      <c r="A31" s="12">
        <v>28</v>
      </c>
      <c r="B31" s="13" t="s">
        <v>268</v>
      </c>
      <c r="C31" s="24" t="s">
        <v>267</v>
      </c>
      <c r="D31" s="13" t="s">
        <v>316</v>
      </c>
      <c r="E31" s="14">
        <v>5301.59</v>
      </c>
      <c r="F31" s="14">
        <v>1022</v>
      </c>
      <c r="G31" s="23">
        <v>14</v>
      </c>
      <c r="H31" s="76" t="s">
        <v>256</v>
      </c>
      <c r="I31" s="79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6" t="s">
        <v>28</v>
      </c>
      <c r="I32" s="78" t="s">
        <v>29</v>
      </c>
    </row>
    <row r="33" spans="1:13" s="5" customFormat="1" ht="26.1" customHeight="1" x14ac:dyDescent="0.2">
      <c r="A33" s="12">
        <v>30</v>
      </c>
      <c r="B33" s="13" t="s">
        <v>253</v>
      </c>
      <c r="C33" s="24" t="s">
        <v>252</v>
      </c>
      <c r="D33" s="13" t="s">
        <v>34</v>
      </c>
      <c r="E33" s="14">
        <v>4770.96</v>
      </c>
      <c r="F33" s="14">
        <v>865</v>
      </c>
      <c r="G33" s="23">
        <v>8</v>
      </c>
      <c r="H33" s="76" t="s">
        <v>273</v>
      </c>
      <c r="I33" s="78" t="s">
        <v>17</v>
      </c>
    </row>
    <row r="34" spans="1:13" s="5" customFormat="1" ht="26.1" customHeight="1" x14ac:dyDescent="0.2">
      <c r="A34" s="12">
        <v>31</v>
      </c>
      <c r="B34" s="13" t="s">
        <v>719</v>
      </c>
      <c r="C34" s="24" t="s">
        <v>720</v>
      </c>
      <c r="D34" s="13" t="s">
        <v>160</v>
      </c>
      <c r="E34" s="14">
        <v>4289</v>
      </c>
      <c r="F34" s="14">
        <v>1100</v>
      </c>
      <c r="G34" s="23">
        <v>8</v>
      </c>
      <c r="H34" s="76" t="s">
        <v>351</v>
      </c>
      <c r="I34" s="78" t="s">
        <v>49</v>
      </c>
    </row>
    <row r="35" spans="1:13" s="5" customFormat="1" ht="26.1" customHeight="1" x14ac:dyDescent="0.2">
      <c r="A35" s="12">
        <v>32</v>
      </c>
      <c r="B35" s="13" t="s">
        <v>346</v>
      </c>
      <c r="C35" s="22" t="s">
        <v>345</v>
      </c>
      <c r="D35" s="13" t="s">
        <v>120</v>
      </c>
      <c r="E35" s="14">
        <v>4251.6400000000003</v>
      </c>
      <c r="F35" s="14">
        <v>860</v>
      </c>
      <c r="G35" s="23">
        <v>12</v>
      </c>
      <c r="H35" s="76" t="s">
        <v>353</v>
      </c>
      <c r="I35" s="78" t="s">
        <v>29</v>
      </c>
    </row>
    <row r="36" spans="1:13" s="5" customFormat="1" ht="26.1" customHeight="1" x14ac:dyDescent="0.2">
      <c r="A36" s="12">
        <v>33</v>
      </c>
      <c r="B36" s="13" t="s">
        <v>712</v>
      </c>
      <c r="C36" s="22" t="s">
        <v>713</v>
      </c>
      <c r="D36" s="13" t="s">
        <v>714</v>
      </c>
      <c r="E36" s="14">
        <v>4114.57</v>
      </c>
      <c r="F36" s="14">
        <v>1201</v>
      </c>
      <c r="G36" s="23">
        <v>5</v>
      </c>
      <c r="H36" s="76" t="s">
        <v>351</v>
      </c>
      <c r="I36" s="78" t="s">
        <v>711</v>
      </c>
    </row>
    <row r="37" spans="1:13" s="5" customFormat="1" ht="26.1" customHeight="1" x14ac:dyDescent="0.2">
      <c r="A37" s="12">
        <v>34</v>
      </c>
      <c r="B37" s="13" t="s">
        <v>404</v>
      </c>
      <c r="C37" s="24" t="s">
        <v>373</v>
      </c>
      <c r="D37" s="13" t="s">
        <v>107</v>
      </c>
      <c r="E37" s="14">
        <v>3390.9</v>
      </c>
      <c r="F37" s="14">
        <v>620</v>
      </c>
      <c r="G37" s="23">
        <v>4</v>
      </c>
      <c r="H37" s="71" t="s">
        <v>297</v>
      </c>
      <c r="I37" s="72" t="s">
        <v>368</v>
      </c>
    </row>
    <row r="38" spans="1:13" s="5" customFormat="1" ht="26.1" customHeight="1" x14ac:dyDescent="0.2">
      <c r="A38" s="12">
        <v>35</v>
      </c>
      <c r="B38" s="13" t="s">
        <v>432</v>
      </c>
      <c r="C38" s="24" t="s">
        <v>431</v>
      </c>
      <c r="D38" s="13" t="s">
        <v>433</v>
      </c>
      <c r="E38" s="14">
        <v>3443</v>
      </c>
      <c r="F38" s="14">
        <v>808</v>
      </c>
      <c r="G38" s="23">
        <v>9</v>
      </c>
      <c r="H38" s="76" t="s">
        <v>351</v>
      </c>
      <c r="I38" s="78" t="s">
        <v>56</v>
      </c>
    </row>
    <row r="39" spans="1:13" s="5" customFormat="1" ht="26.1" customHeight="1" x14ac:dyDescent="0.2">
      <c r="A39" s="12">
        <v>36</v>
      </c>
      <c r="B39" s="13" t="s">
        <v>402</v>
      </c>
      <c r="C39" s="24" t="s">
        <v>375</v>
      </c>
      <c r="D39" s="13" t="s">
        <v>15</v>
      </c>
      <c r="E39" s="14">
        <v>3316.9</v>
      </c>
      <c r="F39" s="14">
        <v>621</v>
      </c>
      <c r="G39" s="23">
        <v>5</v>
      </c>
      <c r="H39" s="71" t="s">
        <v>297</v>
      </c>
      <c r="I39" s="72" t="s">
        <v>368</v>
      </c>
    </row>
    <row r="40" spans="1:13" s="5" customFormat="1" ht="26.1" customHeight="1" x14ac:dyDescent="0.2">
      <c r="A40" s="12">
        <v>37</v>
      </c>
      <c r="B40" s="13" t="s">
        <v>362</v>
      </c>
      <c r="C40" s="24" t="s">
        <v>360</v>
      </c>
      <c r="D40" s="13" t="s">
        <v>365</v>
      </c>
      <c r="E40" s="14">
        <v>3290.9</v>
      </c>
      <c r="F40" s="14">
        <v>754</v>
      </c>
      <c r="G40" s="23">
        <v>15</v>
      </c>
      <c r="H40" s="76" t="s">
        <v>354</v>
      </c>
      <c r="I40" s="79" t="s">
        <v>77</v>
      </c>
    </row>
    <row r="41" spans="1:13" s="5" customFormat="1" ht="26.1" customHeight="1" x14ac:dyDescent="0.2">
      <c r="A41" s="12">
        <v>38</v>
      </c>
      <c r="B41" s="13" t="s">
        <v>401</v>
      </c>
      <c r="C41" s="24" t="s">
        <v>376</v>
      </c>
      <c r="D41" s="13" t="s">
        <v>413</v>
      </c>
      <c r="E41" s="14">
        <v>3172.05</v>
      </c>
      <c r="F41" s="14">
        <v>591</v>
      </c>
      <c r="G41" s="23">
        <v>2</v>
      </c>
      <c r="H41" s="71" t="s">
        <v>297</v>
      </c>
      <c r="I41" s="72" t="s">
        <v>368</v>
      </c>
    </row>
    <row r="42" spans="1:13" s="5" customFormat="1" ht="26.1" customHeight="1" x14ac:dyDescent="0.2">
      <c r="A42" s="12">
        <v>39</v>
      </c>
      <c r="B42" s="13" t="s">
        <v>445</v>
      </c>
      <c r="C42" s="24" t="s">
        <v>445</v>
      </c>
      <c r="D42" s="13" t="s">
        <v>120</v>
      </c>
      <c r="E42" s="14">
        <v>3061.91</v>
      </c>
      <c r="F42" s="14">
        <v>628</v>
      </c>
      <c r="G42" s="23">
        <v>7</v>
      </c>
      <c r="H42" s="76">
        <v>43581</v>
      </c>
      <c r="I42" s="78" t="s">
        <v>237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3">
        <v>2</v>
      </c>
      <c r="H43" s="76" t="s">
        <v>16</v>
      </c>
      <c r="I43" s="78" t="s">
        <v>29</v>
      </c>
    </row>
    <row r="44" spans="1:13" s="5" customFormat="1" ht="26.1" customHeight="1" x14ac:dyDescent="0.2">
      <c r="A44" s="12">
        <v>41</v>
      </c>
      <c r="B44" s="13" t="s">
        <v>363</v>
      </c>
      <c r="C44" s="13" t="s">
        <v>361</v>
      </c>
      <c r="D44" s="13" t="s">
        <v>264</v>
      </c>
      <c r="E44" s="14">
        <v>2932.35</v>
      </c>
      <c r="F44" s="14">
        <v>574</v>
      </c>
      <c r="G44" s="73">
        <v>7</v>
      </c>
      <c r="H44" s="76" t="s">
        <v>353</v>
      </c>
      <c r="I44" s="79" t="s">
        <v>77</v>
      </c>
    </row>
    <row r="45" spans="1:13" s="5" customFormat="1" ht="26.1" customHeight="1" x14ac:dyDescent="0.2">
      <c r="A45" s="12">
        <v>42</v>
      </c>
      <c r="B45" s="13" t="s">
        <v>399</v>
      </c>
      <c r="C45" s="24" t="s">
        <v>378</v>
      </c>
      <c r="D45" s="13" t="s">
        <v>69</v>
      </c>
      <c r="E45" s="14">
        <v>2843.7</v>
      </c>
      <c r="F45" s="14">
        <v>538</v>
      </c>
      <c r="G45" s="73">
        <v>4</v>
      </c>
      <c r="H45" s="71" t="s">
        <v>297</v>
      </c>
      <c r="I45" s="72" t="s">
        <v>368</v>
      </c>
    </row>
    <row r="46" spans="1:13" s="5" customFormat="1" ht="26.1" customHeight="1" x14ac:dyDescent="0.2">
      <c r="A46" s="12">
        <v>43</v>
      </c>
      <c r="B46" s="13" t="s">
        <v>400</v>
      </c>
      <c r="C46" s="13" t="s">
        <v>377</v>
      </c>
      <c r="D46" s="13" t="s">
        <v>69</v>
      </c>
      <c r="E46" s="14">
        <v>2786</v>
      </c>
      <c r="F46" s="14">
        <v>609</v>
      </c>
      <c r="G46" s="14">
        <v>5</v>
      </c>
      <c r="H46" s="75" t="s">
        <v>297</v>
      </c>
      <c r="I46" s="77" t="s">
        <v>368</v>
      </c>
      <c r="J46" s="11"/>
    </row>
    <row r="47" spans="1:13" s="43" customFormat="1" ht="26.1" customHeight="1" x14ac:dyDescent="0.2">
      <c r="A47" s="12">
        <v>44</v>
      </c>
      <c r="B47" s="60" t="s">
        <v>640</v>
      </c>
      <c r="C47" s="60" t="s">
        <v>641</v>
      </c>
      <c r="D47" s="60" t="s">
        <v>642</v>
      </c>
      <c r="E47" s="61">
        <v>2591</v>
      </c>
      <c r="F47" s="61">
        <v>1056</v>
      </c>
      <c r="G47" s="62">
        <v>1</v>
      </c>
      <c r="H47" s="63" t="s">
        <v>643</v>
      </c>
      <c r="I47" s="64" t="s">
        <v>644</v>
      </c>
    </row>
    <row r="48" spans="1:13" s="43" customFormat="1" ht="26.1" customHeight="1" x14ac:dyDescent="0.2">
      <c r="A48" s="12">
        <v>45</v>
      </c>
      <c r="B48" s="60" t="s">
        <v>671</v>
      </c>
      <c r="C48" s="60" t="s">
        <v>672</v>
      </c>
      <c r="D48" s="60" t="s">
        <v>673</v>
      </c>
      <c r="E48" s="61">
        <v>2315</v>
      </c>
      <c r="F48" s="61">
        <v>740</v>
      </c>
      <c r="G48" s="62">
        <v>1</v>
      </c>
      <c r="H48" s="63">
        <v>42030</v>
      </c>
      <c r="I48" s="64" t="s">
        <v>644</v>
      </c>
      <c r="J48" s="42"/>
      <c r="L48" s="42"/>
      <c r="M48" s="56"/>
    </row>
    <row r="49" spans="1:16" s="5" customFormat="1" ht="26.1" customHeight="1" x14ac:dyDescent="0.2">
      <c r="A49" s="12">
        <v>46</v>
      </c>
      <c r="B49" s="13" t="s">
        <v>291</v>
      </c>
      <c r="C49" s="19" t="s">
        <v>290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256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424</v>
      </c>
      <c r="C50" s="13" t="s">
        <v>425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354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348</v>
      </c>
      <c r="C51" s="19" t="s">
        <v>347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354</v>
      </c>
      <c r="I51" s="18" t="s">
        <v>29</v>
      </c>
      <c r="J51" s="11"/>
      <c r="L51" s="20"/>
      <c r="M51" s="20"/>
    </row>
    <row r="52" spans="1:16" s="43" customFormat="1" ht="26.1" customHeight="1" x14ac:dyDescent="0.2">
      <c r="A52" s="12">
        <v>49</v>
      </c>
      <c r="B52" s="60" t="s">
        <v>645</v>
      </c>
      <c r="C52" s="60" t="s">
        <v>646</v>
      </c>
      <c r="D52" s="60" t="s">
        <v>647</v>
      </c>
      <c r="E52" s="61">
        <v>1860</v>
      </c>
      <c r="F52" s="61">
        <v>401</v>
      </c>
      <c r="G52" s="62">
        <v>1</v>
      </c>
      <c r="H52" s="63" t="s">
        <v>648</v>
      </c>
      <c r="I52" s="64" t="s">
        <v>644</v>
      </c>
      <c r="K52" s="66"/>
      <c r="P52" s="56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398</v>
      </c>
      <c r="C54" s="13" t="s">
        <v>379</v>
      </c>
      <c r="D54" s="13" t="s">
        <v>414</v>
      </c>
      <c r="E54" s="14">
        <v>1598</v>
      </c>
      <c r="F54" s="14">
        <v>295</v>
      </c>
      <c r="G54" s="14">
        <v>2</v>
      </c>
      <c r="H54" s="75" t="s">
        <v>297</v>
      </c>
      <c r="I54" s="77" t="s">
        <v>368</v>
      </c>
      <c r="L54" s="20"/>
      <c r="M54" s="20"/>
      <c r="O54" s="26"/>
      <c r="P54" s="17"/>
    </row>
    <row r="55" spans="1:16" s="43" customFormat="1" ht="26.1" customHeight="1" x14ac:dyDescent="0.2">
      <c r="A55" s="12">
        <v>52</v>
      </c>
      <c r="B55" s="45" t="s">
        <v>299</v>
      </c>
      <c r="C55" s="45" t="s">
        <v>302</v>
      </c>
      <c r="D55" s="45" t="s">
        <v>306</v>
      </c>
      <c r="E55" s="47">
        <v>1597</v>
      </c>
      <c r="F55" s="47">
        <v>273</v>
      </c>
      <c r="G55" s="47">
        <v>4</v>
      </c>
      <c r="H55" s="50">
        <v>43525</v>
      </c>
      <c r="I55" s="52" t="s">
        <v>49</v>
      </c>
      <c r="J55" s="56"/>
      <c r="K55" s="66"/>
    </row>
    <row r="56" spans="1:16" s="5" customFormat="1" ht="26.1" customHeight="1" x14ac:dyDescent="0.2">
      <c r="A56" s="12">
        <v>53</v>
      </c>
      <c r="B56" s="13" t="s">
        <v>444</v>
      </c>
      <c r="C56" s="13" t="s">
        <v>443</v>
      </c>
      <c r="D56" s="13" t="s">
        <v>446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237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300</v>
      </c>
      <c r="C57" s="13" t="s">
        <v>304</v>
      </c>
      <c r="D57" s="13" t="s">
        <v>305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397</v>
      </c>
      <c r="C58" s="13" t="s">
        <v>380</v>
      </c>
      <c r="D58" s="13" t="s">
        <v>415</v>
      </c>
      <c r="E58" s="14">
        <v>1333.1</v>
      </c>
      <c r="F58" s="14">
        <v>234</v>
      </c>
      <c r="G58" s="14">
        <v>2</v>
      </c>
      <c r="H58" s="75" t="s">
        <v>297</v>
      </c>
      <c r="I58" s="77" t="s">
        <v>368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350</v>
      </c>
      <c r="C59" s="19" t="s">
        <v>349</v>
      </c>
      <c r="D59" s="13" t="s">
        <v>352</v>
      </c>
      <c r="E59" s="14">
        <v>1232.75</v>
      </c>
      <c r="F59" s="14">
        <v>273</v>
      </c>
      <c r="G59" s="14">
        <v>5</v>
      </c>
      <c r="H59" s="15" t="s">
        <v>355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396</v>
      </c>
      <c r="C60" s="13" t="s">
        <v>381</v>
      </c>
      <c r="D60" s="13" t="s">
        <v>410</v>
      </c>
      <c r="E60" s="14">
        <v>1211</v>
      </c>
      <c r="F60" s="14">
        <v>256</v>
      </c>
      <c r="G60" s="14">
        <v>5</v>
      </c>
      <c r="H60" s="75" t="s">
        <v>297</v>
      </c>
      <c r="I60" s="77" t="s">
        <v>368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395</v>
      </c>
      <c r="C61" s="13" t="s">
        <v>382</v>
      </c>
      <c r="D61" s="13" t="s">
        <v>334</v>
      </c>
      <c r="E61" s="14">
        <v>1140.7</v>
      </c>
      <c r="F61" s="14">
        <v>214</v>
      </c>
      <c r="G61" s="14">
        <v>2</v>
      </c>
      <c r="H61" s="75" t="s">
        <v>297</v>
      </c>
      <c r="I61" s="77" t="s">
        <v>368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391</v>
      </c>
      <c r="C62" s="13" t="s">
        <v>386</v>
      </c>
      <c r="D62" s="13" t="s">
        <v>417</v>
      </c>
      <c r="E62" s="14">
        <v>1119.5</v>
      </c>
      <c r="F62" s="14">
        <v>213</v>
      </c>
      <c r="G62" s="14">
        <v>1</v>
      </c>
      <c r="H62" s="75" t="s">
        <v>297</v>
      </c>
      <c r="I62" s="77" t="s">
        <v>368</v>
      </c>
    </row>
    <row r="63" spans="1:16" ht="26.1" customHeight="1" x14ac:dyDescent="0.25">
      <c r="A63" s="12">
        <v>60</v>
      </c>
      <c r="B63" s="13" t="s">
        <v>335</v>
      </c>
      <c r="C63" s="19" t="s">
        <v>336</v>
      </c>
      <c r="D63" s="13" t="s">
        <v>337</v>
      </c>
      <c r="E63" s="14">
        <v>1098.19</v>
      </c>
      <c r="F63" s="14">
        <v>207</v>
      </c>
      <c r="G63" s="14">
        <v>5</v>
      </c>
      <c r="H63" s="21" t="s">
        <v>261</v>
      </c>
      <c r="I63" s="31" t="s">
        <v>91</v>
      </c>
    </row>
    <row r="64" spans="1:16" ht="26.1" customHeight="1" x14ac:dyDescent="0.25">
      <c r="A64" s="12">
        <v>61</v>
      </c>
      <c r="B64" s="13" t="s">
        <v>393</v>
      </c>
      <c r="C64" s="13" t="s">
        <v>385</v>
      </c>
      <c r="D64" s="13" t="s">
        <v>69</v>
      </c>
      <c r="E64" s="14">
        <v>927</v>
      </c>
      <c r="F64" s="14">
        <v>181</v>
      </c>
      <c r="G64" s="14">
        <v>1</v>
      </c>
      <c r="H64" s="80" t="s">
        <v>297</v>
      </c>
      <c r="I64" s="81" t="s">
        <v>368</v>
      </c>
    </row>
    <row r="65" spans="1:18" s="43" customFormat="1" ht="26.1" customHeight="1" x14ac:dyDescent="0.2">
      <c r="A65" s="12">
        <v>62</v>
      </c>
      <c r="B65" s="60" t="s">
        <v>667</v>
      </c>
      <c r="C65" s="60" t="s">
        <v>668</v>
      </c>
      <c r="D65" s="60" t="s">
        <v>650</v>
      </c>
      <c r="E65" s="61">
        <v>875</v>
      </c>
      <c r="F65" s="61">
        <v>377</v>
      </c>
      <c r="G65" s="62">
        <v>1</v>
      </c>
      <c r="H65" s="63">
        <v>42654</v>
      </c>
      <c r="I65" s="64" t="s">
        <v>644</v>
      </c>
      <c r="J65" s="56"/>
      <c r="K65" s="66"/>
    </row>
    <row r="66" spans="1:18" s="43" customFormat="1" ht="24.75" customHeight="1" x14ac:dyDescent="0.2">
      <c r="A66" s="12">
        <v>63</v>
      </c>
      <c r="B66" s="45" t="s">
        <v>322</v>
      </c>
      <c r="C66" s="45" t="s">
        <v>321</v>
      </c>
      <c r="D66" s="45" t="s">
        <v>45</v>
      </c>
      <c r="E66" s="47">
        <v>868.93</v>
      </c>
      <c r="F66" s="47">
        <v>294</v>
      </c>
      <c r="G66" s="47">
        <v>6</v>
      </c>
      <c r="H66" s="50">
        <v>43539</v>
      </c>
      <c r="I66" s="16" t="s">
        <v>320</v>
      </c>
      <c r="J66" s="42"/>
    </row>
    <row r="67" spans="1:18" s="5" customFormat="1" ht="26.1" customHeight="1" x14ac:dyDescent="0.2">
      <c r="A67" s="12">
        <v>64</v>
      </c>
      <c r="B67" s="13" t="s">
        <v>298</v>
      </c>
      <c r="C67" s="13" t="s">
        <v>301</v>
      </c>
      <c r="D67" s="13" t="s">
        <v>303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3"/>
      <c r="K67" s="43"/>
      <c r="L67" s="43"/>
      <c r="M67" s="43"/>
      <c r="N67" s="43"/>
      <c r="O67" s="43"/>
    </row>
    <row r="68" spans="1:18" s="5" customFormat="1" ht="26.1" customHeight="1" x14ac:dyDescent="0.25">
      <c r="A68" s="12">
        <v>65</v>
      </c>
      <c r="B68" s="13" t="s">
        <v>338</v>
      </c>
      <c r="C68" s="13" t="s">
        <v>339</v>
      </c>
      <c r="D68" s="13" t="s">
        <v>69</v>
      </c>
      <c r="E68" s="14">
        <v>741.89</v>
      </c>
      <c r="F68" s="14">
        <v>188</v>
      </c>
      <c r="G68" s="14">
        <v>1</v>
      </c>
      <c r="H68" s="21" t="s">
        <v>261</v>
      </c>
      <c r="I68" s="18" t="s">
        <v>91</v>
      </c>
      <c r="J68" s="17"/>
      <c r="K68"/>
      <c r="L68"/>
      <c r="M68"/>
      <c r="N68"/>
      <c r="O68"/>
      <c r="P68"/>
      <c r="Q68"/>
      <c r="R68"/>
    </row>
    <row r="69" spans="1:18" s="43" customFormat="1" ht="24.75" customHeight="1" x14ac:dyDescent="0.2">
      <c r="A69" s="12">
        <v>66</v>
      </c>
      <c r="B69" s="45" t="s">
        <v>392</v>
      </c>
      <c r="C69" s="45" t="s">
        <v>384</v>
      </c>
      <c r="D69" s="45" t="s">
        <v>416</v>
      </c>
      <c r="E69" s="47">
        <v>729.5</v>
      </c>
      <c r="F69" s="47">
        <v>142</v>
      </c>
      <c r="G69" s="47">
        <v>1</v>
      </c>
      <c r="H69" s="74" t="s">
        <v>297</v>
      </c>
      <c r="I69" s="77" t="s">
        <v>368</v>
      </c>
      <c r="J69" s="42"/>
    </row>
    <row r="70" spans="1:18" s="43" customFormat="1" ht="24.75" customHeight="1" x14ac:dyDescent="0.2">
      <c r="A70" s="12">
        <v>67</v>
      </c>
      <c r="B70" s="45" t="s">
        <v>394</v>
      </c>
      <c r="C70" s="45" t="s">
        <v>383</v>
      </c>
      <c r="D70" s="45" t="s">
        <v>15</v>
      </c>
      <c r="E70" s="47">
        <v>701</v>
      </c>
      <c r="F70" s="47">
        <v>130</v>
      </c>
      <c r="G70" s="47">
        <v>2</v>
      </c>
      <c r="H70" s="74" t="s">
        <v>297</v>
      </c>
      <c r="I70" s="77" t="s">
        <v>368</v>
      </c>
      <c r="J70" s="42"/>
    </row>
    <row r="71" spans="1:18" s="5" customFormat="1" ht="26.1" customHeight="1" x14ac:dyDescent="0.25">
      <c r="A71" s="12">
        <v>68</v>
      </c>
      <c r="B71" s="13" t="s">
        <v>333</v>
      </c>
      <c r="C71" s="19" t="s">
        <v>332</v>
      </c>
      <c r="D71" s="13" t="s">
        <v>334</v>
      </c>
      <c r="E71" s="14">
        <v>565</v>
      </c>
      <c r="F71" s="14">
        <v>101</v>
      </c>
      <c r="G71" s="14">
        <v>2</v>
      </c>
      <c r="H71" s="15" t="s">
        <v>207</v>
      </c>
      <c r="I71" s="18" t="s">
        <v>49</v>
      </c>
      <c r="J71"/>
      <c r="K71"/>
      <c r="M71" s="11"/>
    </row>
    <row r="72" spans="1:18" s="43" customFormat="1" ht="26.1" customHeight="1" x14ac:dyDescent="0.2">
      <c r="A72" s="12">
        <v>69</v>
      </c>
      <c r="B72" s="60" t="s">
        <v>653</v>
      </c>
      <c r="C72" s="60" t="s">
        <v>654</v>
      </c>
      <c r="D72" s="60" t="s">
        <v>655</v>
      </c>
      <c r="E72" s="61">
        <v>495</v>
      </c>
      <c r="F72" s="61">
        <v>99</v>
      </c>
      <c r="G72" s="62">
        <v>1</v>
      </c>
      <c r="H72" s="63" t="s">
        <v>656</v>
      </c>
      <c r="I72" s="64" t="s">
        <v>644</v>
      </c>
    </row>
    <row r="73" spans="1:18" s="43" customFormat="1" ht="24.75" customHeight="1" x14ac:dyDescent="0.2">
      <c r="A73" s="12">
        <v>70</v>
      </c>
      <c r="B73" s="45" t="s">
        <v>52</v>
      </c>
      <c r="C73" s="45" t="s">
        <v>53</v>
      </c>
      <c r="D73" s="45" t="s">
        <v>54</v>
      </c>
      <c r="E73" s="47">
        <v>413</v>
      </c>
      <c r="F73" s="47">
        <v>164</v>
      </c>
      <c r="G73" s="47">
        <v>2</v>
      </c>
      <c r="H73" s="50">
        <v>43385</v>
      </c>
      <c r="I73" s="52" t="s">
        <v>29</v>
      </c>
      <c r="J73" s="42"/>
      <c r="L73" s="56"/>
      <c r="M73" s="56"/>
    </row>
    <row r="74" spans="1:18" s="43" customFormat="1" ht="24.75" customHeight="1" x14ac:dyDescent="0.2">
      <c r="A74" s="12">
        <v>71</v>
      </c>
      <c r="B74" s="45" t="s">
        <v>422</v>
      </c>
      <c r="C74" s="45" t="s">
        <v>422</v>
      </c>
      <c r="D74" s="45" t="s">
        <v>423</v>
      </c>
      <c r="E74" s="47">
        <v>388</v>
      </c>
      <c r="F74" s="47">
        <v>84</v>
      </c>
      <c r="G74" s="47">
        <v>1</v>
      </c>
      <c r="H74" s="74" t="s">
        <v>297</v>
      </c>
      <c r="I74" s="67" t="s">
        <v>368</v>
      </c>
      <c r="J74" s="42"/>
      <c r="O74" s="68"/>
      <c r="P74" s="56"/>
      <c r="Q74" s="56"/>
      <c r="R74" s="69"/>
    </row>
    <row r="75" spans="1:18" s="5" customFormat="1" ht="26.1" customHeight="1" x14ac:dyDescent="0.2">
      <c r="A75" s="12">
        <v>72</v>
      </c>
      <c r="B75" s="13" t="s">
        <v>649</v>
      </c>
      <c r="C75" s="13" t="s">
        <v>651</v>
      </c>
      <c r="D75" s="13" t="s">
        <v>650</v>
      </c>
      <c r="E75" s="14">
        <v>344</v>
      </c>
      <c r="F75" s="14">
        <v>142</v>
      </c>
      <c r="G75" s="14">
        <v>1</v>
      </c>
      <c r="H75" s="15" t="s">
        <v>652</v>
      </c>
      <c r="I75" s="18" t="s">
        <v>644</v>
      </c>
    </row>
    <row r="76" spans="1:18" s="43" customFormat="1" ht="24.75" customHeight="1" x14ac:dyDescent="0.2">
      <c r="A76" s="12">
        <v>73</v>
      </c>
      <c r="B76" s="45" t="s">
        <v>224</v>
      </c>
      <c r="C76" s="45" t="s">
        <v>225</v>
      </c>
      <c r="D76" s="45" t="s">
        <v>133</v>
      </c>
      <c r="E76" s="47">
        <v>330</v>
      </c>
      <c r="F76" s="47">
        <v>97</v>
      </c>
      <c r="G76" s="47">
        <v>2</v>
      </c>
      <c r="H76" s="50" t="s">
        <v>209</v>
      </c>
      <c r="I76" s="18" t="s">
        <v>56</v>
      </c>
      <c r="J76" s="42"/>
      <c r="O76" s="68"/>
      <c r="R76" s="69"/>
    </row>
    <row r="77" spans="1:18" s="43" customFormat="1" ht="26.1" customHeight="1" x14ac:dyDescent="0.2">
      <c r="A77" s="12">
        <v>74</v>
      </c>
      <c r="B77" s="60" t="s">
        <v>664</v>
      </c>
      <c r="C77" s="60" t="s">
        <v>665</v>
      </c>
      <c r="D77" s="60" t="s">
        <v>69</v>
      </c>
      <c r="E77" s="61">
        <v>273</v>
      </c>
      <c r="F77" s="61">
        <v>91</v>
      </c>
      <c r="G77" s="62">
        <v>1</v>
      </c>
      <c r="H77" s="63" t="s">
        <v>666</v>
      </c>
      <c r="I77" s="64" t="s">
        <v>644</v>
      </c>
    </row>
    <row r="78" spans="1:18" s="43" customFormat="1" ht="24.75" customHeight="1" x14ac:dyDescent="0.25">
      <c r="A78" s="12">
        <v>75</v>
      </c>
      <c r="B78" s="45" t="s">
        <v>221</v>
      </c>
      <c r="C78" s="45" t="s">
        <v>221</v>
      </c>
      <c r="D78" s="45" t="s">
        <v>10</v>
      </c>
      <c r="E78" s="47">
        <v>219</v>
      </c>
      <c r="F78" s="47">
        <v>58</v>
      </c>
      <c r="G78" s="47">
        <v>1</v>
      </c>
      <c r="H78" s="50" t="s">
        <v>204</v>
      </c>
      <c r="I78" s="52" t="s">
        <v>56</v>
      </c>
      <c r="J78" s="42"/>
      <c r="K78"/>
      <c r="L78" s="35"/>
      <c r="M78" s="55"/>
      <c r="N78"/>
      <c r="O78" s="70"/>
      <c r="P78"/>
      <c r="Q78"/>
      <c r="R78" s="54"/>
    </row>
    <row r="79" spans="1:18" s="5" customFormat="1" ht="26.1" customHeight="1" x14ac:dyDescent="0.2">
      <c r="A79" s="12">
        <v>76</v>
      </c>
      <c r="B79" s="13" t="s">
        <v>46</v>
      </c>
      <c r="C79" s="24" t="s">
        <v>47</v>
      </c>
      <c r="D79" s="45" t="s">
        <v>48</v>
      </c>
      <c r="E79" s="14">
        <v>216</v>
      </c>
      <c r="F79" s="14">
        <v>34</v>
      </c>
      <c r="G79" s="23">
        <v>2</v>
      </c>
      <c r="H79" s="76" t="s">
        <v>25</v>
      </c>
      <c r="I79" s="78" t="s">
        <v>49</v>
      </c>
    </row>
    <row r="80" spans="1:18" s="43" customFormat="1" ht="24.75" customHeight="1" x14ac:dyDescent="0.2">
      <c r="A80" s="12">
        <v>77</v>
      </c>
      <c r="B80" s="45" t="s">
        <v>390</v>
      </c>
      <c r="C80" s="45" t="s">
        <v>387</v>
      </c>
      <c r="D80" s="45" t="s">
        <v>418</v>
      </c>
      <c r="E80" s="47">
        <v>161.5</v>
      </c>
      <c r="F80" s="47">
        <v>33</v>
      </c>
      <c r="G80" s="47">
        <v>1</v>
      </c>
      <c r="H80" s="74" t="s">
        <v>297</v>
      </c>
      <c r="I80" s="67" t="s">
        <v>368</v>
      </c>
      <c r="J80" s="42"/>
    </row>
    <row r="81" spans="1:18" s="43" customFormat="1" ht="24.75" customHeight="1" x14ac:dyDescent="0.25">
      <c r="A81" s="12">
        <v>78</v>
      </c>
      <c r="B81" s="45" t="s">
        <v>258</v>
      </c>
      <c r="C81" s="45" t="s">
        <v>257</v>
      </c>
      <c r="D81" s="45" t="s">
        <v>259</v>
      </c>
      <c r="E81" s="47">
        <v>147.80000000000001</v>
      </c>
      <c r="F81" s="47">
        <v>31</v>
      </c>
      <c r="G81" s="47">
        <v>1</v>
      </c>
      <c r="H81" s="50" t="s">
        <v>260</v>
      </c>
      <c r="I81" s="53" t="s">
        <v>77</v>
      </c>
      <c r="J81" s="42"/>
      <c r="K81"/>
      <c r="L81"/>
      <c r="M81" s="20"/>
      <c r="N81" s="27"/>
      <c r="O81" s="28"/>
      <c r="P81" s="17"/>
      <c r="Q81" s="54"/>
      <c r="R81"/>
    </row>
    <row r="82" spans="1:18" s="43" customFormat="1" ht="24.75" customHeight="1" x14ac:dyDescent="0.25">
      <c r="A82" s="12">
        <v>79</v>
      </c>
      <c r="B82" s="45" t="s">
        <v>389</v>
      </c>
      <c r="C82" s="45" t="s">
        <v>388</v>
      </c>
      <c r="D82" s="45" t="s">
        <v>232</v>
      </c>
      <c r="E82" s="47">
        <v>138</v>
      </c>
      <c r="F82" s="47">
        <v>25</v>
      </c>
      <c r="G82" s="47">
        <v>1</v>
      </c>
      <c r="H82" s="74" t="s">
        <v>297</v>
      </c>
      <c r="I82" s="67" t="s">
        <v>368</v>
      </c>
      <c r="J82" s="42"/>
      <c r="K82"/>
      <c r="L82"/>
      <c r="M82" s="20"/>
      <c r="N82" s="27"/>
      <c r="O82" s="28"/>
      <c r="P82" s="17"/>
      <c r="Q82" s="54"/>
      <c r="R82"/>
    </row>
    <row r="83" spans="1:18" s="43" customFormat="1" ht="24.75" customHeight="1" x14ac:dyDescent="0.25">
      <c r="A83" s="12">
        <v>80</v>
      </c>
      <c r="B83" s="45" t="s">
        <v>420</v>
      </c>
      <c r="C83" s="45" t="s">
        <v>421</v>
      </c>
      <c r="D83" s="45" t="s">
        <v>69</v>
      </c>
      <c r="E83" s="47">
        <v>119.5</v>
      </c>
      <c r="F83" s="47">
        <v>26</v>
      </c>
      <c r="G83" s="47">
        <v>1</v>
      </c>
      <c r="H83" s="74" t="s">
        <v>297</v>
      </c>
      <c r="I83" s="67" t="s">
        <v>368</v>
      </c>
      <c r="J83" s="42"/>
      <c r="K83"/>
      <c r="L83"/>
      <c r="M83" s="20"/>
      <c r="N83" s="27"/>
      <c r="O83" s="28"/>
      <c r="P83" s="17"/>
      <c r="Q83" s="54"/>
      <c r="R83"/>
    </row>
    <row r="84" spans="1:18" s="43" customFormat="1" ht="24.75" customHeight="1" x14ac:dyDescent="0.25">
      <c r="A84" s="12">
        <v>81</v>
      </c>
      <c r="B84" s="45" t="s">
        <v>287</v>
      </c>
      <c r="C84" s="45" t="s">
        <v>286</v>
      </c>
      <c r="D84" s="45" t="s">
        <v>15</v>
      </c>
      <c r="E84" s="47">
        <v>88.98</v>
      </c>
      <c r="F84" s="47">
        <v>23</v>
      </c>
      <c r="G84" s="47">
        <v>1</v>
      </c>
      <c r="H84" s="50" t="s">
        <v>273</v>
      </c>
      <c r="I84" s="52" t="s">
        <v>29</v>
      </c>
      <c r="J84" s="42"/>
      <c r="K84"/>
      <c r="L84" s="5"/>
      <c r="M84" s="40"/>
      <c r="N84" s="5"/>
      <c r="O84" s="41"/>
      <c r="P84" s="40"/>
      <c r="Q84" s="41"/>
      <c r="R84" s="5"/>
    </row>
    <row r="85" spans="1:18" ht="26.1" customHeight="1" x14ac:dyDescent="0.25">
      <c r="A85" s="12">
        <v>82</v>
      </c>
      <c r="B85" s="13" t="s">
        <v>309</v>
      </c>
      <c r="C85" s="13" t="s">
        <v>311</v>
      </c>
      <c r="D85" s="13" t="s">
        <v>45</v>
      </c>
      <c r="E85" s="14">
        <v>84</v>
      </c>
      <c r="F85" s="14">
        <v>14</v>
      </c>
      <c r="G85" s="14">
        <v>1</v>
      </c>
      <c r="H85" s="21" t="s">
        <v>273</v>
      </c>
      <c r="I85" s="52" t="s">
        <v>56</v>
      </c>
      <c r="K85" s="20"/>
      <c r="L85" s="11"/>
      <c r="M85" s="20"/>
      <c r="N85" s="20"/>
      <c r="O85" s="11"/>
      <c r="P85" s="40"/>
      <c r="Q85" s="41"/>
      <c r="R85" s="5"/>
    </row>
    <row r="86" spans="1:18" s="5" customFormat="1" ht="26.1" customHeight="1" x14ac:dyDescent="0.25">
      <c r="A86" s="12">
        <v>83</v>
      </c>
      <c r="B86" s="13" t="s">
        <v>197</v>
      </c>
      <c r="C86" s="39" t="s">
        <v>196</v>
      </c>
      <c r="D86" s="13" t="s">
        <v>206</v>
      </c>
      <c r="E86" s="14">
        <v>38.5</v>
      </c>
      <c r="F86" s="14">
        <v>16</v>
      </c>
      <c r="G86" s="14">
        <v>1</v>
      </c>
      <c r="H86" s="15" t="s">
        <v>207</v>
      </c>
      <c r="I86" s="18" t="s">
        <v>29</v>
      </c>
      <c r="J86"/>
      <c r="K86" s="20"/>
      <c r="L86" s="11"/>
      <c r="M86" s="20"/>
      <c r="N86" s="20"/>
      <c r="O86" s="11"/>
      <c r="P86" s="40"/>
      <c r="Q86" s="41"/>
    </row>
    <row r="87" spans="1:18" s="5" customFormat="1" ht="26.1" customHeight="1" x14ac:dyDescent="0.25">
      <c r="A87" s="12">
        <v>84</v>
      </c>
      <c r="B87" s="13" t="s">
        <v>194</v>
      </c>
      <c r="C87" s="22" t="s">
        <v>193</v>
      </c>
      <c r="D87" s="24" t="s">
        <v>203</v>
      </c>
      <c r="E87" s="14">
        <v>27.2</v>
      </c>
      <c r="F87" s="14">
        <v>7</v>
      </c>
      <c r="G87" s="23">
        <v>1</v>
      </c>
      <c r="H87" s="15" t="s">
        <v>204</v>
      </c>
      <c r="I87" s="16" t="s">
        <v>36</v>
      </c>
      <c r="J87" s="30"/>
      <c r="K87"/>
      <c r="L87"/>
      <c r="M87"/>
      <c r="N87"/>
      <c r="O87"/>
      <c r="P87"/>
      <c r="Q87"/>
      <c r="R87"/>
    </row>
    <row r="88" spans="1:18" s="5" customFormat="1" ht="26.1" customHeight="1" x14ac:dyDescent="0.25">
      <c r="A88" s="12">
        <v>85</v>
      </c>
      <c r="B88" s="13" t="s">
        <v>289</v>
      </c>
      <c r="C88" s="22" t="s">
        <v>288</v>
      </c>
      <c r="D88" s="24" t="s">
        <v>296</v>
      </c>
      <c r="E88" s="14">
        <v>12</v>
      </c>
      <c r="F88" s="14">
        <v>3</v>
      </c>
      <c r="G88" s="23">
        <v>1</v>
      </c>
      <c r="H88" s="21" t="s">
        <v>261</v>
      </c>
      <c r="I88" s="18" t="s">
        <v>29</v>
      </c>
      <c r="J88" s="30"/>
      <c r="K88"/>
      <c r="L88"/>
      <c r="M88"/>
      <c r="N88"/>
      <c r="O88"/>
      <c r="P88"/>
      <c r="Q88"/>
      <c r="R88"/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1461722.9399999995</v>
      </c>
      <c r="F90" s="36">
        <f>SUM(F4:F89)</f>
        <v>281990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8">
    <sortCondition descending="1" ref="E4:E8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101"/>
  <sheetViews>
    <sheetView topLeftCell="A27" workbookViewId="0">
      <selection activeCell="E39" sqref="E3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447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518</v>
      </c>
      <c r="B4" s="87" t="s">
        <v>357</v>
      </c>
      <c r="C4" s="87" t="s">
        <v>356</v>
      </c>
      <c r="D4" s="87" t="s">
        <v>15</v>
      </c>
      <c r="E4" s="91">
        <v>236918.46</v>
      </c>
      <c r="F4" s="91">
        <v>38759</v>
      </c>
      <c r="G4" s="91">
        <v>23</v>
      </c>
      <c r="H4" s="95" t="s">
        <v>354</v>
      </c>
      <c r="I4" s="18" t="s">
        <v>17</v>
      </c>
    </row>
    <row r="5" spans="1:16" s="5" customFormat="1" ht="26.1" customHeight="1" x14ac:dyDescent="0.2">
      <c r="A5" s="7" t="s">
        <v>520</v>
      </c>
      <c r="B5" s="85" t="s">
        <v>484</v>
      </c>
      <c r="C5" s="85" t="s">
        <v>483</v>
      </c>
      <c r="D5" s="88" t="s">
        <v>503</v>
      </c>
      <c r="E5" s="86">
        <v>143127.59</v>
      </c>
      <c r="F5" s="86">
        <v>27627</v>
      </c>
      <c r="G5" s="97">
        <v>13</v>
      </c>
      <c r="H5" s="84" t="s">
        <v>456</v>
      </c>
      <c r="I5" s="16" t="s">
        <v>36</v>
      </c>
    </row>
    <row r="6" spans="1:16" s="5" customFormat="1" ht="26.1" customHeight="1" x14ac:dyDescent="0.2">
      <c r="A6" s="7" t="s">
        <v>521</v>
      </c>
      <c r="B6" s="85" t="s">
        <v>486</v>
      </c>
      <c r="C6" s="85" t="s">
        <v>485</v>
      </c>
      <c r="D6" s="13" t="s">
        <v>15</v>
      </c>
      <c r="E6" s="86">
        <v>111876.75</v>
      </c>
      <c r="F6" s="86">
        <v>19707</v>
      </c>
      <c r="G6" s="84" t="s">
        <v>531</v>
      </c>
      <c r="H6" s="84" t="s">
        <v>459</v>
      </c>
      <c r="I6" s="18" t="s">
        <v>29</v>
      </c>
    </row>
    <row r="7" spans="1:16" s="5" customFormat="1" ht="26.1" customHeight="1" x14ac:dyDescent="0.2">
      <c r="A7" s="7" t="s">
        <v>522</v>
      </c>
      <c r="B7" s="44" t="s">
        <v>595</v>
      </c>
      <c r="C7" s="44" t="s">
        <v>596</v>
      </c>
      <c r="D7" s="44" t="s">
        <v>597</v>
      </c>
      <c r="E7" s="46">
        <v>76455.41</v>
      </c>
      <c r="F7" s="46">
        <v>14341</v>
      </c>
      <c r="G7" s="48">
        <v>11</v>
      </c>
      <c r="H7" s="49" t="s">
        <v>456</v>
      </c>
      <c r="I7" s="77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519</v>
      </c>
      <c r="B8" s="13" t="s">
        <v>350</v>
      </c>
      <c r="C8" s="19" t="s">
        <v>349</v>
      </c>
      <c r="D8" s="13" t="s">
        <v>352</v>
      </c>
      <c r="E8" s="14">
        <v>63724.6</v>
      </c>
      <c r="F8" s="14">
        <v>14699</v>
      </c>
      <c r="G8" s="14">
        <v>16</v>
      </c>
      <c r="H8" s="15" t="s">
        <v>355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523</v>
      </c>
      <c r="B9" s="13" t="s">
        <v>419</v>
      </c>
      <c r="C9" s="13" t="s">
        <v>419</v>
      </c>
      <c r="D9" s="13" t="s">
        <v>10</v>
      </c>
      <c r="E9" s="14">
        <v>61798.59</v>
      </c>
      <c r="F9" s="14">
        <v>11285</v>
      </c>
      <c r="G9" s="14">
        <v>15</v>
      </c>
      <c r="H9" s="75" t="s">
        <v>353</v>
      </c>
      <c r="I9" s="77" t="s">
        <v>368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524</v>
      </c>
      <c r="B10" s="88" t="s">
        <v>488</v>
      </c>
      <c r="C10" s="88" t="s">
        <v>487</v>
      </c>
      <c r="D10" s="13" t="s">
        <v>15</v>
      </c>
      <c r="E10" s="92">
        <v>59511.76</v>
      </c>
      <c r="F10" s="92">
        <v>10823</v>
      </c>
      <c r="G10" s="14">
        <v>15</v>
      </c>
      <c r="H10" s="96" t="s">
        <v>355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525</v>
      </c>
      <c r="B11" s="13" t="s">
        <v>468</v>
      </c>
      <c r="C11" s="13" t="s">
        <v>469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355</v>
      </c>
      <c r="I11" s="18" t="s">
        <v>476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526</v>
      </c>
      <c r="B12" s="13" t="s">
        <v>341</v>
      </c>
      <c r="C12" s="19" t="s">
        <v>341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351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527</v>
      </c>
      <c r="B13" s="13" t="s">
        <v>449</v>
      </c>
      <c r="C13" s="13" t="s">
        <v>448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450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528</v>
      </c>
      <c r="B14" s="13" t="s">
        <v>516</v>
      </c>
      <c r="C14" s="13" t="s">
        <v>517</v>
      </c>
      <c r="D14" s="44" t="s">
        <v>15</v>
      </c>
      <c r="E14" s="14">
        <v>30383.27</v>
      </c>
      <c r="F14" s="14">
        <v>5487</v>
      </c>
      <c r="G14" s="14">
        <v>13</v>
      </c>
      <c r="H14" s="15" t="s">
        <v>456</v>
      </c>
      <c r="I14" s="16" t="s">
        <v>94</v>
      </c>
      <c r="J14" s="17"/>
      <c r="K14" s="11"/>
      <c r="M14" s="11"/>
      <c r="N14" s="20"/>
      <c r="O14" s="20"/>
      <c r="P14" s="11"/>
    </row>
    <row r="15" spans="1:16" s="43" customFormat="1" ht="26.1" customHeight="1" x14ac:dyDescent="0.2">
      <c r="A15" s="7" t="s">
        <v>529</v>
      </c>
      <c r="B15" s="45" t="s">
        <v>474</v>
      </c>
      <c r="C15" s="45" t="s">
        <v>475</v>
      </c>
      <c r="D15" s="45" t="s">
        <v>15</v>
      </c>
      <c r="E15" s="47">
        <v>30159.82</v>
      </c>
      <c r="F15" s="47">
        <v>6373</v>
      </c>
      <c r="G15" s="47">
        <v>19</v>
      </c>
      <c r="H15" s="50" t="s">
        <v>471</v>
      </c>
      <c r="I15" s="52" t="s">
        <v>39</v>
      </c>
      <c r="J15" s="68"/>
      <c r="L15" s="42"/>
    </row>
    <row r="16" spans="1:16" s="5" customFormat="1" ht="26.1" customHeight="1" x14ac:dyDescent="0.2">
      <c r="A16" s="7" t="s">
        <v>530</v>
      </c>
      <c r="B16" s="13" t="s">
        <v>508</v>
      </c>
      <c r="C16" s="13" t="s">
        <v>509</v>
      </c>
      <c r="D16" s="13" t="s">
        <v>15</v>
      </c>
      <c r="E16" s="14">
        <v>25968</v>
      </c>
      <c r="F16" s="14">
        <v>5277</v>
      </c>
      <c r="G16" s="14">
        <v>15</v>
      </c>
      <c r="H16" s="75" t="s">
        <v>459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531</v>
      </c>
      <c r="B17" s="13" t="s">
        <v>278</v>
      </c>
      <c r="C17" s="13" t="s">
        <v>279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273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532</v>
      </c>
      <c r="B18" s="13" t="s">
        <v>441</v>
      </c>
      <c r="C18" s="13" t="s">
        <v>442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351</v>
      </c>
      <c r="I18" s="18" t="s">
        <v>440</v>
      </c>
      <c r="J18" s="17"/>
      <c r="K18" s="11"/>
      <c r="M18" s="11"/>
      <c r="N18" s="20"/>
      <c r="O18" s="20"/>
      <c r="P18" s="11"/>
    </row>
    <row r="19" spans="1:16" s="43" customFormat="1" ht="26.1" customHeight="1" x14ac:dyDescent="0.2">
      <c r="A19" s="7" t="s">
        <v>533</v>
      </c>
      <c r="B19" s="45" t="s">
        <v>452</v>
      </c>
      <c r="C19" s="89" t="s">
        <v>451</v>
      </c>
      <c r="D19" s="45" t="s">
        <v>175</v>
      </c>
      <c r="E19" s="47">
        <v>21328.31</v>
      </c>
      <c r="F19" s="47">
        <v>3730</v>
      </c>
      <c r="G19" s="93">
        <v>18</v>
      </c>
      <c r="H19" s="50" t="s">
        <v>355</v>
      </c>
      <c r="I19" s="52" t="s">
        <v>453</v>
      </c>
      <c r="J19" s="68"/>
    </row>
    <row r="20" spans="1:16" s="5" customFormat="1" ht="26.1" customHeight="1" x14ac:dyDescent="0.2">
      <c r="A20" s="7" t="s">
        <v>534</v>
      </c>
      <c r="B20" s="13" t="s">
        <v>344</v>
      </c>
      <c r="C20" s="19" t="s">
        <v>343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353</v>
      </c>
      <c r="I20" s="16" t="s">
        <v>36</v>
      </c>
      <c r="J20" s="17"/>
      <c r="K20" s="11"/>
      <c r="M20" s="11"/>
      <c r="N20" s="20"/>
      <c r="P20" s="11"/>
    </row>
    <row r="21" spans="1:16" s="43" customFormat="1" ht="26.1" customHeight="1" x14ac:dyDescent="0.25">
      <c r="A21" s="7" t="s">
        <v>535</v>
      </c>
      <c r="B21" s="45" t="s">
        <v>454</v>
      </c>
      <c r="C21" s="45" t="s">
        <v>455</v>
      </c>
      <c r="D21" s="45" t="s">
        <v>15</v>
      </c>
      <c r="E21" s="47">
        <v>18946.46</v>
      </c>
      <c r="F21" s="47">
        <v>3543</v>
      </c>
      <c r="G21" s="47">
        <v>17</v>
      </c>
      <c r="H21" s="50" t="s">
        <v>456</v>
      </c>
      <c r="I21" s="79" t="s">
        <v>77</v>
      </c>
      <c r="J21"/>
      <c r="K21" s="83"/>
      <c r="N21" s="68"/>
      <c r="O21" s="56"/>
      <c r="P21" s="69"/>
    </row>
    <row r="22" spans="1:16" s="43" customFormat="1" ht="26.1" customHeight="1" x14ac:dyDescent="0.2">
      <c r="A22" s="7" t="s">
        <v>536</v>
      </c>
      <c r="B22" s="60" t="s">
        <v>598</v>
      </c>
      <c r="C22" s="60" t="s">
        <v>599</v>
      </c>
      <c r="D22" s="60" t="s">
        <v>157</v>
      </c>
      <c r="E22" s="61">
        <v>16708.47</v>
      </c>
      <c r="F22" s="61">
        <v>4309</v>
      </c>
      <c r="G22" s="62">
        <v>10</v>
      </c>
      <c r="H22" s="63" t="s">
        <v>459</v>
      </c>
      <c r="I22" s="67" t="s">
        <v>101</v>
      </c>
    </row>
    <row r="23" spans="1:16" s="5" customFormat="1" ht="26.1" customHeight="1" x14ac:dyDescent="0.2">
      <c r="A23" s="7" t="s">
        <v>537</v>
      </c>
      <c r="B23" s="13" t="s">
        <v>490</v>
      </c>
      <c r="C23" s="19" t="s">
        <v>489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450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538</v>
      </c>
      <c r="B24" s="13" t="s">
        <v>492</v>
      </c>
      <c r="C24" s="19" t="s">
        <v>491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459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539</v>
      </c>
      <c r="B25" s="13" t="s">
        <v>285</v>
      </c>
      <c r="C25" s="13" t="s">
        <v>284</v>
      </c>
      <c r="D25" s="13" t="s">
        <v>295</v>
      </c>
      <c r="E25" s="14">
        <v>14353.7</v>
      </c>
      <c r="F25" s="14">
        <v>3043</v>
      </c>
      <c r="G25" s="14">
        <v>3</v>
      </c>
      <c r="H25" s="15" t="s">
        <v>275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540</v>
      </c>
      <c r="B26" s="13" t="s">
        <v>511</v>
      </c>
      <c r="C26" s="24" t="s">
        <v>510</v>
      </c>
      <c r="D26" s="45" t="s">
        <v>69</v>
      </c>
      <c r="E26" s="14">
        <v>11829.9</v>
      </c>
      <c r="F26" s="14">
        <v>2272</v>
      </c>
      <c r="G26" s="23">
        <v>4</v>
      </c>
      <c r="H26" s="76" t="s">
        <v>355</v>
      </c>
      <c r="I26" s="78" t="s">
        <v>237</v>
      </c>
    </row>
    <row r="27" spans="1:16" s="5" customFormat="1" ht="26.1" customHeight="1" x14ac:dyDescent="0.2">
      <c r="A27" s="7" t="s">
        <v>541</v>
      </c>
      <c r="B27" s="13" t="s">
        <v>494</v>
      </c>
      <c r="C27" s="22" t="s">
        <v>493</v>
      </c>
      <c r="D27" s="13" t="s">
        <v>479</v>
      </c>
      <c r="E27" s="14">
        <v>11349.76</v>
      </c>
      <c r="F27" s="14">
        <v>2062</v>
      </c>
      <c r="G27" s="23">
        <v>15</v>
      </c>
      <c r="H27" s="76" t="s">
        <v>471</v>
      </c>
      <c r="I27" s="79" t="s">
        <v>36</v>
      </c>
    </row>
    <row r="28" spans="1:16" s="5" customFormat="1" ht="26.1" customHeight="1" x14ac:dyDescent="0.2">
      <c r="A28" s="7" t="s">
        <v>542</v>
      </c>
      <c r="B28" s="13" t="s">
        <v>458</v>
      </c>
      <c r="C28" s="24" t="s">
        <v>457</v>
      </c>
      <c r="D28" s="13" t="s">
        <v>295</v>
      </c>
      <c r="E28" s="14">
        <v>7954.77</v>
      </c>
      <c r="F28" s="14">
        <v>1482</v>
      </c>
      <c r="G28" s="23">
        <v>13</v>
      </c>
      <c r="H28" s="76" t="s">
        <v>459</v>
      </c>
      <c r="I28" s="79" t="s">
        <v>77</v>
      </c>
    </row>
    <row r="29" spans="1:16" s="5" customFormat="1" ht="26.1" customHeight="1" x14ac:dyDescent="0.2">
      <c r="A29" s="7" t="s">
        <v>543</v>
      </c>
      <c r="B29" s="13" t="s">
        <v>512</v>
      </c>
      <c r="C29" s="24" t="s">
        <v>513</v>
      </c>
      <c r="D29" s="44" t="s">
        <v>15</v>
      </c>
      <c r="E29" s="14">
        <v>6495.79</v>
      </c>
      <c r="F29" s="14">
        <v>1482</v>
      </c>
      <c r="G29" s="23">
        <v>8</v>
      </c>
      <c r="H29" s="76" t="s">
        <v>450</v>
      </c>
      <c r="I29" s="78" t="s">
        <v>91</v>
      </c>
    </row>
    <row r="30" spans="1:16" s="5" customFormat="1" ht="26.1" customHeight="1" x14ac:dyDescent="0.2">
      <c r="A30" s="7" t="s">
        <v>544</v>
      </c>
      <c r="B30" s="13" t="s">
        <v>506</v>
      </c>
      <c r="C30" s="24" t="s">
        <v>507</v>
      </c>
      <c r="D30" s="13" t="s">
        <v>69</v>
      </c>
      <c r="E30" s="14">
        <v>5999</v>
      </c>
      <c r="F30" s="14">
        <v>1159</v>
      </c>
      <c r="G30" s="23">
        <v>10</v>
      </c>
      <c r="H30" s="71" t="s">
        <v>355</v>
      </c>
      <c r="I30" s="78" t="s">
        <v>56</v>
      </c>
    </row>
    <row r="31" spans="1:16" s="5" customFormat="1" ht="26.1" customHeight="1" x14ac:dyDescent="0.2">
      <c r="A31" s="7" t="s">
        <v>545</v>
      </c>
      <c r="B31" s="13" t="s">
        <v>722</v>
      </c>
      <c r="C31" s="24" t="s">
        <v>723</v>
      </c>
      <c r="D31" s="44" t="s">
        <v>15</v>
      </c>
      <c r="E31" s="14">
        <v>4912</v>
      </c>
      <c r="F31" s="14">
        <v>1368</v>
      </c>
      <c r="G31" s="23">
        <v>8</v>
      </c>
      <c r="H31" s="71" t="s">
        <v>459</v>
      </c>
      <c r="I31" s="18" t="s">
        <v>49</v>
      </c>
    </row>
    <row r="32" spans="1:16" s="5" customFormat="1" ht="26.1" customHeight="1" x14ac:dyDescent="0.2">
      <c r="A32" s="7" t="s">
        <v>546</v>
      </c>
      <c r="B32" s="13" t="s">
        <v>430</v>
      </c>
      <c r="C32" s="24" t="s">
        <v>429</v>
      </c>
      <c r="D32" s="13" t="s">
        <v>15</v>
      </c>
      <c r="E32" s="14">
        <v>5597</v>
      </c>
      <c r="F32" s="14">
        <v>947</v>
      </c>
      <c r="G32" s="23">
        <v>9</v>
      </c>
      <c r="H32" s="76" t="s">
        <v>351</v>
      </c>
      <c r="I32" s="78" t="s">
        <v>56</v>
      </c>
    </row>
    <row r="33" spans="1:16" s="5" customFormat="1" ht="26.1" customHeight="1" x14ac:dyDescent="0.2">
      <c r="A33" s="7" t="s">
        <v>547</v>
      </c>
      <c r="B33" s="13" t="s">
        <v>445</v>
      </c>
      <c r="C33" s="24" t="s">
        <v>445</v>
      </c>
      <c r="D33" s="13" t="s">
        <v>120</v>
      </c>
      <c r="E33" s="14">
        <v>5035.46</v>
      </c>
      <c r="F33" s="14">
        <v>1117</v>
      </c>
      <c r="G33" s="23">
        <v>8</v>
      </c>
      <c r="H33" s="76">
        <v>43581</v>
      </c>
      <c r="I33" s="78" t="s">
        <v>237</v>
      </c>
    </row>
    <row r="34" spans="1:16" s="5" customFormat="1" ht="26.1" customHeight="1" x14ac:dyDescent="0.2">
      <c r="A34" s="7" t="s">
        <v>548</v>
      </c>
      <c r="B34" s="13" t="s">
        <v>293</v>
      </c>
      <c r="C34" s="22" t="s">
        <v>292</v>
      </c>
      <c r="D34" s="13" t="s">
        <v>315</v>
      </c>
      <c r="E34" s="14">
        <v>4634.9399999999996</v>
      </c>
      <c r="F34" s="14">
        <v>1013</v>
      </c>
      <c r="G34" s="23">
        <v>2</v>
      </c>
      <c r="H34" s="76" t="s">
        <v>297</v>
      </c>
      <c r="I34" s="78" t="s">
        <v>29</v>
      </c>
    </row>
    <row r="35" spans="1:16" s="5" customFormat="1" ht="26.1" customHeight="1" x14ac:dyDescent="0.2">
      <c r="A35" s="7" t="s">
        <v>549</v>
      </c>
      <c r="B35" s="13" t="s">
        <v>470</v>
      </c>
      <c r="C35" s="24" t="s">
        <v>470</v>
      </c>
      <c r="D35" s="13" t="s">
        <v>15</v>
      </c>
      <c r="E35" s="14">
        <v>3471.65</v>
      </c>
      <c r="F35" s="14">
        <v>611</v>
      </c>
      <c r="G35" s="23">
        <v>11</v>
      </c>
      <c r="H35" s="76" t="s">
        <v>471</v>
      </c>
      <c r="I35" s="78" t="s">
        <v>39</v>
      </c>
    </row>
    <row r="36" spans="1:16" s="5" customFormat="1" ht="26.1" customHeight="1" x14ac:dyDescent="0.2">
      <c r="A36" s="7" t="s">
        <v>550</v>
      </c>
      <c r="B36" s="13" t="s">
        <v>472</v>
      </c>
      <c r="C36" s="24" t="s">
        <v>472</v>
      </c>
      <c r="D36" s="13" t="s">
        <v>120</v>
      </c>
      <c r="E36" s="14">
        <v>3457.92</v>
      </c>
      <c r="F36" s="14">
        <v>683</v>
      </c>
      <c r="G36" s="23">
        <v>4</v>
      </c>
      <c r="H36" s="76" t="s">
        <v>473</v>
      </c>
      <c r="I36" s="78" t="s">
        <v>440</v>
      </c>
    </row>
    <row r="37" spans="1:16" s="5" customFormat="1" ht="26.1" customHeight="1" x14ac:dyDescent="0.2">
      <c r="A37" s="7" t="s">
        <v>551</v>
      </c>
      <c r="B37" s="87" t="s">
        <v>434</v>
      </c>
      <c r="C37" s="139" t="s">
        <v>437</v>
      </c>
      <c r="D37" s="87" t="s">
        <v>45</v>
      </c>
      <c r="E37" s="91">
        <v>3256</v>
      </c>
      <c r="F37" s="91">
        <v>590</v>
      </c>
      <c r="G37" s="140">
        <v>5</v>
      </c>
      <c r="H37" s="141" t="s">
        <v>353</v>
      </c>
      <c r="I37" s="142" t="s">
        <v>56</v>
      </c>
    </row>
    <row r="38" spans="1:16" s="5" customFormat="1" ht="26.1" customHeight="1" x14ac:dyDescent="0.2">
      <c r="A38" s="7" t="s">
        <v>552</v>
      </c>
      <c r="B38" s="45" t="s">
        <v>704</v>
      </c>
      <c r="C38" s="45" t="s">
        <v>705</v>
      </c>
      <c r="D38" s="45" t="s">
        <v>706</v>
      </c>
      <c r="E38" s="47">
        <v>2909.3</v>
      </c>
      <c r="F38" s="47">
        <v>1000</v>
      </c>
      <c r="G38" s="47">
        <v>4</v>
      </c>
      <c r="H38" s="50" t="s">
        <v>450</v>
      </c>
      <c r="I38" s="52" t="s">
        <v>707</v>
      </c>
    </row>
    <row r="39" spans="1:16" s="43" customFormat="1" ht="26.1" customHeight="1" x14ac:dyDescent="0.2">
      <c r="A39" s="7" t="s">
        <v>553</v>
      </c>
      <c r="B39" s="60" t="s">
        <v>640</v>
      </c>
      <c r="C39" s="60" t="s">
        <v>641</v>
      </c>
      <c r="D39" s="60" t="s">
        <v>642</v>
      </c>
      <c r="E39" s="61">
        <v>1958</v>
      </c>
      <c r="F39" s="61">
        <v>525</v>
      </c>
      <c r="G39" s="62">
        <v>1</v>
      </c>
      <c r="H39" s="63" t="s">
        <v>643</v>
      </c>
      <c r="I39" s="64" t="s">
        <v>644</v>
      </c>
    </row>
    <row r="40" spans="1:16" s="43" customFormat="1" ht="26.1" customHeight="1" x14ac:dyDescent="0.2">
      <c r="A40" s="7" t="s">
        <v>554</v>
      </c>
      <c r="B40" s="60" t="s">
        <v>645</v>
      </c>
      <c r="C40" s="60" t="s">
        <v>646</v>
      </c>
      <c r="D40" s="60" t="s">
        <v>647</v>
      </c>
      <c r="E40" s="61">
        <v>1601</v>
      </c>
      <c r="F40" s="61">
        <v>383</v>
      </c>
      <c r="G40" s="62">
        <v>1</v>
      </c>
      <c r="H40" s="63" t="s">
        <v>648</v>
      </c>
      <c r="I40" s="64" t="s">
        <v>644</v>
      </c>
      <c r="K40" s="66"/>
      <c r="P40" s="56"/>
    </row>
    <row r="41" spans="1:16" s="5" customFormat="1" ht="26.1" customHeight="1" x14ac:dyDescent="0.2">
      <c r="A41" s="7" t="s">
        <v>555</v>
      </c>
      <c r="B41" s="13" t="s">
        <v>362</v>
      </c>
      <c r="C41" s="24" t="s">
        <v>360</v>
      </c>
      <c r="D41" s="13" t="s">
        <v>365</v>
      </c>
      <c r="E41" s="14">
        <v>1581.13</v>
      </c>
      <c r="F41" s="14">
        <v>329</v>
      </c>
      <c r="G41" s="23">
        <v>13</v>
      </c>
      <c r="H41" s="76" t="s">
        <v>354</v>
      </c>
      <c r="I41" s="79" t="s">
        <v>77</v>
      </c>
    </row>
    <row r="42" spans="1:16" s="5" customFormat="1" ht="26.1" customHeight="1" x14ac:dyDescent="0.2">
      <c r="A42" s="7" t="s">
        <v>556</v>
      </c>
      <c r="B42" s="13" t="s">
        <v>348</v>
      </c>
      <c r="C42" s="22" t="s">
        <v>347</v>
      </c>
      <c r="D42" s="13" t="s">
        <v>160</v>
      </c>
      <c r="E42" s="14">
        <v>1259.0999999999999</v>
      </c>
      <c r="F42" s="14">
        <v>275</v>
      </c>
      <c r="G42" s="23">
        <v>2</v>
      </c>
      <c r="H42" s="76" t="s">
        <v>354</v>
      </c>
      <c r="I42" s="78" t="s">
        <v>29</v>
      </c>
    </row>
    <row r="43" spans="1:16" s="5" customFormat="1" ht="26.1" customHeight="1" x14ac:dyDescent="0.2">
      <c r="A43" s="7" t="s">
        <v>557</v>
      </c>
      <c r="B43" s="13" t="s">
        <v>719</v>
      </c>
      <c r="C43" s="24" t="s">
        <v>720</v>
      </c>
      <c r="D43" s="13" t="s">
        <v>160</v>
      </c>
      <c r="E43" s="14">
        <v>1245</v>
      </c>
      <c r="F43" s="14">
        <v>333</v>
      </c>
      <c r="G43" s="23">
        <v>4</v>
      </c>
      <c r="H43" s="76" t="s">
        <v>351</v>
      </c>
      <c r="I43" s="78" t="s">
        <v>49</v>
      </c>
    </row>
    <row r="44" spans="1:16" s="5" customFormat="1" ht="26.1" customHeight="1" x14ac:dyDescent="0.2">
      <c r="A44" s="7" t="s">
        <v>558</v>
      </c>
      <c r="B44" s="13" t="s">
        <v>1082</v>
      </c>
      <c r="C44" s="24" t="s">
        <v>1083</v>
      </c>
      <c r="D44" s="13" t="s">
        <v>803</v>
      </c>
      <c r="E44" s="14">
        <v>1214.7</v>
      </c>
      <c r="F44" s="14">
        <v>475</v>
      </c>
      <c r="G44" s="23">
        <v>1</v>
      </c>
      <c r="H44" s="76" t="s">
        <v>355</v>
      </c>
      <c r="I44" s="67" t="s">
        <v>1066</v>
      </c>
    </row>
    <row r="45" spans="1:16" s="5" customFormat="1" ht="26.1" customHeight="1" x14ac:dyDescent="0.2">
      <c r="A45" s="7" t="s">
        <v>559</v>
      </c>
      <c r="B45" s="13" t="s">
        <v>514</v>
      </c>
      <c r="C45" s="24" t="s">
        <v>515</v>
      </c>
      <c r="D45" s="13" t="s">
        <v>69</v>
      </c>
      <c r="E45" s="14">
        <v>1118.98</v>
      </c>
      <c r="F45" s="14">
        <v>309</v>
      </c>
      <c r="G45" s="23">
        <v>6</v>
      </c>
      <c r="H45" s="76" t="s">
        <v>355</v>
      </c>
      <c r="I45" s="78" t="s">
        <v>91</v>
      </c>
    </row>
    <row r="46" spans="1:16" s="5" customFormat="1" ht="26.1" customHeight="1" x14ac:dyDescent="0.2">
      <c r="A46" s="7" t="s">
        <v>560</v>
      </c>
      <c r="B46" s="13" t="s">
        <v>438</v>
      </c>
      <c r="C46" s="24" t="s">
        <v>439</v>
      </c>
      <c r="D46" s="13" t="s">
        <v>15</v>
      </c>
      <c r="E46" s="14">
        <v>1101.1400000000001</v>
      </c>
      <c r="F46" s="14">
        <v>212</v>
      </c>
      <c r="G46" s="23">
        <v>1</v>
      </c>
      <c r="H46" s="76" t="s">
        <v>297</v>
      </c>
      <c r="I46" s="78" t="s">
        <v>440</v>
      </c>
    </row>
    <row r="47" spans="1:16" s="5" customFormat="1" ht="26.1" customHeight="1" x14ac:dyDescent="0.2">
      <c r="A47" s="7" t="s">
        <v>561</v>
      </c>
      <c r="B47" s="13" t="s">
        <v>342</v>
      </c>
      <c r="C47" s="22" t="s">
        <v>342</v>
      </c>
      <c r="D47" s="13" t="s">
        <v>15</v>
      </c>
      <c r="E47" s="14">
        <v>1044.6300000000001</v>
      </c>
      <c r="F47" s="14">
        <v>195</v>
      </c>
      <c r="G47" s="23">
        <v>1</v>
      </c>
      <c r="H47" s="76" t="s">
        <v>297</v>
      </c>
      <c r="I47" s="79" t="s">
        <v>36</v>
      </c>
    </row>
    <row r="48" spans="1:16" s="5" customFormat="1" ht="26.1" customHeight="1" x14ac:dyDescent="0.2">
      <c r="A48" s="7" t="s">
        <v>562</v>
      </c>
      <c r="B48" s="13" t="s">
        <v>150</v>
      </c>
      <c r="C48" s="24" t="s">
        <v>150</v>
      </c>
      <c r="D48" s="13" t="s">
        <v>10</v>
      </c>
      <c r="E48" s="14">
        <v>999.5</v>
      </c>
      <c r="F48" s="14">
        <v>388</v>
      </c>
      <c r="G48" s="73">
        <v>3</v>
      </c>
      <c r="H48" s="76">
        <v>43189</v>
      </c>
      <c r="I48" s="79" t="s">
        <v>151</v>
      </c>
    </row>
    <row r="49" spans="1:14" s="5" customFormat="1" ht="26.1" customHeight="1" x14ac:dyDescent="0.2">
      <c r="A49" s="7" t="s">
        <v>563</v>
      </c>
      <c r="B49" s="13" t="s">
        <v>407</v>
      </c>
      <c r="C49" s="24" t="s">
        <v>370</v>
      </c>
      <c r="D49" s="13" t="s">
        <v>410</v>
      </c>
      <c r="E49" s="14">
        <v>988.97</v>
      </c>
      <c r="F49" s="14">
        <v>239</v>
      </c>
      <c r="G49" s="73">
        <v>3</v>
      </c>
      <c r="H49" s="71" t="s">
        <v>297</v>
      </c>
      <c r="I49" s="72" t="s">
        <v>368</v>
      </c>
    </row>
    <row r="50" spans="1:14" s="103" customFormat="1" ht="26.1" customHeight="1" x14ac:dyDescent="0.2">
      <c r="A50" s="7" t="s">
        <v>564</v>
      </c>
      <c r="B50" s="98" t="s">
        <v>426</v>
      </c>
      <c r="C50" s="98" t="s">
        <v>427</v>
      </c>
      <c r="D50" s="98" t="s">
        <v>10</v>
      </c>
      <c r="E50" s="99">
        <v>911.2</v>
      </c>
      <c r="F50" s="99">
        <v>265</v>
      </c>
      <c r="G50" s="99">
        <v>3</v>
      </c>
      <c r="H50" s="100" t="s">
        <v>297</v>
      </c>
      <c r="I50" s="101" t="s">
        <v>428</v>
      </c>
      <c r="J50" s="102"/>
    </row>
    <row r="51" spans="1:14" s="43" customFormat="1" ht="26.1" customHeight="1" x14ac:dyDescent="0.2">
      <c r="A51" s="7" t="s">
        <v>565</v>
      </c>
      <c r="B51" s="60" t="s">
        <v>671</v>
      </c>
      <c r="C51" s="60" t="s">
        <v>672</v>
      </c>
      <c r="D51" s="60" t="s">
        <v>673</v>
      </c>
      <c r="E51" s="61">
        <v>866</v>
      </c>
      <c r="F51" s="61">
        <v>296</v>
      </c>
      <c r="G51" s="62">
        <v>1</v>
      </c>
      <c r="H51" s="63">
        <v>42030</v>
      </c>
      <c r="I51" s="64" t="s">
        <v>644</v>
      </c>
      <c r="J51" s="42"/>
      <c r="L51" s="42"/>
      <c r="M51" s="56"/>
    </row>
    <row r="52" spans="1:14" s="5" customFormat="1" ht="26.1" customHeight="1" x14ac:dyDescent="0.2">
      <c r="A52" s="7" t="s">
        <v>566</v>
      </c>
      <c r="B52" s="13" t="s">
        <v>408</v>
      </c>
      <c r="C52" s="13" t="s">
        <v>369</v>
      </c>
      <c r="D52" s="13" t="s">
        <v>409</v>
      </c>
      <c r="E52" s="14">
        <v>815.45</v>
      </c>
      <c r="F52" s="14">
        <v>203</v>
      </c>
      <c r="G52" s="14">
        <v>2</v>
      </c>
      <c r="H52" s="75" t="s">
        <v>297</v>
      </c>
      <c r="I52" s="77" t="s">
        <v>368</v>
      </c>
      <c r="J52" s="11"/>
      <c r="K52" s="20"/>
    </row>
    <row r="53" spans="1:14" s="43" customFormat="1" ht="26.1" customHeight="1" x14ac:dyDescent="0.2">
      <c r="A53" s="7" t="s">
        <v>567</v>
      </c>
      <c r="B53" s="45" t="s">
        <v>299</v>
      </c>
      <c r="C53" s="45" t="s">
        <v>302</v>
      </c>
      <c r="D53" s="45" t="s">
        <v>306</v>
      </c>
      <c r="E53" s="47">
        <v>726</v>
      </c>
      <c r="F53" s="47">
        <v>122</v>
      </c>
      <c r="G53" s="47">
        <v>4</v>
      </c>
      <c r="H53" s="50">
        <v>43525</v>
      </c>
      <c r="I53" s="52" t="s">
        <v>49</v>
      </c>
      <c r="J53" s="56"/>
      <c r="K53" s="66"/>
    </row>
    <row r="54" spans="1:14" s="43" customFormat="1" ht="26.1" customHeight="1" x14ac:dyDescent="0.2">
      <c r="A54" s="7" t="s">
        <v>568</v>
      </c>
      <c r="B54" s="60" t="s">
        <v>664</v>
      </c>
      <c r="C54" s="60" t="s">
        <v>665</v>
      </c>
      <c r="D54" s="60" t="s">
        <v>69</v>
      </c>
      <c r="E54" s="61">
        <v>715</v>
      </c>
      <c r="F54" s="61">
        <v>143</v>
      </c>
      <c r="G54" s="62">
        <v>1</v>
      </c>
      <c r="H54" s="63" t="s">
        <v>666</v>
      </c>
      <c r="I54" s="64" t="s">
        <v>644</v>
      </c>
    </row>
    <row r="55" spans="1:14" s="5" customFormat="1" ht="26.1" customHeight="1" x14ac:dyDescent="0.2">
      <c r="A55" s="7" t="s">
        <v>569</v>
      </c>
      <c r="B55" s="13" t="s">
        <v>197</v>
      </c>
      <c r="C55" s="39" t="s">
        <v>196</v>
      </c>
      <c r="D55" s="13" t="s">
        <v>206</v>
      </c>
      <c r="E55" s="14">
        <v>662</v>
      </c>
      <c r="F55" s="14">
        <v>224</v>
      </c>
      <c r="G55" s="14">
        <v>2</v>
      </c>
      <c r="H55" s="15" t="s">
        <v>207</v>
      </c>
      <c r="I55" s="18" t="s">
        <v>29</v>
      </c>
      <c r="K55" s="20"/>
      <c r="M55" s="26"/>
      <c r="N55" s="17"/>
    </row>
    <row r="56" spans="1:14" s="43" customFormat="1" ht="26.1" customHeight="1" x14ac:dyDescent="0.2">
      <c r="A56" s="7" t="s">
        <v>570</v>
      </c>
      <c r="B56" s="60" t="s">
        <v>667</v>
      </c>
      <c r="C56" s="60" t="s">
        <v>668</v>
      </c>
      <c r="D56" s="60" t="s">
        <v>650</v>
      </c>
      <c r="E56" s="61">
        <v>658</v>
      </c>
      <c r="F56" s="61">
        <v>196</v>
      </c>
      <c r="G56" s="62">
        <v>1</v>
      </c>
      <c r="H56" s="63">
        <v>42654</v>
      </c>
      <c r="I56" s="64" t="s">
        <v>644</v>
      </c>
      <c r="J56" s="56"/>
      <c r="K56" s="66"/>
    </row>
    <row r="57" spans="1:14" s="5" customFormat="1" ht="26.1" customHeight="1" x14ac:dyDescent="0.2">
      <c r="A57" s="7" t="s">
        <v>571</v>
      </c>
      <c r="B57" s="13" t="s">
        <v>406</v>
      </c>
      <c r="C57" s="13" t="s">
        <v>371</v>
      </c>
      <c r="D57" s="13" t="s">
        <v>411</v>
      </c>
      <c r="E57" s="14">
        <v>644.09</v>
      </c>
      <c r="F57" s="14">
        <v>147</v>
      </c>
      <c r="G57" s="14">
        <v>3</v>
      </c>
      <c r="H57" s="75" t="s">
        <v>297</v>
      </c>
      <c r="I57" s="77" t="s">
        <v>368</v>
      </c>
      <c r="K57" s="20"/>
      <c r="M57" s="26"/>
      <c r="N57" s="17"/>
    </row>
    <row r="58" spans="1:14" s="5" customFormat="1" ht="26.1" customHeight="1" x14ac:dyDescent="0.2">
      <c r="A58" s="7" t="s">
        <v>572</v>
      </c>
      <c r="B58" s="13" t="s">
        <v>219</v>
      </c>
      <c r="C58" s="13" t="s">
        <v>219</v>
      </c>
      <c r="D58" s="13" t="s">
        <v>10</v>
      </c>
      <c r="E58" s="14">
        <v>626.87</v>
      </c>
      <c r="F58" s="14">
        <v>103</v>
      </c>
      <c r="G58" s="14">
        <v>2</v>
      </c>
      <c r="H58" s="15" t="s">
        <v>209</v>
      </c>
      <c r="I58" s="18" t="s">
        <v>220</v>
      </c>
      <c r="K58" s="20"/>
      <c r="M58" s="26"/>
      <c r="N58" s="17"/>
    </row>
    <row r="59" spans="1:14" s="5" customFormat="1" ht="26.1" customHeight="1" x14ac:dyDescent="0.2">
      <c r="A59" s="7" t="s">
        <v>573</v>
      </c>
      <c r="B59" s="13" t="s">
        <v>363</v>
      </c>
      <c r="C59" s="13" t="s">
        <v>361</v>
      </c>
      <c r="D59" s="13" t="s">
        <v>264</v>
      </c>
      <c r="E59" s="14">
        <v>607.57000000000005</v>
      </c>
      <c r="F59" s="14">
        <v>122</v>
      </c>
      <c r="G59" s="14">
        <v>4</v>
      </c>
      <c r="H59" s="21" t="s">
        <v>353</v>
      </c>
      <c r="I59" s="29" t="s">
        <v>77</v>
      </c>
      <c r="K59" s="20"/>
      <c r="M59" s="26"/>
      <c r="N59" s="17"/>
    </row>
    <row r="60" spans="1:14" s="43" customFormat="1" ht="26.1" customHeight="1" x14ac:dyDescent="0.2">
      <c r="A60" s="7" t="s">
        <v>574</v>
      </c>
      <c r="B60" s="114" t="s">
        <v>674</v>
      </c>
      <c r="C60" s="115" t="s">
        <v>675</v>
      </c>
      <c r="D60" s="115" t="s">
        <v>676</v>
      </c>
      <c r="E60" s="61">
        <v>596</v>
      </c>
      <c r="F60" s="61">
        <v>149</v>
      </c>
      <c r="G60" s="116">
        <v>1</v>
      </c>
      <c r="H60" s="117">
        <v>42301</v>
      </c>
      <c r="I60" s="64" t="s">
        <v>644</v>
      </c>
      <c r="J60" s="42"/>
    </row>
    <row r="61" spans="1:14" ht="26.1" customHeight="1" x14ac:dyDescent="0.25">
      <c r="A61" s="7" t="s">
        <v>575</v>
      </c>
      <c r="B61" s="13" t="s">
        <v>444</v>
      </c>
      <c r="C61" s="13" t="s">
        <v>443</v>
      </c>
      <c r="D61" s="13" t="s">
        <v>446</v>
      </c>
      <c r="E61" s="14">
        <v>574.5</v>
      </c>
      <c r="F61" s="14">
        <v>151</v>
      </c>
      <c r="G61" s="14">
        <v>4</v>
      </c>
      <c r="H61" s="21">
        <v>43574</v>
      </c>
      <c r="I61" s="31" t="s">
        <v>237</v>
      </c>
    </row>
    <row r="62" spans="1:14" ht="26.1" customHeight="1" x14ac:dyDescent="0.25">
      <c r="A62" s="7" t="s">
        <v>576</v>
      </c>
      <c r="B62" s="44" t="s">
        <v>496</v>
      </c>
      <c r="C62" s="44" t="s">
        <v>495</v>
      </c>
      <c r="D62" s="44" t="s">
        <v>15</v>
      </c>
      <c r="E62" s="46">
        <v>528.5</v>
      </c>
      <c r="F62" s="46">
        <v>265</v>
      </c>
      <c r="G62" s="48">
        <v>2</v>
      </c>
      <c r="H62" s="58" t="s">
        <v>504</v>
      </c>
      <c r="I62" s="59" t="s">
        <v>26</v>
      </c>
    </row>
    <row r="63" spans="1:14" s="5" customFormat="1" ht="26.1" customHeight="1" x14ac:dyDescent="0.25">
      <c r="A63" s="7" t="s">
        <v>577</v>
      </c>
      <c r="B63" s="13" t="s">
        <v>333</v>
      </c>
      <c r="C63" s="19" t="s">
        <v>332</v>
      </c>
      <c r="D63" s="13" t="s">
        <v>334</v>
      </c>
      <c r="E63" s="14">
        <v>503</v>
      </c>
      <c r="F63" s="14">
        <v>134</v>
      </c>
      <c r="G63" s="14">
        <v>2</v>
      </c>
      <c r="H63" s="15" t="s">
        <v>207</v>
      </c>
      <c r="I63" s="18" t="s">
        <v>49</v>
      </c>
      <c r="J63"/>
      <c r="K63"/>
      <c r="M63" s="11"/>
    </row>
    <row r="64" spans="1:14" s="43" customFormat="1" ht="24.75" customHeight="1" x14ac:dyDescent="0.2">
      <c r="A64" s="7" t="s">
        <v>578</v>
      </c>
      <c r="B64" s="45" t="s">
        <v>366</v>
      </c>
      <c r="C64" s="45" t="s">
        <v>367</v>
      </c>
      <c r="D64" s="45" t="s">
        <v>157</v>
      </c>
      <c r="E64" s="47">
        <v>489.73</v>
      </c>
      <c r="F64" s="47">
        <v>153</v>
      </c>
      <c r="G64" s="47">
        <v>4</v>
      </c>
      <c r="H64" s="50" t="s">
        <v>353</v>
      </c>
      <c r="I64" s="18" t="s">
        <v>91</v>
      </c>
      <c r="J64" s="42"/>
    </row>
    <row r="65" spans="1:16" s="43" customFormat="1" ht="24.75" customHeight="1" x14ac:dyDescent="0.2">
      <c r="A65" s="7" t="s">
        <v>579</v>
      </c>
      <c r="B65" s="60" t="s">
        <v>477</v>
      </c>
      <c r="C65" s="60" t="s">
        <v>478</v>
      </c>
      <c r="D65" s="60" t="s">
        <v>479</v>
      </c>
      <c r="E65" s="61">
        <v>396</v>
      </c>
      <c r="F65" s="61">
        <v>263</v>
      </c>
      <c r="G65" s="62">
        <v>3</v>
      </c>
      <c r="H65" s="63">
        <v>42587</v>
      </c>
      <c r="I65" s="51" t="s">
        <v>39</v>
      </c>
      <c r="J65" s="42"/>
    </row>
    <row r="66" spans="1:16" s="43" customFormat="1" ht="24.75" customHeight="1" x14ac:dyDescent="0.2">
      <c r="A66" s="7" t="s">
        <v>580</v>
      </c>
      <c r="B66" s="45" t="s">
        <v>401</v>
      </c>
      <c r="C66" s="45" t="s">
        <v>376</v>
      </c>
      <c r="D66" s="45" t="s">
        <v>413</v>
      </c>
      <c r="E66" s="47">
        <v>272.05</v>
      </c>
      <c r="F66" s="47">
        <v>39</v>
      </c>
      <c r="G66" s="47">
        <v>2</v>
      </c>
      <c r="H66" s="74" t="s">
        <v>297</v>
      </c>
      <c r="I66" s="67" t="s">
        <v>368</v>
      </c>
      <c r="J66" s="42"/>
    </row>
    <row r="67" spans="1:16" s="43" customFormat="1" ht="24.75" customHeight="1" x14ac:dyDescent="0.2">
      <c r="A67" s="7" t="s">
        <v>581</v>
      </c>
      <c r="B67" s="45" t="s">
        <v>52</v>
      </c>
      <c r="C67" s="45" t="s">
        <v>53</v>
      </c>
      <c r="D67" s="45" t="s">
        <v>54</v>
      </c>
      <c r="E67" s="47">
        <v>270</v>
      </c>
      <c r="F67" s="47">
        <v>90</v>
      </c>
      <c r="G67" s="47">
        <v>1</v>
      </c>
      <c r="H67" s="50">
        <v>43385</v>
      </c>
      <c r="I67" s="18" t="s">
        <v>29</v>
      </c>
      <c r="J67" s="42"/>
    </row>
    <row r="68" spans="1:16" s="5" customFormat="1" ht="26.1" customHeight="1" x14ac:dyDescent="0.2">
      <c r="A68" s="7" t="s">
        <v>582</v>
      </c>
      <c r="B68" s="13" t="s">
        <v>402</v>
      </c>
      <c r="C68" s="13" t="s">
        <v>375</v>
      </c>
      <c r="D68" s="13" t="s">
        <v>15</v>
      </c>
      <c r="E68" s="14">
        <v>262</v>
      </c>
      <c r="F68" s="14">
        <v>61</v>
      </c>
      <c r="G68" s="14">
        <v>3</v>
      </c>
      <c r="H68" s="75" t="s">
        <v>297</v>
      </c>
      <c r="I68" s="77" t="s">
        <v>368</v>
      </c>
      <c r="K68" s="20"/>
      <c r="M68" s="26"/>
      <c r="N68" s="17"/>
    </row>
    <row r="69" spans="1:16" s="43" customFormat="1" ht="24.75" customHeight="1" x14ac:dyDescent="0.2">
      <c r="A69" s="7" t="s">
        <v>583</v>
      </c>
      <c r="B69" s="45" t="s">
        <v>403</v>
      </c>
      <c r="C69" s="45" t="s">
        <v>374</v>
      </c>
      <c r="D69" s="45" t="s">
        <v>412</v>
      </c>
      <c r="E69" s="47">
        <v>256.05</v>
      </c>
      <c r="F69" s="47">
        <v>92</v>
      </c>
      <c r="G69" s="47">
        <v>1</v>
      </c>
      <c r="H69" s="74" t="s">
        <v>297</v>
      </c>
      <c r="I69" s="67" t="s">
        <v>368</v>
      </c>
      <c r="J69" s="42"/>
    </row>
    <row r="70" spans="1:16" s="43" customFormat="1" ht="26.1" customHeight="1" x14ac:dyDescent="0.2">
      <c r="A70" s="7" t="s">
        <v>584</v>
      </c>
      <c r="B70" s="45" t="s">
        <v>396</v>
      </c>
      <c r="C70" s="45" t="s">
        <v>381</v>
      </c>
      <c r="D70" s="45" t="s">
        <v>410</v>
      </c>
      <c r="E70" s="47">
        <v>253</v>
      </c>
      <c r="F70" s="47">
        <v>47</v>
      </c>
      <c r="G70" s="47">
        <v>1</v>
      </c>
      <c r="H70" s="74" t="s">
        <v>297</v>
      </c>
      <c r="I70" s="67" t="s">
        <v>368</v>
      </c>
    </row>
    <row r="71" spans="1:16" s="43" customFormat="1" ht="26.1" customHeight="1" x14ac:dyDescent="0.2">
      <c r="A71" s="7" t="s">
        <v>585</v>
      </c>
      <c r="B71" s="60" t="s">
        <v>498</v>
      </c>
      <c r="C71" s="60" t="s">
        <v>497</v>
      </c>
      <c r="D71" s="60" t="s">
        <v>45</v>
      </c>
      <c r="E71" s="61">
        <v>234</v>
      </c>
      <c r="F71" s="61">
        <v>170</v>
      </c>
      <c r="G71" s="62">
        <v>1</v>
      </c>
      <c r="H71" s="63">
        <v>43357</v>
      </c>
      <c r="I71" s="64" t="s">
        <v>29</v>
      </c>
    </row>
    <row r="72" spans="1:16" s="5" customFormat="1" ht="26.1" customHeight="1" x14ac:dyDescent="0.2">
      <c r="A72" s="7" t="s">
        <v>586</v>
      </c>
      <c r="B72" s="13" t="s">
        <v>46</v>
      </c>
      <c r="C72" s="24" t="s">
        <v>47</v>
      </c>
      <c r="D72" s="45" t="s">
        <v>48</v>
      </c>
      <c r="E72" s="14">
        <v>228</v>
      </c>
      <c r="F72" s="14">
        <v>30</v>
      </c>
      <c r="G72" s="23">
        <v>2</v>
      </c>
      <c r="H72" s="76" t="s">
        <v>25</v>
      </c>
      <c r="I72" s="78" t="s">
        <v>49</v>
      </c>
    </row>
    <row r="73" spans="1:16" s="43" customFormat="1" ht="26.1" customHeight="1" x14ac:dyDescent="0.2">
      <c r="A73" s="7" t="s">
        <v>587</v>
      </c>
      <c r="B73" s="45" t="s">
        <v>405</v>
      </c>
      <c r="C73" s="45" t="s">
        <v>372</v>
      </c>
      <c r="D73" s="45" t="s">
        <v>45</v>
      </c>
      <c r="E73" s="47">
        <v>228</v>
      </c>
      <c r="F73" s="47">
        <v>67</v>
      </c>
      <c r="G73" s="47">
        <v>1</v>
      </c>
      <c r="H73" s="74" t="s">
        <v>297</v>
      </c>
      <c r="I73" s="67" t="s">
        <v>368</v>
      </c>
      <c r="J73" s="56"/>
      <c r="O73" s="42"/>
    </row>
    <row r="74" spans="1:16" s="43" customFormat="1" ht="26.1" customHeight="1" x14ac:dyDescent="0.2">
      <c r="A74" s="7" t="s">
        <v>588</v>
      </c>
      <c r="B74" s="60" t="s">
        <v>460</v>
      </c>
      <c r="C74" s="60" t="s">
        <v>461</v>
      </c>
      <c r="D74" s="60" t="s">
        <v>15</v>
      </c>
      <c r="E74" s="61">
        <v>224</v>
      </c>
      <c r="F74" s="61">
        <v>129</v>
      </c>
      <c r="G74" s="62">
        <v>4</v>
      </c>
      <c r="H74" s="63">
        <v>43315</v>
      </c>
      <c r="I74" s="67" t="s">
        <v>17</v>
      </c>
      <c r="J74" s="68"/>
      <c r="L74" s="42" t="s">
        <v>482</v>
      </c>
    </row>
    <row r="75" spans="1:16" s="5" customFormat="1" ht="26.1" customHeight="1" x14ac:dyDescent="0.25">
      <c r="A75" s="7" t="s">
        <v>589</v>
      </c>
      <c r="B75" s="13" t="s">
        <v>154</v>
      </c>
      <c r="C75" s="13" t="s">
        <v>154</v>
      </c>
      <c r="D75" s="13" t="s">
        <v>10</v>
      </c>
      <c r="E75" s="14">
        <v>208</v>
      </c>
      <c r="F75" s="14">
        <v>81</v>
      </c>
      <c r="G75" s="14">
        <v>1</v>
      </c>
      <c r="H75" s="15">
        <v>41544</v>
      </c>
      <c r="I75" s="18" t="s">
        <v>155</v>
      </c>
      <c r="J75"/>
      <c r="K75"/>
    </row>
    <row r="76" spans="1:16" s="43" customFormat="1" ht="24.75" customHeight="1" x14ac:dyDescent="0.2">
      <c r="A76" s="7" t="s">
        <v>590</v>
      </c>
      <c r="B76" s="60" t="s">
        <v>480</v>
      </c>
      <c r="C76" s="60" t="s">
        <v>481</v>
      </c>
      <c r="D76" s="60" t="s">
        <v>15</v>
      </c>
      <c r="E76" s="61">
        <v>188</v>
      </c>
      <c r="F76" s="61">
        <v>131</v>
      </c>
      <c r="G76" s="62">
        <v>3</v>
      </c>
      <c r="H76" s="63">
        <v>42916</v>
      </c>
      <c r="I76" s="51" t="s">
        <v>39</v>
      </c>
      <c r="J76" s="42"/>
    </row>
    <row r="77" spans="1:16" s="43" customFormat="1" ht="24.75" customHeight="1" x14ac:dyDescent="0.2">
      <c r="A77" s="7" t="s">
        <v>591</v>
      </c>
      <c r="B77" s="60" t="s">
        <v>462</v>
      </c>
      <c r="C77" s="60" t="s">
        <v>463</v>
      </c>
      <c r="D77" s="60" t="s">
        <v>15</v>
      </c>
      <c r="E77" s="61">
        <v>176</v>
      </c>
      <c r="F77" s="61">
        <v>90</v>
      </c>
      <c r="G77" s="62">
        <v>2</v>
      </c>
      <c r="H77" s="63">
        <v>43084</v>
      </c>
      <c r="I77" s="77" t="s">
        <v>21</v>
      </c>
      <c r="J77" s="42"/>
    </row>
    <row r="78" spans="1:16" s="5" customFormat="1" ht="26.1" customHeight="1" x14ac:dyDescent="0.2">
      <c r="A78" s="7" t="s">
        <v>592</v>
      </c>
      <c r="B78" s="13" t="s">
        <v>300</v>
      </c>
      <c r="C78" s="13" t="s">
        <v>304</v>
      </c>
      <c r="D78" s="13" t="s">
        <v>305</v>
      </c>
      <c r="E78" s="14">
        <v>170</v>
      </c>
      <c r="F78" s="14">
        <v>34</v>
      </c>
      <c r="G78" s="14">
        <v>2</v>
      </c>
      <c r="H78" s="15">
        <v>43525</v>
      </c>
      <c r="I78" s="18" t="s">
        <v>49</v>
      </c>
      <c r="J78" s="17"/>
      <c r="L78" s="11"/>
      <c r="O78" s="11"/>
    </row>
    <row r="79" spans="1:16" s="43" customFormat="1" ht="24.75" customHeight="1" x14ac:dyDescent="0.2">
      <c r="A79" s="7" t="s">
        <v>593</v>
      </c>
      <c r="B79" s="60" t="s">
        <v>464</v>
      </c>
      <c r="C79" s="60" t="s">
        <v>465</v>
      </c>
      <c r="D79" s="60" t="s">
        <v>15</v>
      </c>
      <c r="E79" s="61">
        <v>150.4</v>
      </c>
      <c r="F79" s="61">
        <v>73</v>
      </c>
      <c r="G79" s="62">
        <v>2</v>
      </c>
      <c r="H79" s="63">
        <v>43105</v>
      </c>
      <c r="I79" s="67" t="s">
        <v>17</v>
      </c>
      <c r="J79" s="42"/>
      <c r="K79" s="56"/>
    </row>
    <row r="80" spans="1:16" s="43" customFormat="1" ht="24.75" customHeight="1" x14ac:dyDescent="0.2">
      <c r="A80" s="7" t="s">
        <v>594</v>
      </c>
      <c r="B80" s="45" t="s">
        <v>194</v>
      </c>
      <c r="C80" s="57" t="s">
        <v>193</v>
      </c>
      <c r="D80" s="45" t="s">
        <v>203</v>
      </c>
      <c r="E80" s="47">
        <v>138</v>
      </c>
      <c r="F80" s="47">
        <v>64</v>
      </c>
      <c r="G80" s="47">
        <v>1</v>
      </c>
      <c r="H80" s="50" t="s">
        <v>204</v>
      </c>
      <c r="I80" s="16" t="s">
        <v>36</v>
      </c>
      <c r="J80" s="42"/>
      <c r="M80" s="68"/>
      <c r="P80" s="69"/>
    </row>
    <row r="81" spans="1:17" s="43" customFormat="1" ht="24.75" customHeight="1" x14ac:dyDescent="0.25">
      <c r="A81" s="7" t="s">
        <v>600</v>
      </c>
      <c r="B81" s="60" t="s">
        <v>276</v>
      </c>
      <c r="C81" s="60" t="s">
        <v>276</v>
      </c>
      <c r="D81" s="60" t="s">
        <v>15</v>
      </c>
      <c r="E81" s="61">
        <v>134</v>
      </c>
      <c r="F81" s="61">
        <v>67</v>
      </c>
      <c r="G81" s="62">
        <v>1</v>
      </c>
      <c r="H81" s="63">
        <v>43161</v>
      </c>
      <c r="I81" s="64" t="s">
        <v>39</v>
      </c>
      <c r="J81" s="42"/>
      <c r="K81" s="55"/>
      <c r="L81"/>
      <c r="M81" s="70"/>
      <c r="N81"/>
      <c r="O81"/>
      <c r="P81" s="54"/>
    </row>
    <row r="82" spans="1:17" s="43" customFormat="1" ht="24.75" customHeight="1" x14ac:dyDescent="0.25">
      <c r="A82" s="7" t="s">
        <v>601</v>
      </c>
      <c r="B82" s="45" t="s">
        <v>390</v>
      </c>
      <c r="C82" s="45" t="s">
        <v>387</v>
      </c>
      <c r="D82" s="13" t="s">
        <v>418</v>
      </c>
      <c r="E82" s="47">
        <v>130.5</v>
      </c>
      <c r="F82" s="47">
        <v>29</v>
      </c>
      <c r="G82" s="47">
        <v>1</v>
      </c>
      <c r="H82" s="74" t="s">
        <v>297</v>
      </c>
      <c r="I82" s="77" t="s">
        <v>368</v>
      </c>
      <c r="J82" s="42"/>
      <c r="K82" s="55"/>
      <c r="L82"/>
      <c r="M82" s="70"/>
      <c r="N82"/>
      <c r="O82"/>
      <c r="P82" s="54"/>
    </row>
    <row r="83" spans="1:17" s="43" customFormat="1" ht="24.75" customHeight="1" x14ac:dyDescent="0.25">
      <c r="A83" s="7" t="s">
        <v>677</v>
      </c>
      <c r="B83" s="45" t="s">
        <v>393</v>
      </c>
      <c r="C83" s="45" t="s">
        <v>385</v>
      </c>
      <c r="D83" s="45" t="s">
        <v>69</v>
      </c>
      <c r="E83" s="47">
        <v>122</v>
      </c>
      <c r="F83" s="47">
        <v>33</v>
      </c>
      <c r="G83" s="47">
        <v>1</v>
      </c>
      <c r="H83" s="74" t="s">
        <v>297</v>
      </c>
      <c r="I83" s="67" t="s">
        <v>368</v>
      </c>
      <c r="J83" s="42"/>
      <c r="K83" s="55"/>
      <c r="L83"/>
      <c r="M83" s="70"/>
      <c r="N83"/>
      <c r="O83"/>
      <c r="P83" s="54"/>
    </row>
    <row r="84" spans="1:17" s="43" customFormat="1" ht="24.75" customHeight="1" x14ac:dyDescent="0.25">
      <c r="A84" s="7" t="s">
        <v>678</v>
      </c>
      <c r="B84" s="45" t="s">
        <v>400</v>
      </c>
      <c r="C84" s="45" t="s">
        <v>377</v>
      </c>
      <c r="D84" s="13" t="s">
        <v>69</v>
      </c>
      <c r="E84" s="47">
        <v>110</v>
      </c>
      <c r="F84" s="47">
        <v>34</v>
      </c>
      <c r="G84" s="47">
        <v>1</v>
      </c>
      <c r="H84" s="74" t="s">
        <v>297</v>
      </c>
      <c r="I84" s="67" t="s">
        <v>368</v>
      </c>
      <c r="J84" s="42"/>
      <c r="K84" s="55"/>
      <c r="L84"/>
      <c r="M84" s="70"/>
      <c r="N84"/>
      <c r="O84"/>
      <c r="P84" s="54"/>
    </row>
    <row r="85" spans="1:17" s="43" customFormat="1" ht="24.75" customHeight="1" x14ac:dyDescent="0.25">
      <c r="A85" s="7" t="s">
        <v>679</v>
      </c>
      <c r="B85" s="45" t="s">
        <v>397</v>
      </c>
      <c r="C85" s="45" t="s">
        <v>380</v>
      </c>
      <c r="D85" s="82" t="s">
        <v>415</v>
      </c>
      <c r="E85" s="47">
        <v>95.6</v>
      </c>
      <c r="F85" s="47">
        <v>30</v>
      </c>
      <c r="G85" s="47">
        <v>1</v>
      </c>
      <c r="H85" s="74" t="s">
        <v>297</v>
      </c>
      <c r="I85" s="67" t="s">
        <v>368</v>
      </c>
      <c r="J85" s="42"/>
      <c r="K85" s="55"/>
      <c r="L85"/>
      <c r="M85" s="70"/>
      <c r="N85"/>
      <c r="O85"/>
      <c r="P85" s="54"/>
    </row>
    <row r="86" spans="1:17" s="43" customFormat="1" ht="24.75" customHeight="1" x14ac:dyDescent="0.25">
      <c r="A86" s="7" t="s">
        <v>680</v>
      </c>
      <c r="B86" s="45" t="s">
        <v>404</v>
      </c>
      <c r="C86" s="45" t="s">
        <v>373</v>
      </c>
      <c r="D86" s="45" t="s">
        <v>107</v>
      </c>
      <c r="E86" s="47">
        <v>91.9</v>
      </c>
      <c r="F86" s="47">
        <v>24</v>
      </c>
      <c r="G86" s="47">
        <v>1</v>
      </c>
      <c r="H86" s="74" t="s">
        <v>297</v>
      </c>
      <c r="I86" s="67" t="s">
        <v>368</v>
      </c>
      <c r="J86" s="42"/>
      <c r="K86" s="20"/>
      <c r="L86" s="27"/>
      <c r="M86" s="28"/>
      <c r="N86" s="17"/>
      <c r="O86" s="54"/>
      <c r="P86" s="35"/>
      <c r="Q86" s="69"/>
    </row>
    <row r="87" spans="1:17" s="43" customFormat="1" ht="24.75" customHeight="1" x14ac:dyDescent="0.25">
      <c r="A87" s="7" t="s">
        <v>681</v>
      </c>
      <c r="B87" s="45" t="s">
        <v>283</v>
      </c>
      <c r="C87" s="45" t="s">
        <v>282</v>
      </c>
      <c r="D87" s="45" t="s">
        <v>294</v>
      </c>
      <c r="E87" s="47">
        <v>84.34</v>
      </c>
      <c r="F87" s="47">
        <v>13</v>
      </c>
      <c r="G87" s="47">
        <v>1</v>
      </c>
      <c r="H87" s="50" t="s">
        <v>260</v>
      </c>
      <c r="I87" s="52" t="s">
        <v>29</v>
      </c>
      <c r="J87" s="42"/>
      <c r="K87" s="20"/>
      <c r="L87" s="27"/>
      <c r="M87" s="28"/>
      <c r="N87" s="17"/>
      <c r="O87" s="54"/>
      <c r="P87" s="35"/>
      <c r="Q87" s="69"/>
    </row>
    <row r="88" spans="1:17" s="43" customFormat="1" ht="26.1" customHeight="1" x14ac:dyDescent="0.2">
      <c r="A88" s="7" t="s">
        <v>682</v>
      </c>
      <c r="B88" s="60" t="s">
        <v>657</v>
      </c>
      <c r="C88" s="60" t="s">
        <v>658</v>
      </c>
      <c r="D88" s="60" t="s">
        <v>659</v>
      </c>
      <c r="E88" s="61">
        <v>82</v>
      </c>
      <c r="F88" s="61">
        <v>41</v>
      </c>
      <c r="G88" s="62">
        <v>1</v>
      </c>
      <c r="H88" s="63" t="s">
        <v>660</v>
      </c>
      <c r="I88" s="64" t="s">
        <v>644</v>
      </c>
    </row>
    <row r="89" spans="1:17" ht="26.1" customHeight="1" x14ac:dyDescent="0.25">
      <c r="A89" s="7" t="s">
        <v>683</v>
      </c>
      <c r="B89" s="44" t="s">
        <v>466</v>
      </c>
      <c r="C89" s="44" t="s">
        <v>467</v>
      </c>
      <c r="D89" s="44" t="s">
        <v>15</v>
      </c>
      <c r="E89" s="46">
        <v>76</v>
      </c>
      <c r="F89" s="46">
        <v>38</v>
      </c>
      <c r="G89" s="48">
        <v>1</v>
      </c>
      <c r="H89" s="58">
        <v>42944</v>
      </c>
      <c r="I89" s="67" t="s">
        <v>17</v>
      </c>
      <c r="K89" s="20"/>
      <c r="L89" s="20"/>
      <c r="M89" s="11"/>
      <c r="N89" s="40"/>
      <c r="O89" s="41"/>
      <c r="P89" s="20"/>
      <c r="Q89" s="54"/>
    </row>
    <row r="90" spans="1:17" s="5" customFormat="1" ht="26.1" customHeight="1" x14ac:dyDescent="0.2">
      <c r="A90" s="7" t="s">
        <v>703</v>
      </c>
      <c r="B90" s="13" t="s">
        <v>394</v>
      </c>
      <c r="C90" s="13" t="s">
        <v>383</v>
      </c>
      <c r="D90" s="13" t="s">
        <v>15</v>
      </c>
      <c r="E90" s="14">
        <v>71</v>
      </c>
      <c r="F90" s="14">
        <v>23</v>
      </c>
      <c r="G90" s="14">
        <v>1</v>
      </c>
      <c r="H90" s="75" t="s">
        <v>297</v>
      </c>
      <c r="I90" s="77" t="s">
        <v>368</v>
      </c>
      <c r="J90" s="17"/>
      <c r="L90" s="11"/>
    </row>
    <row r="91" spans="1:17" s="43" customFormat="1" ht="25.5" customHeight="1" x14ac:dyDescent="0.2">
      <c r="A91" s="7" t="s">
        <v>715</v>
      </c>
      <c r="B91" s="60" t="s">
        <v>500</v>
      </c>
      <c r="C91" s="60" t="s">
        <v>499</v>
      </c>
      <c r="D91" s="60" t="s">
        <v>15</v>
      </c>
      <c r="E91" s="61">
        <v>60</v>
      </c>
      <c r="F91" s="61">
        <v>30</v>
      </c>
      <c r="G91" s="62">
        <v>1</v>
      </c>
      <c r="H91" s="63">
        <v>43330</v>
      </c>
      <c r="I91" s="64" t="s">
        <v>26</v>
      </c>
    </row>
    <row r="92" spans="1:17" s="43" customFormat="1" ht="26.1" customHeight="1" x14ac:dyDescent="0.25">
      <c r="A92" s="7" t="s">
        <v>716</v>
      </c>
      <c r="B92" s="45" t="s">
        <v>399</v>
      </c>
      <c r="C92" s="45" t="s">
        <v>378</v>
      </c>
      <c r="D92" s="45" t="s">
        <v>69</v>
      </c>
      <c r="E92" s="47">
        <v>58.7</v>
      </c>
      <c r="F92" s="47">
        <v>18</v>
      </c>
      <c r="G92" s="47">
        <v>1</v>
      </c>
      <c r="H92" s="74" t="s">
        <v>297</v>
      </c>
      <c r="I92" s="67" t="s">
        <v>368</v>
      </c>
      <c r="J92" s="83"/>
      <c r="K92" s="83"/>
    </row>
    <row r="93" spans="1:17" s="43" customFormat="1" ht="26.1" customHeight="1" x14ac:dyDescent="0.2">
      <c r="A93" s="7" t="s">
        <v>717</v>
      </c>
      <c r="B93" s="45" t="s">
        <v>389</v>
      </c>
      <c r="C93" s="45" t="s">
        <v>388</v>
      </c>
      <c r="D93" s="45" t="s">
        <v>232</v>
      </c>
      <c r="E93" s="47">
        <v>37</v>
      </c>
      <c r="F93" s="47">
        <v>10</v>
      </c>
      <c r="G93" s="47">
        <v>1</v>
      </c>
      <c r="H93" s="74" t="s">
        <v>297</v>
      </c>
      <c r="I93" s="67" t="s">
        <v>368</v>
      </c>
    </row>
    <row r="94" spans="1:17" s="43" customFormat="1" ht="26.1" customHeight="1" x14ac:dyDescent="0.2">
      <c r="A94" s="7" t="s">
        <v>718</v>
      </c>
      <c r="B94" s="60" t="s">
        <v>37</v>
      </c>
      <c r="C94" s="60" t="s">
        <v>38</v>
      </c>
      <c r="D94" s="60" t="s">
        <v>15</v>
      </c>
      <c r="E94" s="61">
        <v>36</v>
      </c>
      <c r="F94" s="61">
        <v>18</v>
      </c>
      <c r="G94" s="62">
        <v>1</v>
      </c>
      <c r="H94" s="63">
        <v>43434</v>
      </c>
      <c r="I94" s="64" t="s">
        <v>39</v>
      </c>
    </row>
    <row r="95" spans="1:17" s="5" customFormat="1" ht="26.1" customHeight="1" x14ac:dyDescent="0.2">
      <c r="A95" s="7" t="s">
        <v>721</v>
      </c>
      <c r="B95" s="162" t="s">
        <v>78</v>
      </c>
      <c r="C95" s="45" t="s">
        <v>79</v>
      </c>
      <c r="D95" s="166" t="s">
        <v>80</v>
      </c>
      <c r="E95" s="91">
        <v>28</v>
      </c>
      <c r="F95" s="91">
        <v>5</v>
      </c>
      <c r="G95" s="136">
        <v>1</v>
      </c>
      <c r="H95" s="50" t="s">
        <v>16</v>
      </c>
      <c r="I95" s="138" t="s">
        <v>81</v>
      </c>
      <c r="O95" s="20"/>
      <c r="P95" s="11"/>
    </row>
    <row r="96" spans="1:17" s="43" customFormat="1" ht="26.1" customHeight="1" x14ac:dyDescent="0.2">
      <c r="A96" s="7" t="s">
        <v>724</v>
      </c>
      <c r="B96" s="45" t="s">
        <v>322</v>
      </c>
      <c r="C96" s="45" t="s">
        <v>321</v>
      </c>
      <c r="D96" s="45" t="s">
        <v>45</v>
      </c>
      <c r="E96" s="47">
        <v>22</v>
      </c>
      <c r="F96" s="47">
        <v>9</v>
      </c>
      <c r="G96" s="47">
        <v>1</v>
      </c>
      <c r="H96" s="50">
        <v>43539</v>
      </c>
      <c r="I96" s="53" t="s">
        <v>320</v>
      </c>
    </row>
    <row r="97" spans="1:17" s="43" customFormat="1" ht="26.1" customHeight="1" x14ac:dyDescent="0.2">
      <c r="A97" s="7" t="s">
        <v>922</v>
      </c>
      <c r="B97" s="45" t="s">
        <v>346</v>
      </c>
      <c r="C97" s="57" t="s">
        <v>345</v>
      </c>
      <c r="D97" s="45" t="s">
        <v>20</v>
      </c>
      <c r="E97" s="47">
        <v>22</v>
      </c>
      <c r="F97" s="47">
        <v>6</v>
      </c>
      <c r="G97" s="47">
        <v>1</v>
      </c>
      <c r="H97" s="50" t="s">
        <v>353</v>
      </c>
      <c r="I97" s="52" t="s">
        <v>29</v>
      </c>
      <c r="J97" s="68"/>
      <c r="N97" s="42"/>
    </row>
    <row r="98" spans="1:17" s="5" customFormat="1" ht="26.1" customHeight="1" x14ac:dyDescent="0.25">
      <c r="A98" s="7" t="s">
        <v>1028</v>
      </c>
      <c r="B98" s="44" t="s">
        <v>502</v>
      </c>
      <c r="C98" s="90" t="s">
        <v>501</v>
      </c>
      <c r="D98" s="60" t="s">
        <v>505</v>
      </c>
      <c r="E98" s="46">
        <v>8</v>
      </c>
      <c r="F98" s="46">
        <v>4</v>
      </c>
      <c r="G98" s="94">
        <v>1</v>
      </c>
      <c r="H98" s="58">
        <v>42748</v>
      </c>
      <c r="I98" s="77" t="s">
        <v>29</v>
      </c>
      <c r="J98" s="30"/>
      <c r="K98"/>
      <c r="L98"/>
      <c r="M98"/>
      <c r="N98"/>
      <c r="O98" s="70"/>
      <c r="P98" s="35"/>
      <c r="Q98" s="41"/>
    </row>
    <row r="99" spans="1:17" s="5" customFormat="1" ht="26.1" customHeight="1" x14ac:dyDescent="0.25">
      <c r="A99" s="7" t="s">
        <v>1084</v>
      </c>
      <c r="B99" s="163" t="s">
        <v>13</v>
      </c>
      <c r="C99" s="13" t="s">
        <v>14</v>
      </c>
      <c r="D99" s="13" t="s">
        <v>15</v>
      </c>
      <c r="E99" s="14">
        <v>4</v>
      </c>
      <c r="F99" s="14">
        <v>2</v>
      </c>
      <c r="G99" s="14">
        <v>1</v>
      </c>
      <c r="H99" s="21" t="s">
        <v>16</v>
      </c>
      <c r="I99" s="18" t="s">
        <v>17</v>
      </c>
      <c r="J99" s="17"/>
      <c r="K99"/>
      <c r="L99"/>
      <c r="M99"/>
      <c r="N99"/>
      <c r="O99" s="70"/>
      <c r="P99" s="35"/>
      <c r="Q99" s="41"/>
    </row>
    <row r="100" spans="1:17" s="5" customFormat="1" ht="26.1" customHeight="1" x14ac:dyDescent="0.25">
      <c r="B100" s="32"/>
      <c r="C100" s="32"/>
      <c r="D100" s="32"/>
      <c r="E100" s="33"/>
      <c r="F100" s="33"/>
      <c r="G100" s="34"/>
      <c r="J100"/>
      <c r="K100"/>
      <c r="L100"/>
      <c r="M100"/>
      <c r="N100"/>
      <c r="O100" s="70"/>
      <c r="P100" s="35"/>
      <c r="Q100" s="41"/>
    </row>
    <row r="101" spans="1:17" s="5" customFormat="1" ht="26.1" customHeight="1" thickBot="1" x14ac:dyDescent="0.3">
      <c r="B101" s="32"/>
      <c r="C101" s="32"/>
      <c r="D101" s="32"/>
      <c r="E101" s="36">
        <f>SUM(E4:E100)</f>
        <v>1265162.8199999994</v>
      </c>
      <c r="F101" s="36">
        <f>SUM(F4:F100)</f>
        <v>241918</v>
      </c>
      <c r="H101" s="20"/>
      <c r="J101"/>
      <c r="K101"/>
      <c r="L101"/>
      <c r="M101"/>
      <c r="N101"/>
      <c r="O101" s="70"/>
      <c r="P101" s="35"/>
      <c r="Q101" s="41"/>
    </row>
  </sheetData>
  <sortState xmlns:xlrd2="http://schemas.microsoft.com/office/spreadsheetml/2017/richdata2" ref="B4:I99">
    <sortCondition descending="1" ref="E4:E99"/>
  </sortState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3"/>
  <sheetViews>
    <sheetView topLeftCell="A45" workbookViewId="0">
      <selection activeCell="F53" sqref="F53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602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8">
        <v>1</v>
      </c>
      <c r="B4" s="87" t="s">
        <v>474</v>
      </c>
      <c r="C4" s="87" t="s">
        <v>475</v>
      </c>
      <c r="D4" s="87" t="s">
        <v>15</v>
      </c>
      <c r="E4" s="91">
        <v>305122.08</v>
      </c>
      <c r="F4" s="91">
        <v>64886</v>
      </c>
      <c r="G4" s="91">
        <v>19</v>
      </c>
      <c r="H4" s="95" t="s">
        <v>471</v>
      </c>
      <c r="I4" s="18" t="s">
        <v>39</v>
      </c>
    </row>
    <row r="5" spans="1:15" s="5" customFormat="1" ht="26.1" customHeight="1" x14ac:dyDescent="0.2">
      <c r="A5" s="118">
        <v>2</v>
      </c>
      <c r="B5" s="85" t="s">
        <v>604</v>
      </c>
      <c r="C5" s="85" t="s">
        <v>603</v>
      </c>
      <c r="D5" s="87" t="s">
        <v>15</v>
      </c>
      <c r="E5" s="86">
        <v>113555.57</v>
      </c>
      <c r="F5" s="86">
        <v>19941</v>
      </c>
      <c r="G5" s="84" t="s">
        <v>532</v>
      </c>
      <c r="H5" s="84" t="s">
        <v>614</v>
      </c>
      <c r="I5" s="16" t="s">
        <v>26</v>
      </c>
    </row>
    <row r="6" spans="1:15" s="5" customFormat="1" ht="26.1" customHeight="1" x14ac:dyDescent="0.2">
      <c r="A6" s="118">
        <v>3</v>
      </c>
      <c r="B6" s="87" t="s">
        <v>619</v>
      </c>
      <c r="C6" s="87" t="s">
        <v>620</v>
      </c>
      <c r="D6" s="87" t="s">
        <v>15</v>
      </c>
      <c r="E6" s="91">
        <v>100350</v>
      </c>
      <c r="F6" s="91">
        <v>18386</v>
      </c>
      <c r="G6" s="91">
        <v>14</v>
      </c>
      <c r="H6" s="95" t="s">
        <v>614</v>
      </c>
      <c r="I6" s="51" t="s">
        <v>39</v>
      </c>
    </row>
    <row r="7" spans="1:15" s="5" customFormat="1" ht="26.1" customHeight="1" x14ac:dyDescent="0.2">
      <c r="A7" s="118">
        <v>4</v>
      </c>
      <c r="B7" s="87" t="s">
        <v>472</v>
      </c>
      <c r="C7" s="87" t="s">
        <v>472</v>
      </c>
      <c r="D7" s="87" t="s">
        <v>120</v>
      </c>
      <c r="E7" s="91">
        <v>88966.21</v>
      </c>
      <c r="F7" s="91">
        <v>16536</v>
      </c>
      <c r="G7" s="91">
        <v>17</v>
      </c>
      <c r="H7" s="95" t="s">
        <v>473</v>
      </c>
      <c r="I7" s="18" t="s">
        <v>440</v>
      </c>
    </row>
    <row r="8" spans="1:15" s="5" customFormat="1" ht="26.1" customHeight="1" x14ac:dyDescent="0.2">
      <c r="A8" s="118">
        <v>5</v>
      </c>
      <c r="B8" s="87" t="s">
        <v>494</v>
      </c>
      <c r="C8" s="106" t="s">
        <v>493</v>
      </c>
      <c r="D8" s="87" t="s">
        <v>479</v>
      </c>
      <c r="E8" s="91">
        <v>69661.83</v>
      </c>
      <c r="F8" s="91">
        <v>12674</v>
      </c>
      <c r="G8" s="91">
        <v>15</v>
      </c>
      <c r="H8" s="95" t="s">
        <v>471</v>
      </c>
      <c r="I8" s="16" t="s">
        <v>36</v>
      </c>
    </row>
    <row r="9" spans="1:15" s="5" customFormat="1" ht="26.1" customHeight="1" x14ac:dyDescent="0.2">
      <c r="A9" s="118">
        <v>6</v>
      </c>
      <c r="B9" s="87" t="s">
        <v>701</v>
      </c>
      <c r="C9" s="87" t="s">
        <v>699</v>
      </c>
      <c r="D9" s="87" t="s">
        <v>15</v>
      </c>
      <c r="E9" s="91">
        <v>58816.36</v>
      </c>
      <c r="F9" s="91">
        <v>10524</v>
      </c>
      <c r="G9" s="91">
        <v>14</v>
      </c>
      <c r="H9" s="95" t="s">
        <v>473</v>
      </c>
      <c r="I9" s="18" t="s">
        <v>453</v>
      </c>
    </row>
    <row r="10" spans="1:15" s="5" customFormat="1" ht="26.1" customHeight="1" x14ac:dyDescent="0.2">
      <c r="A10" s="118">
        <v>7</v>
      </c>
      <c r="B10" s="85" t="s">
        <v>486</v>
      </c>
      <c r="C10" s="85" t="s">
        <v>485</v>
      </c>
      <c r="D10" s="87" t="s">
        <v>15</v>
      </c>
      <c r="E10" s="86">
        <v>34525.39</v>
      </c>
      <c r="F10" s="86">
        <v>6001</v>
      </c>
      <c r="G10" s="84" t="s">
        <v>526</v>
      </c>
      <c r="H10" s="84" t="s">
        <v>459</v>
      </c>
      <c r="I10" s="18" t="s">
        <v>29</v>
      </c>
    </row>
    <row r="11" spans="1:15" s="5" customFormat="1" ht="26.1" customHeight="1" x14ac:dyDescent="0.2">
      <c r="A11" s="118">
        <v>8</v>
      </c>
      <c r="B11" s="87" t="s">
        <v>449</v>
      </c>
      <c r="C11" s="87" t="s">
        <v>448</v>
      </c>
      <c r="D11" s="13" t="s">
        <v>15</v>
      </c>
      <c r="E11" s="91">
        <v>33264.699999999997</v>
      </c>
      <c r="F11" s="91">
        <v>6392</v>
      </c>
      <c r="G11" s="91">
        <v>9</v>
      </c>
      <c r="H11" s="95" t="s">
        <v>450</v>
      </c>
      <c r="I11" s="18" t="s">
        <v>17</v>
      </c>
    </row>
    <row r="12" spans="1:15" s="5" customFormat="1" ht="26.1" customHeight="1" x14ac:dyDescent="0.2">
      <c r="A12" s="118">
        <v>9</v>
      </c>
      <c r="B12" s="85" t="s">
        <v>606</v>
      </c>
      <c r="C12" s="85" t="s">
        <v>605</v>
      </c>
      <c r="D12" s="13" t="s">
        <v>15</v>
      </c>
      <c r="E12" s="86">
        <v>29578.25</v>
      </c>
      <c r="F12" s="86">
        <v>5711</v>
      </c>
      <c r="G12" s="84" t="s">
        <v>531</v>
      </c>
      <c r="H12" s="84" t="s">
        <v>624</v>
      </c>
      <c r="I12" s="18" t="s">
        <v>29</v>
      </c>
    </row>
    <row r="13" spans="1:15" s="5" customFormat="1" ht="26.1" customHeight="1" x14ac:dyDescent="0.2">
      <c r="A13" s="118">
        <v>10</v>
      </c>
      <c r="B13" s="13" t="s">
        <v>623</v>
      </c>
      <c r="C13" s="13" t="s">
        <v>625</v>
      </c>
      <c r="D13" s="13" t="s">
        <v>626</v>
      </c>
      <c r="E13" s="14">
        <v>29123</v>
      </c>
      <c r="F13" s="14">
        <v>7273</v>
      </c>
      <c r="G13" s="14">
        <v>17</v>
      </c>
      <c r="H13" s="75" t="s">
        <v>624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8">
        <v>11</v>
      </c>
      <c r="B14" s="44" t="s">
        <v>595</v>
      </c>
      <c r="C14" s="44" t="s">
        <v>596</v>
      </c>
      <c r="D14" s="44" t="s">
        <v>597</v>
      </c>
      <c r="E14" s="46">
        <v>26726.79</v>
      </c>
      <c r="F14" s="46">
        <v>4721</v>
      </c>
      <c r="G14" s="48">
        <v>4</v>
      </c>
      <c r="H14" s="49" t="s">
        <v>456</v>
      </c>
      <c r="I14" s="77" t="s">
        <v>101</v>
      </c>
      <c r="J14" s="43"/>
      <c r="K14" s="43"/>
      <c r="L14" s="43"/>
      <c r="M14" s="43"/>
      <c r="N14" s="42"/>
      <c r="O14" s="43"/>
    </row>
    <row r="15" spans="1:15" s="5" customFormat="1" ht="26.1" customHeight="1" x14ac:dyDescent="0.2">
      <c r="A15" s="118">
        <v>12</v>
      </c>
      <c r="B15" s="13" t="s">
        <v>638</v>
      </c>
      <c r="C15" s="13" t="s">
        <v>639</v>
      </c>
      <c r="D15" s="44" t="s">
        <v>232</v>
      </c>
      <c r="E15" s="14">
        <v>20862.41</v>
      </c>
      <c r="F15" s="14">
        <v>4005</v>
      </c>
      <c r="G15" s="14">
        <v>13</v>
      </c>
      <c r="H15" s="15" t="s">
        <v>614</v>
      </c>
      <c r="I15" s="16" t="s">
        <v>94</v>
      </c>
      <c r="K15" s="11"/>
      <c r="L15" s="20"/>
    </row>
    <row r="16" spans="1:15" s="5" customFormat="1" ht="26.1" customHeight="1" x14ac:dyDescent="0.2">
      <c r="A16" s="118">
        <v>13</v>
      </c>
      <c r="B16" s="13" t="s">
        <v>470</v>
      </c>
      <c r="C16" s="13" t="s">
        <v>470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471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8">
        <v>14</v>
      </c>
      <c r="B17" s="88" t="s">
        <v>484</v>
      </c>
      <c r="C17" s="88" t="s">
        <v>483</v>
      </c>
      <c r="D17" s="88" t="s">
        <v>503</v>
      </c>
      <c r="E17" s="92">
        <v>16655.36</v>
      </c>
      <c r="F17" s="92">
        <v>3242</v>
      </c>
      <c r="G17" s="48">
        <v>8</v>
      </c>
      <c r="H17" s="96" t="s">
        <v>456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8">
        <v>15</v>
      </c>
      <c r="B18" s="88" t="s">
        <v>608</v>
      </c>
      <c r="C18" s="88" t="s">
        <v>607</v>
      </c>
      <c r="D18" s="13" t="s">
        <v>45</v>
      </c>
      <c r="E18" s="92">
        <v>16428.650000000001</v>
      </c>
      <c r="F18" s="92">
        <v>4003</v>
      </c>
      <c r="G18" s="96" t="s">
        <v>532</v>
      </c>
      <c r="H18" s="96" t="s">
        <v>614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8">
        <v>16</v>
      </c>
      <c r="B19" s="88" t="s">
        <v>609</v>
      </c>
      <c r="C19" s="88" t="s">
        <v>609</v>
      </c>
      <c r="D19" s="13" t="s">
        <v>615</v>
      </c>
      <c r="E19" s="92">
        <v>15332.5</v>
      </c>
      <c r="F19" s="92">
        <v>2653</v>
      </c>
      <c r="G19" s="96" t="s">
        <v>530</v>
      </c>
      <c r="H19" s="96" t="s">
        <v>616</v>
      </c>
      <c r="I19" s="18" t="s">
        <v>29</v>
      </c>
    </row>
    <row r="20" spans="1:15" s="5" customFormat="1" ht="26.1" customHeight="1" x14ac:dyDescent="0.2">
      <c r="A20" s="118">
        <v>17</v>
      </c>
      <c r="B20" s="13" t="s">
        <v>621</v>
      </c>
      <c r="C20" s="13" t="s">
        <v>622</v>
      </c>
      <c r="D20" s="13" t="s">
        <v>120</v>
      </c>
      <c r="E20" s="14">
        <v>12809.87</v>
      </c>
      <c r="F20" s="14">
        <v>2233</v>
      </c>
      <c r="G20" s="14">
        <v>15</v>
      </c>
      <c r="H20" s="15" t="s">
        <v>616</v>
      </c>
      <c r="I20" s="51" t="s">
        <v>39</v>
      </c>
    </row>
    <row r="21" spans="1:15" s="5" customFormat="1" ht="26.1" customHeight="1" x14ac:dyDescent="0.2">
      <c r="A21" s="118">
        <v>18</v>
      </c>
      <c r="B21" s="44" t="s">
        <v>598</v>
      </c>
      <c r="C21" s="44" t="s">
        <v>599</v>
      </c>
      <c r="D21" s="44" t="s">
        <v>157</v>
      </c>
      <c r="E21" s="46">
        <v>8408.33</v>
      </c>
      <c r="F21" s="46">
        <v>2331</v>
      </c>
      <c r="G21" s="48">
        <v>6</v>
      </c>
      <c r="H21" s="49" t="s">
        <v>459</v>
      </c>
      <c r="I21" s="77" t="s">
        <v>101</v>
      </c>
    </row>
    <row r="22" spans="1:15" s="5" customFormat="1" ht="26.1" customHeight="1" x14ac:dyDescent="0.2">
      <c r="A22" s="118">
        <v>19</v>
      </c>
      <c r="B22" s="13" t="s">
        <v>627</v>
      </c>
      <c r="C22" s="13" t="s">
        <v>628</v>
      </c>
      <c r="D22" s="13" t="s">
        <v>69</v>
      </c>
      <c r="E22" s="14">
        <v>6838.29</v>
      </c>
      <c r="F22" s="14">
        <v>1206</v>
      </c>
      <c r="G22" s="14">
        <v>7</v>
      </c>
      <c r="H22" s="75" t="s">
        <v>616</v>
      </c>
      <c r="I22" s="18" t="s">
        <v>237</v>
      </c>
    </row>
    <row r="23" spans="1:15" s="5" customFormat="1" ht="26.1" customHeight="1" x14ac:dyDescent="0.2">
      <c r="A23" s="118">
        <v>20</v>
      </c>
      <c r="B23" s="98" t="s">
        <v>695</v>
      </c>
      <c r="C23" s="98" t="s">
        <v>695</v>
      </c>
      <c r="D23" s="13" t="s">
        <v>693</v>
      </c>
      <c r="E23" s="99">
        <v>6672.77</v>
      </c>
      <c r="F23" s="99">
        <v>1495</v>
      </c>
      <c r="G23" s="99">
        <v>22</v>
      </c>
      <c r="H23" s="100" t="s">
        <v>471</v>
      </c>
      <c r="I23" s="101" t="s">
        <v>694</v>
      </c>
    </row>
    <row r="24" spans="1:15" s="43" customFormat="1" ht="26.1" customHeight="1" x14ac:dyDescent="0.2">
      <c r="A24" s="118">
        <v>21</v>
      </c>
      <c r="B24" s="45" t="s">
        <v>700</v>
      </c>
      <c r="C24" s="45" t="s">
        <v>698</v>
      </c>
      <c r="D24" s="45" t="s">
        <v>702</v>
      </c>
      <c r="E24" s="47">
        <v>5961.44</v>
      </c>
      <c r="F24" s="47">
        <v>1089</v>
      </c>
      <c r="G24" s="47">
        <v>10</v>
      </c>
      <c r="H24" s="50" t="s">
        <v>473</v>
      </c>
      <c r="I24" s="53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8">
        <v>22</v>
      </c>
      <c r="B25" s="13" t="s">
        <v>508</v>
      </c>
      <c r="C25" s="13" t="s">
        <v>509</v>
      </c>
      <c r="D25" s="13" t="s">
        <v>15</v>
      </c>
      <c r="E25" s="14">
        <v>5662</v>
      </c>
      <c r="F25" s="14">
        <v>986</v>
      </c>
      <c r="G25" s="14">
        <v>6</v>
      </c>
      <c r="H25" s="75" t="s">
        <v>459</v>
      </c>
      <c r="I25" s="18" t="s">
        <v>56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5565.94</v>
      </c>
      <c r="F26" s="14">
        <v>914</v>
      </c>
      <c r="G26" s="23">
        <v>4</v>
      </c>
      <c r="H26" s="76" t="s">
        <v>354</v>
      </c>
      <c r="I26" s="78" t="s">
        <v>17</v>
      </c>
      <c r="K26" s="26"/>
      <c r="L26" s="17"/>
    </row>
    <row r="27" spans="1:15" s="5" customFormat="1" ht="26.1" customHeight="1" x14ac:dyDescent="0.2">
      <c r="A27" s="118">
        <v>24</v>
      </c>
      <c r="B27" s="13" t="s">
        <v>1080</v>
      </c>
      <c r="C27" s="24" t="s">
        <v>1081</v>
      </c>
      <c r="D27" s="13" t="s">
        <v>337</v>
      </c>
      <c r="E27" s="14">
        <v>5503.5</v>
      </c>
      <c r="F27" s="14">
        <v>2754</v>
      </c>
      <c r="G27" s="23">
        <v>1</v>
      </c>
      <c r="H27" s="76" t="s">
        <v>353</v>
      </c>
      <c r="I27" s="67" t="s">
        <v>1066</v>
      </c>
      <c r="K27" s="26"/>
      <c r="L27" s="17"/>
    </row>
    <row r="28" spans="1:15" s="5" customFormat="1" ht="26.1" customHeight="1" x14ac:dyDescent="0.2">
      <c r="A28" s="118">
        <v>25</v>
      </c>
      <c r="B28" s="13" t="s">
        <v>1077</v>
      </c>
      <c r="C28" s="24" t="s">
        <v>1079</v>
      </c>
      <c r="D28" s="13" t="s">
        <v>650</v>
      </c>
      <c r="E28" s="14">
        <v>4112</v>
      </c>
      <c r="F28" s="14">
        <v>2464</v>
      </c>
      <c r="G28" s="23">
        <v>1</v>
      </c>
      <c r="H28" s="76" t="s">
        <v>1078</v>
      </c>
      <c r="I28" s="67" t="s">
        <v>1066</v>
      </c>
      <c r="K28" s="26"/>
      <c r="L28" s="17"/>
    </row>
    <row r="29" spans="1:15" s="5" customFormat="1" ht="26.1" customHeight="1" x14ac:dyDescent="0.2">
      <c r="A29" s="118">
        <v>26</v>
      </c>
      <c r="B29" s="13" t="s">
        <v>419</v>
      </c>
      <c r="C29" s="24" t="s">
        <v>419</v>
      </c>
      <c r="D29" s="13" t="s">
        <v>10</v>
      </c>
      <c r="E29" s="14">
        <v>3778</v>
      </c>
      <c r="F29" s="14">
        <v>787</v>
      </c>
      <c r="G29" s="23">
        <v>3</v>
      </c>
      <c r="H29" s="71" t="s">
        <v>353</v>
      </c>
      <c r="I29" s="72" t="s">
        <v>368</v>
      </c>
      <c r="K29" s="26"/>
      <c r="L29" s="17"/>
    </row>
    <row r="30" spans="1:15" s="5" customFormat="1" ht="26.1" customHeight="1" x14ac:dyDescent="0.2">
      <c r="A30" s="118">
        <v>27</v>
      </c>
      <c r="B30" s="13" t="s">
        <v>696</v>
      </c>
      <c r="C30" s="24" t="s">
        <v>696</v>
      </c>
      <c r="D30" s="13" t="s">
        <v>697</v>
      </c>
      <c r="E30" s="14">
        <v>3702.01</v>
      </c>
      <c r="F30" s="14">
        <v>781</v>
      </c>
      <c r="G30" s="23">
        <v>14</v>
      </c>
      <c r="H30" s="76" t="s">
        <v>624</v>
      </c>
      <c r="I30" s="79" t="s">
        <v>77</v>
      </c>
      <c r="K30" s="26"/>
      <c r="L30" s="17"/>
    </row>
    <row r="31" spans="1:15" s="5" customFormat="1" ht="26.1" customHeight="1" x14ac:dyDescent="0.2">
      <c r="A31" s="118">
        <v>28</v>
      </c>
      <c r="B31" s="13" t="s">
        <v>341</v>
      </c>
      <c r="C31" s="22" t="s">
        <v>341</v>
      </c>
      <c r="D31" s="13" t="s">
        <v>10</v>
      </c>
      <c r="E31" s="14">
        <v>2604.25</v>
      </c>
      <c r="F31" s="14">
        <v>812</v>
      </c>
      <c r="G31" s="23">
        <v>2</v>
      </c>
      <c r="H31" s="76" t="s">
        <v>351</v>
      </c>
      <c r="I31" s="78" t="s">
        <v>29</v>
      </c>
      <c r="K31" s="26"/>
      <c r="L31" s="17"/>
    </row>
    <row r="32" spans="1:15" s="5" customFormat="1" ht="26.1" customHeight="1" x14ac:dyDescent="0.2">
      <c r="A32" s="118">
        <v>29</v>
      </c>
      <c r="B32" s="44" t="s">
        <v>636</v>
      </c>
      <c r="C32" s="90" t="s">
        <v>637</v>
      </c>
      <c r="D32" s="44" t="s">
        <v>45</v>
      </c>
      <c r="E32" s="46">
        <v>2549</v>
      </c>
      <c r="F32" s="46">
        <v>439</v>
      </c>
      <c r="G32" s="94">
        <v>4</v>
      </c>
      <c r="H32" s="104" t="s">
        <v>616</v>
      </c>
      <c r="I32" s="79" t="s">
        <v>94</v>
      </c>
      <c r="K32" s="26"/>
      <c r="L32" s="17"/>
    </row>
    <row r="33" spans="1:16" s="5" customFormat="1" ht="26.1" customHeight="1" x14ac:dyDescent="0.25">
      <c r="A33" s="118">
        <v>30</v>
      </c>
      <c r="B33" s="44" t="s">
        <v>645</v>
      </c>
      <c r="C33" s="90" t="s">
        <v>646</v>
      </c>
      <c r="D33" s="44" t="s">
        <v>647</v>
      </c>
      <c r="E33" s="46">
        <v>2249</v>
      </c>
      <c r="F33" s="46">
        <v>668</v>
      </c>
      <c r="G33" s="94">
        <v>1</v>
      </c>
      <c r="H33" s="104" t="s">
        <v>648</v>
      </c>
      <c r="I33" s="113" t="s">
        <v>644</v>
      </c>
      <c r="J33"/>
      <c r="K33"/>
      <c r="L33"/>
      <c r="M33"/>
      <c r="N33"/>
      <c r="O33"/>
    </row>
    <row r="34" spans="1:16" s="5" customFormat="1" ht="26.1" customHeight="1" x14ac:dyDescent="0.2">
      <c r="A34" s="118">
        <v>31</v>
      </c>
      <c r="B34" s="13" t="s">
        <v>722</v>
      </c>
      <c r="C34" s="24" t="s">
        <v>723</v>
      </c>
      <c r="D34" s="44" t="s">
        <v>15</v>
      </c>
      <c r="E34" s="14">
        <v>2194</v>
      </c>
      <c r="F34" s="14">
        <v>418</v>
      </c>
      <c r="G34" s="23">
        <v>8</v>
      </c>
      <c r="H34" s="71" t="s">
        <v>459</v>
      </c>
      <c r="I34" s="18" t="s">
        <v>49</v>
      </c>
    </row>
    <row r="35" spans="1:16" s="5" customFormat="1" ht="26.1" customHeight="1" x14ac:dyDescent="0.2">
      <c r="A35" s="118">
        <v>32</v>
      </c>
      <c r="B35" s="88" t="s">
        <v>611</v>
      </c>
      <c r="C35" s="120" t="s">
        <v>610</v>
      </c>
      <c r="D35" s="13" t="s">
        <v>15</v>
      </c>
      <c r="E35" s="92">
        <v>2174.39</v>
      </c>
      <c r="F35" s="92">
        <v>473</v>
      </c>
      <c r="G35" s="125" t="s">
        <v>523</v>
      </c>
      <c r="H35" s="129" t="s">
        <v>617</v>
      </c>
      <c r="I35" s="78" t="s">
        <v>29</v>
      </c>
      <c r="J35" s="43"/>
      <c r="K35" s="43"/>
      <c r="L35" s="43"/>
      <c r="M35" s="43"/>
      <c r="N35" s="43"/>
      <c r="O35" s="43"/>
    </row>
    <row r="36" spans="1:16" s="5" customFormat="1" ht="26.1" customHeight="1" x14ac:dyDescent="0.2">
      <c r="A36" s="118">
        <v>33</v>
      </c>
      <c r="B36" s="13" t="s">
        <v>490</v>
      </c>
      <c r="C36" s="22" t="s">
        <v>489</v>
      </c>
      <c r="D36" s="13" t="s">
        <v>15</v>
      </c>
      <c r="E36" s="14">
        <v>1870.56</v>
      </c>
      <c r="F36" s="14">
        <v>315</v>
      </c>
      <c r="G36" s="23">
        <v>7</v>
      </c>
      <c r="H36" s="76" t="s">
        <v>450</v>
      </c>
      <c r="I36" s="79" t="s">
        <v>26</v>
      </c>
      <c r="J36" s="43"/>
      <c r="K36" s="43"/>
      <c r="L36" s="43"/>
      <c r="M36" s="43"/>
      <c r="N36" s="43"/>
      <c r="O36" s="43"/>
    </row>
    <row r="37" spans="1:16" s="5" customFormat="1" ht="26.1" customHeight="1" x14ac:dyDescent="0.2">
      <c r="A37" s="118">
        <v>34</v>
      </c>
      <c r="B37" s="98" t="s">
        <v>634</v>
      </c>
      <c r="C37" s="98" t="s">
        <v>635</v>
      </c>
      <c r="D37" s="98" t="s">
        <v>69</v>
      </c>
      <c r="E37" s="99">
        <v>1830.69</v>
      </c>
      <c r="F37" s="99">
        <v>380</v>
      </c>
      <c r="G37" s="99">
        <v>9</v>
      </c>
      <c r="H37" s="100" t="s">
        <v>616</v>
      </c>
      <c r="I37" s="101" t="s">
        <v>633</v>
      </c>
      <c r="K37" s="40"/>
      <c r="M37" s="20"/>
      <c r="N37" s="41"/>
    </row>
    <row r="38" spans="1:16" ht="26.1" customHeight="1" x14ac:dyDescent="0.25">
      <c r="A38" s="118">
        <v>35</v>
      </c>
      <c r="B38" s="13" t="s">
        <v>350</v>
      </c>
      <c r="C38" s="19" t="s">
        <v>349</v>
      </c>
      <c r="D38" s="13" t="s">
        <v>352</v>
      </c>
      <c r="E38" s="14">
        <v>1586.18</v>
      </c>
      <c r="F38" s="14">
        <v>391</v>
      </c>
      <c r="G38" s="14">
        <v>5</v>
      </c>
      <c r="H38" s="15" t="s">
        <v>355</v>
      </c>
      <c r="I38" s="18" t="s">
        <v>29</v>
      </c>
    </row>
    <row r="39" spans="1:16" s="5" customFormat="1" ht="26.1" customHeight="1" x14ac:dyDescent="0.2">
      <c r="A39" s="118">
        <v>36</v>
      </c>
      <c r="B39" s="13" t="s">
        <v>278</v>
      </c>
      <c r="C39" s="13" t="s">
        <v>279</v>
      </c>
      <c r="D39" s="13" t="s">
        <v>15</v>
      </c>
      <c r="E39" s="14">
        <v>1282.3599999999999</v>
      </c>
      <c r="F39" s="14">
        <v>387</v>
      </c>
      <c r="G39" s="14">
        <v>8</v>
      </c>
      <c r="H39" s="15" t="s">
        <v>273</v>
      </c>
      <c r="I39" s="18" t="s">
        <v>39</v>
      </c>
      <c r="J39" s="17"/>
      <c r="K39" s="11"/>
      <c r="M39" s="11"/>
      <c r="N39" s="20"/>
      <c r="O39" s="20"/>
      <c r="P39" s="11"/>
    </row>
    <row r="40" spans="1:16" s="43" customFormat="1" ht="26.1" customHeight="1" x14ac:dyDescent="0.2">
      <c r="A40" s="118">
        <v>37</v>
      </c>
      <c r="B40" s="60" t="s">
        <v>1072</v>
      </c>
      <c r="C40" s="60" t="s">
        <v>1073</v>
      </c>
      <c r="D40" s="60" t="s">
        <v>157</v>
      </c>
      <c r="E40" s="61">
        <v>1201</v>
      </c>
      <c r="F40" s="61">
        <v>862</v>
      </c>
      <c r="G40" s="62">
        <v>1</v>
      </c>
      <c r="H40" s="63">
        <v>43216</v>
      </c>
      <c r="I40" s="67" t="s">
        <v>1066</v>
      </c>
      <c r="J40" s="269"/>
    </row>
    <row r="41" spans="1:16" s="5" customFormat="1" ht="26.1" customHeight="1" x14ac:dyDescent="0.2">
      <c r="A41" s="118">
        <v>38</v>
      </c>
      <c r="B41" s="44" t="s">
        <v>667</v>
      </c>
      <c r="C41" s="90" t="s">
        <v>668</v>
      </c>
      <c r="D41" s="44" t="s">
        <v>650</v>
      </c>
      <c r="E41" s="46">
        <v>1092</v>
      </c>
      <c r="F41" s="46">
        <v>316</v>
      </c>
      <c r="G41" s="94">
        <v>1</v>
      </c>
      <c r="H41" s="104">
        <v>42654</v>
      </c>
      <c r="I41" s="113" t="s">
        <v>644</v>
      </c>
      <c r="J41" s="43"/>
      <c r="K41" s="43"/>
      <c r="L41" s="43"/>
      <c r="M41" s="43"/>
      <c r="N41" s="43"/>
      <c r="O41" s="43"/>
    </row>
    <row r="42" spans="1:16" s="5" customFormat="1" ht="26.1" customHeight="1" x14ac:dyDescent="0.2">
      <c r="A42" s="118">
        <v>39</v>
      </c>
      <c r="B42" s="44" t="s">
        <v>653</v>
      </c>
      <c r="C42" s="90" t="s">
        <v>654</v>
      </c>
      <c r="D42" s="44" t="s">
        <v>655</v>
      </c>
      <c r="E42" s="46">
        <v>1078</v>
      </c>
      <c r="F42" s="46">
        <v>279</v>
      </c>
      <c r="G42" s="94">
        <v>1</v>
      </c>
      <c r="H42" s="104" t="s">
        <v>656</v>
      </c>
      <c r="I42" s="113" t="s">
        <v>644</v>
      </c>
      <c r="J42" s="43"/>
      <c r="K42" s="43"/>
      <c r="L42" s="43"/>
      <c r="M42" s="43"/>
      <c r="N42" s="43"/>
      <c r="O42" s="43"/>
    </row>
    <row r="43" spans="1:16" s="43" customFormat="1" ht="26.1" customHeight="1" x14ac:dyDescent="0.2">
      <c r="A43" s="118">
        <v>40</v>
      </c>
      <c r="B43" s="45" t="s">
        <v>13</v>
      </c>
      <c r="C43" s="45" t="s">
        <v>14</v>
      </c>
      <c r="D43" s="45" t="s">
        <v>15</v>
      </c>
      <c r="E43" s="47">
        <v>1013</v>
      </c>
      <c r="F43" s="47">
        <v>609</v>
      </c>
      <c r="G43" s="47">
        <v>4</v>
      </c>
      <c r="H43" s="50" t="s">
        <v>16</v>
      </c>
      <c r="I43" s="52" t="s">
        <v>17</v>
      </c>
      <c r="J43" s="42"/>
    </row>
    <row r="44" spans="1:16" s="43" customFormat="1" ht="26.1" customHeight="1" x14ac:dyDescent="0.2">
      <c r="A44" s="118">
        <v>41</v>
      </c>
      <c r="B44" s="45" t="s">
        <v>649</v>
      </c>
      <c r="C44" s="45" t="s">
        <v>651</v>
      </c>
      <c r="D44" s="45" t="s">
        <v>650</v>
      </c>
      <c r="E44" s="47">
        <v>940</v>
      </c>
      <c r="F44" s="47">
        <v>188</v>
      </c>
      <c r="G44" s="47">
        <v>1</v>
      </c>
      <c r="H44" s="50" t="s">
        <v>652</v>
      </c>
      <c r="I44" s="52" t="s">
        <v>644</v>
      </c>
      <c r="N44" s="56"/>
      <c r="O44" s="56"/>
    </row>
    <row r="45" spans="1:16" s="43" customFormat="1" ht="26.1" customHeight="1" x14ac:dyDescent="0.2">
      <c r="A45" s="118">
        <v>42</v>
      </c>
      <c r="B45" s="45" t="s">
        <v>511</v>
      </c>
      <c r="C45" s="45" t="s">
        <v>510</v>
      </c>
      <c r="D45" s="45" t="s">
        <v>69</v>
      </c>
      <c r="E45" s="47">
        <v>908.9</v>
      </c>
      <c r="F45" s="47">
        <v>150</v>
      </c>
      <c r="G45" s="47">
        <v>1</v>
      </c>
      <c r="H45" s="50" t="s">
        <v>355</v>
      </c>
      <c r="I45" s="52" t="s">
        <v>237</v>
      </c>
    </row>
    <row r="46" spans="1:16" s="43" customFormat="1" ht="26.1" customHeight="1" x14ac:dyDescent="0.2">
      <c r="A46" s="118">
        <v>43</v>
      </c>
      <c r="B46" s="45" t="s">
        <v>468</v>
      </c>
      <c r="C46" s="45" t="s">
        <v>469</v>
      </c>
      <c r="D46" s="45" t="s">
        <v>15</v>
      </c>
      <c r="E46" s="47">
        <v>874.25</v>
      </c>
      <c r="F46" s="47">
        <v>152</v>
      </c>
      <c r="G46" s="47">
        <v>2</v>
      </c>
      <c r="H46" s="50" t="s">
        <v>355</v>
      </c>
      <c r="I46" s="52" t="s">
        <v>476</v>
      </c>
    </row>
    <row r="47" spans="1:16" s="5" customFormat="1" ht="26.1" customHeight="1" x14ac:dyDescent="0.2">
      <c r="A47" s="118">
        <v>44</v>
      </c>
      <c r="B47" s="44" t="s">
        <v>689</v>
      </c>
      <c r="C47" s="90" t="s">
        <v>692</v>
      </c>
      <c r="D47" s="44" t="s">
        <v>107</v>
      </c>
      <c r="E47" s="46">
        <v>800.2</v>
      </c>
      <c r="F47" s="46">
        <v>238</v>
      </c>
      <c r="G47" s="128">
        <v>7</v>
      </c>
      <c r="H47" s="126" t="s">
        <v>691</v>
      </c>
      <c r="I47" s="72" t="s">
        <v>368</v>
      </c>
      <c r="J47" s="43"/>
      <c r="K47" s="43"/>
      <c r="L47" s="43"/>
      <c r="M47" s="42"/>
      <c r="N47" s="43"/>
      <c r="O47" s="43"/>
    </row>
    <row r="48" spans="1:16" s="103" customFormat="1" ht="26.1" customHeight="1" x14ac:dyDescent="0.2">
      <c r="A48" s="118">
        <v>45</v>
      </c>
      <c r="B48" s="13" t="s">
        <v>52</v>
      </c>
      <c r="C48" s="13" t="s">
        <v>53</v>
      </c>
      <c r="D48" s="13" t="s">
        <v>54</v>
      </c>
      <c r="E48" s="14">
        <v>727.8</v>
      </c>
      <c r="F48" s="14">
        <v>169</v>
      </c>
      <c r="G48" s="14">
        <v>2</v>
      </c>
      <c r="H48" s="15">
        <v>43385</v>
      </c>
      <c r="I48" s="18" t="s">
        <v>29</v>
      </c>
      <c r="J48" s="42" t="s">
        <v>482</v>
      </c>
      <c r="K48" s="43"/>
      <c r="L48" s="43"/>
      <c r="M48" s="43"/>
      <c r="N48" s="43"/>
      <c r="O48" s="43"/>
    </row>
    <row r="49" spans="1:15" s="43" customFormat="1" ht="26.1" customHeight="1" x14ac:dyDescent="0.2">
      <c r="A49" s="118">
        <v>46</v>
      </c>
      <c r="B49" s="60" t="s">
        <v>684</v>
      </c>
      <c r="C49" s="60" t="s">
        <v>685</v>
      </c>
      <c r="D49" s="60" t="s">
        <v>686</v>
      </c>
      <c r="E49" s="61">
        <v>674.5</v>
      </c>
      <c r="F49" s="61">
        <v>271</v>
      </c>
      <c r="G49" s="62">
        <v>3</v>
      </c>
      <c r="H49" s="63">
        <v>43189</v>
      </c>
      <c r="I49" s="64" t="s">
        <v>368</v>
      </c>
      <c r="J49" s="42"/>
      <c r="K49" s="56"/>
    </row>
    <row r="50" spans="1:15" s="43" customFormat="1" ht="26.1" customHeight="1" x14ac:dyDescent="0.2">
      <c r="A50" s="118">
        <v>47</v>
      </c>
      <c r="B50" s="119" t="s">
        <v>488</v>
      </c>
      <c r="C50" s="119" t="s">
        <v>487</v>
      </c>
      <c r="D50" s="45" t="s">
        <v>15</v>
      </c>
      <c r="E50" s="122">
        <v>645.29999999999995</v>
      </c>
      <c r="F50" s="122">
        <v>160</v>
      </c>
      <c r="G50" s="47">
        <v>1</v>
      </c>
      <c r="H50" s="124" t="s">
        <v>355</v>
      </c>
      <c r="I50" s="52" t="s">
        <v>29</v>
      </c>
    </row>
    <row r="51" spans="1:15" s="43" customFormat="1" ht="26.1" customHeight="1" x14ac:dyDescent="0.2">
      <c r="A51" s="118">
        <v>48</v>
      </c>
      <c r="B51" s="45" t="s">
        <v>293</v>
      </c>
      <c r="C51" s="57" t="s">
        <v>292</v>
      </c>
      <c r="D51" s="45" t="s">
        <v>315</v>
      </c>
      <c r="E51" s="47">
        <v>634.6</v>
      </c>
      <c r="F51" s="47">
        <v>189</v>
      </c>
      <c r="G51" s="47">
        <v>3</v>
      </c>
      <c r="H51" s="50" t="s">
        <v>297</v>
      </c>
      <c r="I51" s="52" t="s">
        <v>29</v>
      </c>
    </row>
    <row r="52" spans="1:15" s="5" customFormat="1" ht="26.1" customHeight="1" x14ac:dyDescent="0.2">
      <c r="A52" s="118">
        <v>49</v>
      </c>
      <c r="B52" s="98" t="s">
        <v>629</v>
      </c>
      <c r="C52" s="98" t="s">
        <v>630</v>
      </c>
      <c r="D52" s="98" t="s">
        <v>631</v>
      </c>
      <c r="E52" s="99">
        <v>508.64</v>
      </c>
      <c r="F52" s="99">
        <v>193</v>
      </c>
      <c r="G52" s="99">
        <v>10</v>
      </c>
      <c r="H52" s="100" t="s">
        <v>632</v>
      </c>
      <c r="I52" s="101" t="s">
        <v>633</v>
      </c>
      <c r="J52" s="43"/>
      <c r="K52" s="43"/>
      <c r="L52" s="43"/>
      <c r="M52" s="43"/>
      <c r="N52" s="43"/>
      <c r="O52" s="43"/>
    </row>
    <row r="53" spans="1:15" s="43" customFormat="1" ht="26.1" customHeight="1" x14ac:dyDescent="0.2">
      <c r="A53" s="118">
        <v>50</v>
      </c>
      <c r="B53" s="45" t="s">
        <v>84</v>
      </c>
      <c r="C53" s="45" t="s">
        <v>85</v>
      </c>
      <c r="D53" s="45" t="s">
        <v>15</v>
      </c>
      <c r="E53" s="47">
        <v>475.5</v>
      </c>
      <c r="F53" s="47">
        <v>272</v>
      </c>
      <c r="G53" s="47">
        <v>1</v>
      </c>
      <c r="H53" s="50">
        <v>43448</v>
      </c>
      <c r="I53" s="52" t="s">
        <v>26</v>
      </c>
    </row>
    <row r="54" spans="1:15" s="5" customFormat="1" ht="26.1" customHeight="1" x14ac:dyDescent="0.2">
      <c r="A54" s="118">
        <v>51</v>
      </c>
      <c r="B54" s="13" t="s">
        <v>408</v>
      </c>
      <c r="C54" s="13" t="s">
        <v>369</v>
      </c>
      <c r="D54" s="13" t="s">
        <v>409</v>
      </c>
      <c r="E54" s="14">
        <v>466.45</v>
      </c>
      <c r="F54" s="14">
        <v>116</v>
      </c>
      <c r="G54" s="14">
        <v>1</v>
      </c>
      <c r="H54" s="75" t="s">
        <v>297</v>
      </c>
      <c r="I54" s="77" t="s">
        <v>368</v>
      </c>
    </row>
    <row r="55" spans="1:15" s="43" customFormat="1" ht="26.1" customHeight="1" x14ac:dyDescent="0.2">
      <c r="A55" s="118">
        <v>52</v>
      </c>
      <c r="B55" s="60" t="s">
        <v>671</v>
      </c>
      <c r="C55" s="60" t="s">
        <v>672</v>
      </c>
      <c r="D55" s="60" t="s">
        <v>673</v>
      </c>
      <c r="E55" s="61">
        <v>461</v>
      </c>
      <c r="F55" s="61">
        <v>199</v>
      </c>
      <c r="G55" s="62">
        <v>1</v>
      </c>
      <c r="H55" s="63">
        <v>42030</v>
      </c>
      <c r="I55" s="64" t="s">
        <v>644</v>
      </c>
      <c r="N55" s="56"/>
    </row>
    <row r="56" spans="1:15" s="43" customFormat="1" ht="26.1" customHeight="1" x14ac:dyDescent="0.2">
      <c r="A56" s="118">
        <v>53</v>
      </c>
      <c r="B56" s="60" t="s">
        <v>640</v>
      </c>
      <c r="C56" s="60" t="s">
        <v>641</v>
      </c>
      <c r="D56" s="60" t="s">
        <v>642</v>
      </c>
      <c r="E56" s="61">
        <v>428</v>
      </c>
      <c r="F56" s="61">
        <v>189</v>
      </c>
      <c r="G56" s="62">
        <v>1</v>
      </c>
      <c r="H56" s="63" t="s">
        <v>643</v>
      </c>
      <c r="I56" s="64" t="s">
        <v>644</v>
      </c>
    </row>
    <row r="57" spans="1:15" s="5" customFormat="1" ht="26.1" customHeight="1" x14ac:dyDescent="0.2">
      <c r="A57" s="118">
        <v>54</v>
      </c>
      <c r="B57" s="44" t="s">
        <v>664</v>
      </c>
      <c r="C57" s="44" t="s">
        <v>665</v>
      </c>
      <c r="D57" s="44" t="s">
        <v>69</v>
      </c>
      <c r="E57" s="46">
        <v>390</v>
      </c>
      <c r="F57" s="46">
        <v>78</v>
      </c>
      <c r="G57" s="48">
        <v>1</v>
      </c>
      <c r="H57" s="49" t="s">
        <v>666</v>
      </c>
      <c r="I57" s="51" t="s">
        <v>644</v>
      </c>
      <c r="J57" s="43"/>
      <c r="K57" s="43"/>
      <c r="L57" s="43"/>
      <c r="M57" s="43"/>
      <c r="N57" s="43"/>
      <c r="O57" s="43"/>
    </row>
    <row r="58" spans="1:15" s="5" customFormat="1" ht="26.1" customHeight="1" x14ac:dyDescent="0.2">
      <c r="A58" s="118">
        <v>55</v>
      </c>
      <c r="B58" s="13" t="s">
        <v>405</v>
      </c>
      <c r="C58" s="13" t="s">
        <v>372</v>
      </c>
      <c r="D58" s="13" t="s">
        <v>45</v>
      </c>
      <c r="E58" s="14">
        <v>361.5</v>
      </c>
      <c r="F58" s="14">
        <v>107</v>
      </c>
      <c r="G58" s="14">
        <v>1</v>
      </c>
      <c r="H58" s="80" t="s">
        <v>297</v>
      </c>
      <c r="I58" s="81" t="s">
        <v>368</v>
      </c>
      <c r="J58" s="43"/>
      <c r="K58" s="43"/>
      <c r="L58" s="43"/>
      <c r="M58" s="43"/>
      <c r="N58" s="43"/>
      <c r="O58" s="43"/>
    </row>
    <row r="59" spans="1:15" s="5" customFormat="1" ht="26.1" customHeight="1" x14ac:dyDescent="0.25">
      <c r="A59" s="118">
        <v>56</v>
      </c>
      <c r="B59" s="13" t="s">
        <v>403</v>
      </c>
      <c r="C59" s="13" t="s">
        <v>374</v>
      </c>
      <c r="D59" s="13" t="s">
        <v>412</v>
      </c>
      <c r="E59" s="14">
        <v>323.55</v>
      </c>
      <c r="F59" s="14">
        <v>91</v>
      </c>
      <c r="G59" s="14">
        <v>1</v>
      </c>
      <c r="H59" s="80" t="s">
        <v>297</v>
      </c>
      <c r="I59" s="81" t="s">
        <v>368</v>
      </c>
      <c r="J59"/>
      <c r="K59" s="70"/>
      <c r="L59"/>
      <c r="M59"/>
      <c r="N59" s="54"/>
      <c r="O59" s="43"/>
    </row>
    <row r="60" spans="1:15" ht="26.1" customHeight="1" x14ac:dyDescent="0.25">
      <c r="A60" s="118">
        <v>57</v>
      </c>
      <c r="B60" s="44" t="s">
        <v>496</v>
      </c>
      <c r="C60" s="44" t="s">
        <v>495</v>
      </c>
      <c r="D60" s="44" t="s">
        <v>15</v>
      </c>
      <c r="E60" s="46">
        <v>315.5</v>
      </c>
      <c r="F60" s="46">
        <v>191</v>
      </c>
      <c r="G60" s="48">
        <v>1</v>
      </c>
      <c r="H60" s="58" t="s">
        <v>504</v>
      </c>
      <c r="I60" s="59" t="s">
        <v>26</v>
      </c>
      <c r="K60" s="70"/>
      <c r="N60" s="54"/>
      <c r="O60" s="43"/>
    </row>
    <row r="61" spans="1:15" ht="26.1" customHeight="1" x14ac:dyDescent="0.25">
      <c r="A61" s="118">
        <v>58</v>
      </c>
      <c r="B61" s="44" t="s">
        <v>37</v>
      </c>
      <c r="C61" s="44" t="s">
        <v>38</v>
      </c>
      <c r="D61" s="44" t="s">
        <v>15</v>
      </c>
      <c r="E61" s="46">
        <v>308.5</v>
      </c>
      <c r="F61" s="46">
        <v>173</v>
      </c>
      <c r="G61" s="48">
        <v>1</v>
      </c>
      <c r="H61" s="58">
        <v>43434</v>
      </c>
      <c r="I61" s="59" t="s">
        <v>39</v>
      </c>
      <c r="K61" s="70"/>
      <c r="N61" s="54"/>
      <c r="O61" s="43"/>
    </row>
    <row r="62" spans="1:15" s="43" customFormat="1" ht="24.75" customHeight="1" x14ac:dyDescent="0.2">
      <c r="A62" s="118">
        <v>59</v>
      </c>
      <c r="B62" s="45" t="s">
        <v>407</v>
      </c>
      <c r="C62" s="45" t="s">
        <v>370</v>
      </c>
      <c r="D62" s="45" t="s">
        <v>410</v>
      </c>
      <c r="E62" s="47">
        <v>304.97000000000003</v>
      </c>
      <c r="F62" s="47">
        <v>106</v>
      </c>
      <c r="G62" s="47">
        <v>1</v>
      </c>
      <c r="H62" s="74" t="s">
        <v>297</v>
      </c>
      <c r="I62" s="77" t="s">
        <v>368</v>
      </c>
    </row>
    <row r="63" spans="1:15" s="5" customFormat="1" ht="26.1" customHeight="1" x14ac:dyDescent="0.2">
      <c r="A63" s="118">
        <v>60</v>
      </c>
      <c r="B63" s="13" t="s">
        <v>719</v>
      </c>
      <c r="C63" s="24" t="s">
        <v>720</v>
      </c>
      <c r="D63" s="13" t="s">
        <v>160</v>
      </c>
      <c r="E63" s="14">
        <v>289</v>
      </c>
      <c r="F63" s="14">
        <v>56</v>
      </c>
      <c r="G63" s="23">
        <v>1</v>
      </c>
      <c r="H63" s="76" t="s">
        <v>351</v>
      </c>
      <c r="I63" s="78" t="s">
        <v>49</v>
      </c>
    </row>
    <row r="64" spans="1:15" s="43" customFormat="1" ht="24.75" customHeight="1" x14ac:dyDescent="0.2">
      <c r="A64" s="118">
        <v>61</v>
      </c>
      <c r="B64" s="60" t="s">
        <v>687</v>
      </c>
      <c r="C64" s="60" t="s">
        <v>688</v>
      </c>
      <c r="D64" s="60" t="s">
        <v>107</v>
      </c>
      <c r="E64" s="61">
        <v>286.5</v>
      </c>
      <c r="F64" s="61">
        <v>92</v>
      </c>
      <c r="G64" s="62">
        <v>4</v>
      </c>
      <c r="H64" s="117" t="s">
        <v>690</v>
      </c>
      <c r="I64" s="67" t="s">
        <v>368</v>
      </c>
    </row>
    <row r="65" spans="1:17" s="43" customFormat="1" ht="24.75" customHeight="1" x14ac:dyDescent="0.2">
      <c r="A65" s="118">
        <v>62</v>
      </c>
      <c r="B65" s="45" t="s">
        <v>445</v>
      </c>
      <c r="C65" s="45" t="s">
        <v>445</v>
      </c>
      <c r="D65" s="45" t="s">
        <v>120</v>
      </c>
      <c r="E65" s="47">
        <v>216.46</v>
      </c>
      <c r="F65" s="47">
        <v>77</v>
      </c>
      <c r="G65" s="47">
        <v>1</v>
      </c>
      <c r="H65" s="50">
        <v>43581</v>
      </c>
      <c r="I65" s="52" t="s">
        <v>237</v>
      </c>
    </row>
    <row r="66" spans="1:17" s="43" customFormat="1" ht="24.75" customHeight="1" x14ac:dyDescent="0.2">
      <c r="A66" s="118">
        <v>63</v>
      </c>
      <c r="B66" s="45" t="s">
        <v>454</v>
      </c>
      <c r="C66" s="45" t="s">
        <v>455</v>
      </c>
      <c r="D66" s="45" t="s">
        <v>15</v>
      </c>
      <c r="E66" s="47">
        <v>207.53</v>
      </c>
      <c r="F66" s="47">
        <v>35</v>
      </c>
      <c r="G66" s="47">
        <v>1</v>
      </c>
      <c r="H66" s="50" t="s">
        <v>456</v>
      </c>
      <c r="I66" s="53" t="s">
        <v>77</v>
      </c>
    </row>
    <row r="67" spans="1:17" s="43" customFormat="1" ht="24.75" customHeight="1" x14ac:dyDescent="0.2">
      <c r="A67" s="118">
        <v>64</v>
      </c>
      <c r="B67" s="45" t="s">
        <v>441</v>
      </c>
      <c r="C67" s="45" t="s">
        <v>442</v>
      </c>
      <c r="D67" s="45" t="s">
        <v>15</v>
      </c>
      <c r="E67" s="47">
        <v>196.8</v>
      </c>
      <c r="F67" s="47">
        <v>51</v>
      </c>
      <c r="G67" s="47">
        <v>1</v>
      </c>
      <c r="H67" s="76" t="s">
        <v>351</v>
      </c>
      <c r="I67" s="31" t="s">
        <v>440</v>
      </c>
    </row>
    <row r="68" spans="1:17" s="43" customFormat="1" ht="26.1" customHeight="1" x14ac:dyDescent="0.2">
      <c r="A68" s="118">
        <v>65</v>
      </c>
      <c r="B68" s="45" t="s">
        <v>444</v>
      </c>
      <c r="C68" s="45" t="s">
        <v>443</v>
      </c>
      <c r="D68" s="45" t="s">
        <v>446</v>
      </c>
      <c r="E68" s="47">
        <v>192.5</v>
      </c>
      <c r="F68" s="47">
        <v>32</v>
      </c>
      <c r="G68" s="47">
        <v>1</v>
      </c>
      <c r="H68" s="50">
        <v>43574</v>
      </c>
      <c r="I68" s="52" t="s">
        <v>237</v>
      </c>
    </row>
    <row r="69" spans="1:17" s="43" customFormat="1" ht="26.1" customHeight="1" x14ac:dyDescent="0.2">
      <c r="A69" s="118">
        <v>66</v>
      </c>
      <c r="B69" s="45" t="s">
        <v>27</v>
      </c>
      <c r="C69" s="57" t="s">
        <v>27</v>
      </c>
      <c r="D69" s="45" t="s">
        <v>10</v>
      </c>
      <c r="E69" s="47">
        <v>186</v>
      </c>
      <c r="F69" s="47">
        <v>41</v>
      </c>
      <c r="G69" s="47">
        <v>1</v>
      </c>
      <c r="H69" s="50" t="s">
        <v>28</v>
      </c>
      <c r="I69" s="52" t="s">
        <v>29</v>
      </c>
    </row>
    <row r="70" spans="1:17" s="43" customFormat="1" ht="24.75" customHeight="1" x14ac:dyDescent="0.2">
      <c r="A70" s="118">
        <v>67</v>
      </c>
      <c r="B70" s="60" t="s">
        <v>460</v>
      </c>
      <c r="C70" s="60" t="s">
        <v>461</v>
      </c>
      <c r="D70" s="60" t="s">
        <v>15</v>
      </c>
      <c r="E70" s="61">
        <v>178.5</v>
      </c>
      <c r="F70" s="61">
        <v>109</v>
      </c>
      <c r="G70" s="62">
        <v>3</v>
      </c>
      <c r="H70" s="63">
        <v>43315</v>
      </c>
      <c r="I70" s="77" t="s">
        <v>17</v>
      </c>
    </row>
    <row r="71" spans="1:17" s="43" customFormat="1" ht="24.75" customHeight="1" x14ac:dyDescent="0.2">
      <c r="A71" s="118">
        <v>68</v>
      </c>
      <c r="B71" s="45" t="s">
        <v>396</v>
      </c>
      <c r="C71" s="45" t="s">
        <v>381</v>
      </c>
      <c r="D71" s="45" t="s">
        <v>410</v>
      </c>
      <c r="E71" s="47">
        <v>143</v>
      </c>
      <c r="F71" s="47">
        <v>36</v>
      </c>
      <c r="G71" s="47">
        <v>1</v>
      </c>
      <c r="H71" s="74" t="s">
        <v>297</v>
      </c>
      <c r="I71" s="67" t="s">
        <v>368</v>
      </c>
    </row>
    <row r="72" spans="1:17" s="43" customFormat="1" ht="24.75" customHeight="1" x14ac:dyDescent="0.25">
      <c r="A72" s="118">
        <v>69</v>
      </c>
      <c r="B72" s="45" t="s">
        <v>406</v>
      </c>
      <c r="C72" s="45" t="s">
        <v>371</v>
      </c>
      <c r="D72" s="45" t="s">
        <v>411</v>
      </c>
      <c r="E72" s="47">
        <v>137.09</v>
      </c>
      <c r="F72" s="47">
        <v>27</v>
      </c>
      <c r="G72" s="47">
        <v>1</v>
      </c>
      <c r="H72" s="74" t="s">
        <v>297</v>
      </c>
      <c r="I72" s="131" t="s">
        <v>368</v>
      </c>
      <c r="J72"/>
      <c r="K72"/>
      <c r="L72"/>
      <c r="M72" s="70"/>
      <c r="N72" s="35"/>
      <c r="O72" s="41"/>
    </row>
    <row r="73" spans="1:17" s="43" customFormat="1" ht="24.75" customHeight="1" x14ac:dyDescent="0.25">
      <c r="A73" s="118">
        <v>70</v>
      </c>
      <c r="B73" s="45" t="s">
        <v>400</v>
      </c>
      <c r="C73" s="45" t="s">
        <v>377</v>
      </c>
      <c r="D73" s="45" t="s">
        <v>69</v>
      </c>
      <c r="E73" s="47">
        <v>130.1</v>
      </c>
      <c r="F73" s="47">
        <v>28</v>
      </c>
      <c r="G73" s="47">
        <v>1</v>
      </c>
      <c r="H73" s="74" t="s">
        <v>297</v>
      </c>
      <c r="I73" s="67" t="s">
        <v>368</v>
      </c>
      <c r="J73" s="20"/>
      <c r="K73" s="27"/>
      <c r="L73" s="28"/>
      <c r="M73" s="17"/>
      <c r="N73" s="54"/>
      <c r="O73" s="35"/>
      <c r="P73" s="69"/>
      <c r="Q73" s="69"/>
    </row>
    <row r="74" spans="1:17" s="5" customFormat="1" ht="26.1" customHeight="1" x14ac:dyDescent="0.2">
      <c r="A74" s="118">
        <v>71</v>
      </c>
      <c r="B74" s="13" t="s">
        <v>46</v>
      </c>
      <c r="C74" s="24" t="s">
        <v>47</v>
      </c>
      <c r="D74" s="45" t="s">
        <v>48</v>
      </c>
      <c r="E74" s="14">
        <v>114</v>
      </c>
      <c r="F74" s="14">
        <v>29</v>
      </c>
      <c r="G74" s="23">
        <v>2</v>
      </c>
      <c r="H74" s="76" t="s">
        <v>25</v>
      </c>
      <c r="I74" s="78" t="s">
        <v>49</v>
      </c>
    </row>
    <row r="75" spans="1:17" s="43" customFormat="1" ht="24.75" customHeight="1" x14ac:dyDescent="0.25">
      <c r="A75" s="118">
        <v>72</v>
      </c>
      <c r="B75" s="105" t="s">
        <v>426</v>
      </c>
      <c r="C75" s="105" t="s">
        <v>427</v>
      </c>
      <c r="D75" s="105" t="s">
        <v>10</v>
      </c>
      <c r="E75" s="108">
        <v>115.5</v>
      </c>
      <c r="F75" s="108">
        <v>40</v>
      </c>
      <c r="G75" s="108">
        <v>1</v>
      </c>
      <c r="H75" s="110" t="s">
        <v>297</v>
      </c>
      <c r="I75" s="111" t="s">
        <v>428</v>
      </c>
      <c r="J75" s="20"/>
      <c r="K75" s="27"/>
      <c r="L75" s="28"/>
      <c r="M75" s="17"/>
      <c r="N75" s="54"/>
      <c r="O75" s="35"/>
      <c r="P75" s="69"/>
      <c r="Q75" s="69"/>
    </row>
    <row r="76" spans="1:17" s="5" customFormat="1" ht="26.1" customHeight="1" x14ac:dyDescent="0.2">
      <c r="A76" s="118">
        <v>73</v>
      </c>
      <c r="B76" s="13" t="s">
        <v>300</v>
      </c>
      <c r="C76" s="13" t="s">
        <v>304</v>
      </c>
      <c r="D76" s="13" t="s">
        <v>305</v>
      </c>
      <c r="E76" s="14">
        <v>103</v>
      </c>
      <c r="F76" s="14">
        <v>29</v>
      </c>
      <c r="G76" s="14">
        <v>1</v>
      </c>
      <c r="H76" s="15">
        <v>43525</v>
      </c>
      <c r="I76" s="18" t="s">
        <v>49</v>
      </c>
      <c r="J76" s="17"/>
      <c r="L76" s="11"/>
      <c r="O76" s="11"/>
    </row>
    <row r="77" spans="1:17" s="43" customFormat="1" ht="24.75" customHeight="1" x14ac:dyDescent="0.25">
      <c r="A77" s="118">
        <v>74</v>
      </c>
      <c r="B77" s="45" t="s">
        <v>390</v>
      </c>
      <c r="C77" s="45" t="s">
        <v>387</v>
      </c>
      <c r="D77" s="45" t="s">
        <v>418</v>
      </c>
      <c r="E77" s="47">
        <v>94.5</v>
      </c>
      <c r="F77" s="47">
        <v>47</v>
      </c>
      <c r="G77" s="47">
        <v>1</v>
      </c>
      <c r="H77" s="74" t="s">
        <v>297</v>
      </c>
      <c r="I77" s="67" t="s">
        <v>368</v>
      </c>
      <c r="J77" s="20"/>
      <c r="K77" s="27"/>
      <c r="L77" s="28"/>
      <c r="M77" s="17"/>
      <c r="N77" s="54"/>
      <c r="O77" s="35"/>
      <c r="P77" s="69"/>
      <c r="Q77" s="69"/>
    </row>
    <row r="78" spans="1:17" s="43" customFormat="1" ht="24.75" customHeight="1" x14ac:dyDescent="0.25">
      <c r="A78" s="118">
        <v>75</v>
      </c>
      <c r="B78" s="45" t="s">
        <v>393</v>
      </c>
      <c r="C78" s="45" t="s">
        <v>385</v>
      </c>
      <c r="D78" s="13" t="s">
        <v>69</v>
      </c>
      <c r="E78" s="47">
        <v>88</v>
      </c>
      <c r="F78" s="47">
        <v>24</v>
      </c>
      <c r="G78" s="47">
        <v>1</v>
      </c>
      <c r="H78" s="74" t="s">
        <v>297</v>
      </c>
      <c r="I78" s="131" t="s">
        <v>368</v>
      </c>
      <c r="J78" s="20"/>
      <c r="K78" s="20"/>
      <c r="L78" s="11"/>
      <c r="M78" s="40"/>
      <c r="N78" s="41"/>
      <c r="O78" s="20"/>
      <c r="P78" s="54"/>
      <c r="Q78" s="69"/>
    </row>
    <row r="79" spans="1:17" s="43" customFormat="1" ht="24.75" customHeight="1" x14ac:dyDescent="0.25">
      <c r="A79" s="118">
        <v>76</v>
      </c>
      <c r="B79" s="45" t="s">
        <v>392</v>
      </c>
      <c r="C79" s="45" t="s">
        <v>384</v>
      </c>
      <c r="D79" s="82" t="s">
        <v>416</v>
      </c>
      <c r="E79" s="47">
        <v>87.5</v>
      </c>
      <c r="F79" s="47">
        <v>15</v>
      </c>
      <c r="G79" s="47">
        <v>1</v>
      </c>
      <c r="H79" s="74" t="s">
        <v>297</v>
      </c>
      <c r="I79" s="67" t="s">
        <v>368</v>
      </c>
      <c r="J79" s="20"/>
      <c r="K79" s="20"/>
      <c r="L79" s="11"/>
      <c r="M79" s="40"/>
      <c r="N79" s="41"/>
      <c r="O79" s="20"/>
      <c r="P79" s="54"/>
      <c r="Q79" s="69"/>
    </row>
    <row r="80" spans="1:17" s="43" customFormat="1" ht="24.75" customHeight="1" x14ac:dyDescent="0.25">
      <c r="A80" s="118">
        <v>77</v>
      </c>
      <c r="B80" s="45" t="s">
        <v>402</v>
      </c>
      <c r="C80" s="45" t="s">
        <v>375</v>
      </c>
      <c r="D80" s="45" t="s">
        <v>15</v>
      </c>
      <c r="E80" s="47">
        <v>71.900000000000006</v>
      </c>
      <c r="F80" s="47">
        <v>15</v>
      </c>
      <c r="G80" s="47">
        <v>1</v>
      </c>
      <c r="H80" s="74" t="s">
        <v>297</v>
      </c>
      <c r="I80" s="67" t="s">
        <v>368</v>
      </c>
      <c r="J80" s="20"/>
      <c r="K80" s="20"/>
      <c r="L80" s="11"/>
      <c r="M80" s="40"/>
      <c r="N80" s="41"/>
      <c r="O80" s="20"/>
      <c r="P80" s="54"/>
      <c r="Q80" s="69"/>
    </row>
    <row r="81" spans="1:17" s="43" customFormat="1" ht="24.75" customHeight="1" x14ac:dyDescent="0.25">
      <c r="A81" s="118">
        <v>78</v>
      </c>
      <c r="B81" s="60" t="s">
        <v>498</v>
      </c>
      <c r="C81" s="60" t="s">
        <v>497</v>
      </c>
      <c r="D81" s="60" t="s">
        <v>45</v>
      </c>
      <c r="E81" s="61">
        <v>66</v>
      </c>
      <c r="F81" s="61">
        <v>34</v>
      </c>
      <c r="G81" s="62">
        <v>1</v>
      </c>
      <c r="H81" s="63">
        <v>43357</v>
      </c>
      <c r="I81" s="64" t="s">
        <v>29</v>
      </c>
      <c r="J81" s="20"/>
      <c r="K81" s="20"/>
      <c r="L81" s="11"/>
      <c r="M81" s="40"/>
      <c r="N81" s="41"/>
      <c r="O81" s="20"/>
      <c r="P81" s="54"/>
      <c r="Q81" s="69"/>
    </row>
    <row r="82" spans="1:17" s="43" customFormat="1" ht="24.75" customHeight="1" x14ac:dyDescent="0.25">
      <c r="A82" s="118">
        <v>79</v>
      </c>
      <c r="B82" s="45" t="s">
        <v>613</v>
      </c>
      <c r="C82" s="57" t="s">
        <v>612</v>
      </c>
      <c r="D82" s="45" t="s">
        <v>15</v>
      </c>
      <c r="E82" s="47">
        <v>64</v>
      </c>
      <c r="F82" s="47">
        <v>32</v>
      </c>
      <c r="G82" s="47">
        <v>1</v>
      </c>
      <c r="H82" s="50" t="s">
        <v>618</v>
      </c>
      <c r="I82" s="52" t="s">
        <v>29</v>
      </c>
      <c r="J82"/>
      <c r="K82"/>
      <c r="L82"/>
      <c r="M82"/>
      <c r="N82"/>
      <c r="O82"/>
    </row>
    <row r="83" spans="1:17" ht="26.1" customHeight="1" x14ac:dyDescent="0.25">
      <c r="A83" s="118">
        <v>80</v>
      </c>
      <c r="B83" s="44" t="s">
        <v>462</v>
      </c>
      <c r="C83" s="44" t="s">
        <v>463</v>
      </c>
      <c r="D83" s="44" t="s">
        <v>15</v>
      </c>
      <c r="E83" s="46">
        <v>62.5</v>
      </c>
      <c r="F83" s="46">
        <v>36</v>
      </c>
      <c r="G83" s="48">
        <v>1</v>
      </c>
      <c r="H83" s="58">
        <v>43084</v>
      </c>
      <c r="I83" s="67" t="s">
        <v>21</v>
      </c>
    </row>
    <row r="84" spans="1:17" s="5" customFormat="1" ht="26.1" customHeight="1" x14ac:dyDescent="0.25">
      <c r="A84" s="118">
        <v>81</v>
      </c>
      <c r="B84" s="13" t="s">
        <v>398</v>
      </c>
      <c r="C84" s="13" t="s">
        <v>379</v>
      </c>
      <c r="D84" s="13" t="s">
        <v>414</v>
      </c>
      <c r="E84" s="14">
        <v>60</v>
      </c>
      <c r="F84" s="14">
        <v>10</v>
      </c>
      <c r="G84" s="14">
        <v>1</v>
      </c>
      <c r="H84" s="75" t="s">
        <v>297</v>
      </c>
      <c r="I84" s="77" t="s">
        <v>368</v>
      </c>
      <c r="J84"/>
      <c r="K84"/>
      <c r="L84"/>
      <c r="M84"/>
      <c r="N84"/>
      <c r="O84"/>
    </row>
    <row r="85" spans="1:17" s="43" customFormat="1" ht="26.1" customHeight="1" x14ac:dyDescent="0.25">
      <c r="A85" s="118">
        <v>82</v>
      </c>
      <c r="B85" s="45" t="s">
        <v>399</v>
      </c>
      <c r="C85" s="45" t="s">
        <v>378</v>
      </c>
      <c r="D85" s="45" t="s">
        <v>69</v>
      </c>
      <c r="E85" s="47">
        <v>56.7</v>
      </c>
      <c r="F85" s="47">
        <v>12</v>
      </c>
      <c r="G85" s="47">
        <v>1</v>
      </c>
      <c r="H85" s="74" t="s">
        <v>297</v>
      </c>
      <c r="I85" s="67" t="s">
        <v>368</v>
      </c>
      <c r="J85"/>
      <c r="K85"/>
      <c r="L85"/>
      <c r="M85"/>
      <c r="N85"/>
      <c r="O85"/>
    </row>
    <row r="86" spans="1:17" s="43" customFormat="1" ht="26.1" customHeight="1" x14ac:dyDescent="0.25">
      <c r="A86" s="118">
        <v>83</v>
      </c>
      <c r="B86" s="60" t="s">
        <v>480</v>
      </c>
      <c r="C86" s="60" t="s">
        <v>481</v>
      </c>
      <c r="D86" s="60" t="s">
        <v>15</v>
      </c>
      <c r="E86" s="61">
        <v>50</v>
      </c>
      <c r="F86" s="61">
        <v>31</v>
      </c>
      <c r="G86" s="62">
        <v>1</v>
      </c>
      <c r="H86" s="63">
        <v>42916</v>
      </c>
      <c r="I86" s="64" t="s">
        <v>39</v>
      </c>
      <c r="J86"/>
      <c r="K86"/>
      <c r="L86"/>
      <c r="M86"/>
      <c r="N86"/>
      <c r="O86"/>
    </row>
    <row r="87" spans="1:17" s="43" customFormat="1" ht="26.1" customHeight="1" x14ac:dyDescent="0.25">
      <c r="A87" s="118">
        <v>84</v>
      </c>
      <c r="B87" s="45" t="s">
        <v>150</v>
      </c>
      <c r="C87" s="45" t="s">
        <v>150</v>
      </c>
      <c r="D87" s="45" t="s">
        <v>10</v>
      </c>
      <c r="E87" s="47">
        <v>49</v>
      </c>
      <c r="F87" s="47">
        <v>98</v>
      </c>
      <c r="G87" s="47">
        <v>2</v>
      </c>
      <c r="H87" s="50">
        <v>43189</v>
      </c>
      <c r="I87" s="53" t="s">
        <v>151</v>
      </c>
      <c r="J87"/>
      <c r="K87"/>
      <c r="L87"/>
      <c r="M87"/>
      <c r="N87"/>
      <c r="O87"/>
    </row>
    <row r="88" spans="1:17" s="43" customFormat="1" ht="26.1" customHeight="1" x14ac:dyDescent="0.25">
      <c r="A88" s="118">
        <v>85</v>
      </c>
      <c r="B88" s="121" t="s">
        <v>394</v>
      </c>
      <c r="C88" s="121" t="s">
        <v>383</v>
      </c>
      <c r="D88" s="121" t="s">
        <v>15</v>
      </c>
      <c r="E88" s="123">
        <v>46</v>
      </c>
      <c r="F88" s="123">
        <v>12</v>
      </c>
      <c r="G88" s="123">
        <v>1</v>
      </c>
      <c r="H88" s="130" t="s">
        <v>297</v>
      </c>
      <c r="I88" s="112" t="s">
        <v>368</v>
      </c>
      <c r="J88"/>
      <c r="K88"/>
      <c r="L88"/>
      <c r="M88"/>
      <c r="N88"/>
      <c r="O88"/>
    </row>
    <row r="89" spans="1:17" s="43" customFormat="1" ht="26.1" customHeight="1" x14ac:dyDescent="0.25">
      <c r="A89" s="118">
        <v>86</v>
      </c>
      <c r="B89" s="45" t="s">
        <v>285</v>
      </c>
      <c r="C89" s="45" t="s">
        <v>284</v>
      </c>
      <c r="D89" s="45" t="s">
        <v>295</v>
      </c>
      <c r="E89" s="47">
        <v>44</v>
      </c>
      <c r="F89" s="47">
        <v>11</v>
      </c>
      <c r="G89" s="47">
        <v>1</v>
      </c>
      <c r="H89" s="50" t="s">
        <v>275</v>
      </c>
      <c r="I89" s="52" t="s">
        <v>29</v>
      </c>
      <c r="J89"/>
      <c r="K89"/>
      <c r="L89"/>
      <c r="M89"/>
      <c r="N89"/>
      <c r="O89"/>
    </row>
    <row r="90" spans="1:17" s="5" customFormat="1" ht="26.1" customHeight="1" x14ac:dyDescent="0.25">
      <c r="A90" s="118">
        <v>87</v>
      </c>
      <c r="B90" s="45" t="s">
        <v>420</v>
      </c>
      <c r="C90" s="45" t="s">
        <v>421</v>
      </c>
      <c r="D90" s="45" t="s">
        <v>69</v>
      </c>
      <c r="E90" s="47">
        <v>31.5</v>
      </c>
      <c r="F90" s="47">
        <v>9</v>
      </c>
      <c r="G90" s="47">
        <v>1</v>
      </c>
      <c r="H90" s="74" t="s">
        <v>297</v>
      </c>
      <c r="I90" s="67" t="s">
        <v>368</v>
      </c>
      <c r="J90"/>
      <c r="K90"/>
      <c r="L90"/>
      <c r="M90"/>
      <c r="N90"/>
      <c r="O90"/>
    </row>
    <row r="91" spans="1:17" s="5" customFormat="1" ht="26.1" customHeight="1" x14ac:dyDescent="0.25">
      <c r="A91" s="118">
        <v>88</v>
      </c>
      <c r="B91" s="144" t="s">
        <v>492</v>
      </c>
      <c r="C91" s="22" t="s">
        <v>491</v>
      </c>
      <c r="D91" s="24" t="s">
        <v>15</v>
      </c>
      <c r="E91" s="23">
        <v>9</v>
      </c>
      <c r="F91" s="23">
        <v>5</v>
      </c>
      <c r="G91" s="23">
        <v>1</v>
      </c>
      <c r="H91" s="21" t="s">
        <v>459</v>
      </c>
      <c r="I91" s="29" t="s">
        <v>36</v>
      </c>
      <c r="J91"/>
      <c r="K91"/>
      <c r="L91"/>
      <c r="M91"/>
      <c r="N91"/>
      <c r="O91"/>
    </row>
    <row r="92" spans="1:17" s="5" customFormat="1" ht="26.1" customHeight="1" x14ac:dyDescent="0.25">
      <c r="B92" s="32"/>
      <c r="C92" s="32"/>
      <c r="D92" s="32"/>
      <c r="E92" s="33"/>
      <c r="F92" s="33"/>
      <c r="G92" s="34"/>
      <c r="J92"/>
      <c r="K92"/>
      <c r="L92"/>
      <c r="M92"/>
      <c r="N92"/>
      <c r="O92"/>
    </row>
    <row r="93" spans="1:17" s="5" customFormat="1" ht="26.1" customHeight="1" thickBot="1" x14ac:dyDescent="0.3">
      <c r="B93" s="32"/>
      <c r="C93" s="32"/>
      <c r="D93" s="32"/>
      <c r="E93" s="36">
        <f>SUM(E4:E92)</f>
        <v>1081845.9699999997</v>
      </c>
      <c r="F93" s="36">
        <f>SUM(F4:F92)</f>
        <v>217655</v>
      </c>
      <c r="H93" s="20"/>
      <c r="J93"/>
      <c r="K93"/>
      <c r="L93"/>
      <c r="M93"/>
      <c r="N93"/>
      <c r="O93"/>
    </row>
  </sheetData>
  <sortState xmlns:xlrd2="http://schemas.microsoft.com/office/spreadsheetml/2017/richdata2" ref="B4:I91">
    <sortCondition descending="1" ref="E4:E91"/>
  </sortState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6"/>
  <sheetViews>
    <sheetView topLeftCell="A23" workbookViewId="0">
      <selection activeCell="F27" sqref="F27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726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87" t="s">
        <v>755</v>
      </c>
      <c r="C4" s="87" t="s">
        <v>754</v>
      </c>
      <c r="D4" s="87" t="s">
        <v>15</v>
      </c>
      <c r="E4" s="91">
        <v>456265.1</v>
      </c>
      <c r="F4" s="91">
        <v>83818</v>
      </c>
      <c r="G4" s="91">
        <v>31</v>
      </c>
      <c r="H4" s="95" t="s">
        <v>740</v>
      </c>
      <c r="I4" s="18" t="s">
        <v>17</v>
      </c>
    </row>
    <row r="5" spans="1:17" s="5" customFormat="1" ht="26.1" customHeight="1" x14ac:dyDescent="0.2">
      <c r="A5" s="118">
        <v>2</v>
      </c>
      <c r="B5" s="85" t="s">
        <v>728</v>
      </c>
      <c r="C5" s="85" t="s">
        <v>727</v>
      </c>
      <c r="D5" s="87" t="s">
        <v>15</v>
      </c>
      <c r="E5" s="86">
        <v>302000.93</v>
      </c>
      <c r="F5" s="86">
        <v>49978</v>
      </c>
      <c r="G5" s="84" t="s">
        <v>529</v>
      </c>
      <c r="H5" s="84" t="s">
        <v>617</v>
      </c>
      <c r="I5" s="16" t="s">
        <v>26</v>
      </c>
    </row>
    <row r="6" spans="1:17" s="5" customFormat="1" ht="26.1" customHeight="1" x14ac:dyDescent="0.2">
      <c r="A6" s="118">
        <v>3</v>
      </c>
      <c r="B6" s="85" t="s">
        <v>730</v>
      </c>
      <c r="C6" s="85" t="s">
        <v>729</v>
      </c>
      <c r="D6" s="87" t="s">
        <v>15</v>
      </c>
      <c r="E6" s="86">
        <v>203814.7</v>
      </c>
      <c r="F6" s="86">
        <v>33432</v>
      </c>
      <c r="G6" s="84" t="s">
        <v>528</v>
      </c>
      <c r="H6" s="84" t="s">
        <v>739</v>
      </c>
      <c r="I6" s="16" t="s">
        <v>36</v>
      </c>
    </row>
    <row r="7" spans="1:17" s="5" customFormat="1" ht="26.1" customHeight="1" x14ac:dyDescent="0.2">
      <c r="A7" s="118">
        <v>4</v>
      </c>
      <c r="B7" s="87" t="s">
        <v>474</v>
      </c>
      <c r="C7" s="87" t="s">
        <v>475</v>
      </c>
      <c r="D7" s="87" t="s">
        <v>15</v>
      </c>
      <c r="E7" s="91">
        <v>144223.60999999999</v>
      </c>
      <c r="F7" s="91">
        <v>30838</v>
      </c>
      <c r="G7" s="91">
        <v>10</v>
      </c>
      <c r="H7" s="95" t="s">
        <v>471</v>
      </c>
      <c r="I7" s="18" t="s">
        <v>39</v>
      </c>
    </row>
    <row r="8" spans="1:17" s="5" customFormat="1" ht="26.1" customHeight="1" x14ac:dyDescent="0.2">
      <c r="A8" s="118">
        <v>5</v>
      </c>
      <c r="B8" s="85" t="s">
        <v>611</v>
      </c>
      <c r="C8" s="85" t="s">
        <v>610</v>
      </c>
      <c r="D8" s="87" t="s">
        <v>15</v>
      </c>
      <c r="E8" s="86">
        <v>109266.15</v>
      </c>
      <c r="F8" s="86">
        <v>25793</v>
      </c>
      <c r="G8" s="84" t="s">
        <v>528</v>
      </c>
      <c r="H8" s="84" t="s">
        <v>617</v>
      </c>
      <c r="I8" s="18" t="s">
        <v>29</v>
      </c>
    </row>
    <row r="9" spans="1:17" s="5" customFormat="1" ht="26.1" customHeight="1" x14ac:dyDescent="0.2">
      <c r="A9" s="118">
        <v>6</v>
      </c>
      <c r="B9" s="87" t="s">
        <v>619</v>
      </c>
      <c r="C9" s="87" t="s">
        <v>620</v>
      </c>
      <c r="D9" s="87" t="s">
        <v>15</v>
      </c>
      <c r="E9" s="91">
        <v>73639.41</v>
      </c>
      <c r="F9" s="91">
        <v>12281</v>
      </c>
      <c r="G9" s="91">
        <v>8</v>
      </c>
      <c r="H9" s="95" t="s">
        <v>614</v>
      </c>
      <c r="I9" s="51" t="s">
        <v>39</v>
      </c>
    </row>
    <row r="10" spans="1:17" s="5" customFormat="1" ht="26.1" customHeight="1" x14ac:dyDescent="0.2">
      <c r="A10" s="118">
        <v>7</v>
      </c>
      <c r="B10" s="158" t="s">
        <v>750</v>
      </c>
      <c r="C10" s="158" t="s">
        <v>749</v>
      </c>
      <c r="D10" s="87" t="s">
        <v>752</v>
      </c>
      <c r="E10" s="159">
        <v>51268.54</v>
      </c>
      <c r="F10" s="159">
        <v>9003</v>
      </c>
      <c r="G10" s="159">
        <v>16</v>
      </c>
      <c r="H10" s="160" t="s">
        <v>617</v>
      </c>
      <c r="I10" s="16" t="s">
        <v>94</v>
      </c>
    </row>
    <row r="11" spans="1:17" s="5" customFormat="1" ht="26.1" customHeight="1" x14ac:dyDescent="0.2">
      <c r="A11" s="118">
        <v>8</v>
      </c>
      <c r="B11" s="85" t="s">
        <v>604</v>
      </c>
      <c r="C11" s="85" t="s">
        <v>603</v>
      </c>
      <c r="D11" s="87" t="s">
        <v>15</v>
      </c>
      <c r="E11" s="86">
        <v>47630.66</v>
      </c>
      <c r="F11" s="86">
        <v>8120</v>
      </c>
      <c r="G11" s="84" t="s">
        <v>528</v>
      </c>
      <c r="H11" s="84" t="s">
        <v>614</v>
      </c>
      <c r="I11" s="16" t="s">
        <v>26</v>
      </c>
    </row>
    <row r="12" spans="1:17" s="5" customFormat="1" ht="26.1" customHeight="1" x14ac:dyDescent="0.2">
      <c r="A12" s="118">
        <v>9</v>
      </c>
      <c r="B12" s="85" t="s">
        <v>609</v>
      </c>
      <c r="C12" s="85" t="s">
        <v>609</v>
      </c>
      <c r="D12" s="87" t="s">
        <v>615</v>
      </c>
      <c r="E12" s="86">
        <v>45198.080000000002</v>
      </c>
      <c r="F12" s="86">
        <v>7774</v>
      </c>
      <c r="G12" s="84" t="s">
        <v>530</v>
      </c>
      <c r="H12" s="84" t="s">
        <v>616</v>
      </c>
      <c r="I12" s="18" t="s">
        <v>29</v>
      </c>
    </row>
    <row r="13" spans="1:17" s="5" customFormat="1" ht="26.1" customHeight="1" x14ac:dyDescent="0.2">
      <c r="A13" s="118">
        <v>10</v>
      </c>
      <c r="B13" s="13" t="s">
        <v>623</v>
      </c>
      <c r="C13" s="13" t="s">
        <v>625</v>
      </c>
      <c r="D13" s="13" t="s">
        <v>626</v>
      </c>
      <c r="E13" s="14">
        <v>32388</v>
      </c>
      <c r="F13" s="14">
        <v>8228</v>
      </c>
      <c r="G13" s="14">
        <v>7</v>
      </c>
      <c r="H13" s="75" t="s">
        <v>624</v>
      </c>
      <c r="I13" s="18" t="s">
        <v>56</v>
      </c>
      <c r="J13" s="43"/>
      <c r="K13" s="43"/>
      <c r="L13" s="43"/>
      <c r="M13" s="42"/>
      <c r="N13" s="43"/>
    </row>
    <row r="14" spans="1:17" s="5" customFormat="1" ht="26.1" customHeight="1" x14ac:dyDescent="0.2">
      <c r="A14" s="118">
        <v>11</v>
      </c>
      <c r="B14" s="87" t="s">
        <v>472</v>
      </c>
      <c r="C14" s="87" t="s">
        <v>472</v>
      </c>
      <c r="D14" s="87" t="s">
        <v>120</v>
      </c>
      <c r="E14" s="91">
        <v>32052.080000000002</v>
      </c>
      <c r="F14" s="91">
        <v>5541</v>
      </c>
      <c r="G14" s="91">
        <v>8</v>
      </c>
      <c r="H14" s="95" t="s">
        <v>473</v>
      </c>
      <c r="I14" s="18" t="s">
        <v>440</v>
      </c>
    </row>
    <row r="15" spans="1:17" s="43" customFormat="1" ht="24.75" customHeight="1" x14ac:dyDescent="0.2">
      <c r="A15" s="118">
        <v>12</v>
      </c>
      <c r="B15" s="45" t="s">
        <v>621</v>
      </c>
      <c r="C15" s="45" t="s">
        <v>622</v>
      </c>
      <c r="D15" s="45" t="s">
        <v>120</v>
      </c>
      <c r="E15" s="47">
        <v>32033.98</v>
      </c>
      <c r="F15" s="47">
        <v>5916</v>
      </c>
      <c r="G15" s="47">
        <v>15</v>
      </c>
      <c r="H15" s="50" t="s">
        <v>616</v>
      </c>
      <c r="I15" s="64" t="s">
        <v>39</v>
      </c>
      <c r="J15" s="42"/>
      <c r="N15" s="68"/>
      <c r="O15" s="56"/>
      <c r="P15" s="56"/>
      <c r="Q15" s="69"/>
    </row>
    <row r="16" spans="1:17" s="5" customFormat="1" ht="26.1" customHeight="1" x14ac:dyDescent="0.2">
      <c r="A16" s="118">
        <v>13</v>
      </c>
      <c r="B16" s="13" t="s">
        <v>756</v>
      </c>
      <c r="C16" s="13" t="s">
        <v>757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739</v>
      </c>
      <c r="I16" s="18" t="s">
        <v>453</v>
      </c>
      <c r="K16" s="11"/>
    </row>
    <row r="17" spans="1:16" s="5" customFormat="1" ht="26.1" customHeight="1" x14ac:dyDescent="0.2">
      <c r="A17" s="118">
        <v>14</v>
      </c>
      <c r="B17" s="88" t="s">
        <v>732</v>
      </c>
      <c r="C17" s="88" t="s">
        <v>731</v>
      </c>
      <c r="D17" s="13" t="s">
        <v>15</v>
      </c>
      <c r="E17" s="92">
        <v>19491.98</v>
      </c>
      <c r="F17" s="92">
        <v>3462</v>
      </c>
      <c r="G17" s="96" t="s">
        <v>529</v>
      </c>
      <c r="H17" s="96" t="s">
        <v>740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8">
        <v>15</v>
      </c>
      <c r="B18" s="44" t="s">
        <v>745</v>
      </c>
      <c r="C18" s="44" t="s">
        <v>744</v>
      </c>
      <c r="D18" s="13" t="s">
        <v>15</v>
      </c>
      <c r="E18" s="46">
        <v>15477.74</v>
      </c>
      <c r="F18" s="46">
        <v>2435</v>
      </c>
      <c r="G18" s="48">
        <v>14</v>
      </c>
      <c r="H18" s="49" t="s">
        <v>746</v>
      </c>
      <c r="I18" s="51" t="s">
        <v>39</v>
      </c>
      <c r="J18" s="11"/>
      <c r="K18" s="11"/>
      <c r="L18" s="20"/>
    </row>
    <row r="19" spans="1:16" s="43" customFormat="1" ht="26.1" customHeight="1" x14ac:dyDescent="0.2">
      <c r="A19" s="118">
        <v>16</v>
      </c>
      <c r="B19" s="119" t="s">
        <v>606</v>
      </c>
      <c r="C19" s="119" t="s">
        <v>605</v>
      </c>
      <c r="D19" s="45" t="s">
        <v>15</v>
      </c>
      <c r="E19" s="122">
        <v>15193.54</v>
      </c>
      <c r="F19" s="122">
        <v>2581</v>
      </c>
      <c r="G19" s="124" t="s">
        <v>527</v>
      </c>
      <c r="H19" s="124" t="s">
        <v>624</v>
      </c>
      <c r="I19" s="52" t="s">
        <v>29</v>
      </c>
      <c r="K19" s="66"/>
      <c r="P19" s="56"/>
    </row>
    <row r="20" spans="1:16" s="5" customFormat="1" ht="26.1" customHeight="1" x14ac:dyDescent="0.2">
      <c r="A20" s="118">
        <v>17</v>
      </c>
      <c r="B20" s="13" t="s">
        <v>760</v>
      </c>
      <c r="C20" s="24" t="s">
        <v>761</v>
      </c>
      <c r="D20" s="13" t="s">
        <v>69</v>
      </c>
      <c r="E20" s="14">
        <v>14267.34</v>
      </c>
      <c r="F20" s="14">
        <v>2518</v>
      </c>
      <c r="G20" s="23">
        <v>13</v>
      </c>
      <c r="H20" s="71" t="s">
        <v>751</v>
      </c>
      <c r="I20" s="78" t="s">
        <v>91</v>
      </c>
    </row>
    <row r="21" spans="1:16" s="5" customFormat="1" ht="26.1" customHeight="1" x14ac:dyDescent="0.2">
      <c r="A21" s="118">
        <v>18</v>
      </c>
      <c r="B21" s="13" t="s">
        <v>357</v>
      </c>
      <c r="C21" s="13" t="s">
        <v>356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354</v>
      </c>
      <c r="I21" s="18" t="s">
        <v>17</v>
      </c>
    </row>
    <row r="22" spans="1:16" s="5" customFormat="1" ht="26.1" customHeight="1" x14ac:dyDescent="0.2">
      <c r="A22" s="118">
        <v>19</v>
      </c>
      <c r="B22" s="88" t="s">
        <v>734</v>
      </c>
      <c r="C22" s="88" t="s">
        <v>733</v>
      </c>
      <c r="D22" s="13" t="s">
        <v>741</v>
      </c>
      <c r="E22" s="92">
        <v>12512.37</v>
      </c>
      <c r="F22" s="92">
        <v>2175</v>
      </c>
      <c r="G22" s="96" t="s">
        <v>527</v>
      </c>
      <c r="H22" s="96" t="s">
        <v>739</v>
      </c>
      <c r="I22" s="18" t="s">
        <v>29</v>
      </c>
    </row>
    <row r="23" spans="1:16" s="5" customFormat="1" ht="26.1" customHeight="1" x14ac:dyDescent="0.2">
      <c r="A23" s="118">
        <v>20</v>
      </c>
      <c r="B23" s="13" t="s">
        <v>627</v>
      </c>
      <c r="C23" s="13" t="s">
        <v>628</v>
      </c>
      <c r="D23" s="13" t="s">
        <v>69</v>
      </c>
      <c r="E23" s="14">
        <v>10689.29</v>
      </c>
      <c r="F23" s="14">
        <v>1897</v>
      </c>
      <c r="G23" s="14">
        <v>5</v>
      </c>
      <c r="H23" s="75" t="s">
        <v>616</v>
      </c>
      <c r="I23" s="18" t="s">
        <v>237</v>
      </c>
    </row>
    <row r="24" spans="1:16" s="5" customFormat="1" ht="26.1" customHeight="1" x14ac:dyDescent="0.25">
      <c r="A24" s="118">
        <v>21</v>
      </c>
      <c r="B24" s="13" t="s">
        <v>638</v>
      </c>
      <c r="C24" s="13" t="s">
        <v>639</v>
      </c>
      <c r="D24" s="44" t="s">
        <v>232</v>
      </c>
      <c r="E24" s="14">
        <v>8295</v>
      </c>
      <c r="F24" s="14">
        <v>1427</v>
      </c>
      <c r="G24" s="14">
        <v>6</v>
      </c>
      <c r="H24" s="15" t="s">
        <v>614</v>
      </c>
      <c r="I24" s="16" t="s">
        <v>94</v>
      </c>
      <c r="J24"/>
      <c r="K24"/>
    </row>
    <row r="25" spans="1:16" s="5" customFormat="1" ht="26.1" customHeight="1" x14ac:dyDescent="0.2">
      <c r="A25" s="118">
        <v>22</v>
      </c>
      <c r="B25" s="98" t="s">
        <v>748</v>
      </c>
      <c r="C25" s="98" t="s">
        <v>747</v>
      </c>
      <c r="D25" s="13" t="s">
        <v>120</v>
      </c>
      <c r="E25" s="99">
        <v>8184</v>
      </c>
      <c r="F25" s="99">
        <v>1671</v>
      </c>
      <c r="G25" s="99">
        <v>14</v>
      </c>
      <c r="H25" s="100" t="s">
        <v>751</v>
      </c>
      <c r="I25" s="16" t="s">
        <v>94</v>
      </c>
    </row>
    <row r="26" spans="1:16" s="5" customFormat="1" ht="26.1" customHeight="1" x14ac:dyDescent="0.2">
      <c r="A26" s="118">
        <v>23</v>
      </c>
      <c r="B26" s="13" t="s">
        <v>759</v>
      </c>
      <c r="C26" s="13" t="s">
        <v>758</v>
      </c>
      <c r="D26" s="13" t="s">
        <v>157</v>
      </c>
      <c r="E26" s="14">
        <v>7843</v>
      </c>
      <c r="F26" s="14">
        <v>1511</v>
      </c>
      <c r="G26" s="14">
        <v>6</v>
      </c>
      <c r="H26" s="75" t="s">
        <v>739</v>
      </c>
      <c r="I26" s="18" t="s">
        <v>91</v>
      </c>
    </row>
    <row r="27" spans="1:16" s="5" customFormat="1" ht="26.1" customHeight="1" x14ac:dyDescent="0.2">
      <c r="A27" s="118">
        <v>24</v>
      </c>
      <c r="B27" s="88" t="s">
        <v>486</v>
      </c>
      <c r="C27" s="120" t="s">
        <v>485</v>
      </c>
      <c r="D27" s="13" t="s">
        <v>15</v>
      </c>
      <c r="E27" s="92">
        <v>5074.42</v>
      </c>
      <c r="F27" s="92">
        <v>830</v>
      </c>
      <c r="G27" s="125" t="s">
        <v>520</v>
      </c>
      <c r="H27" s="129" t="s">
        <v>459</v>
      </c>
      <c r="I27" s="78" t="s">
        <v>29</v>
      </c>
      <c r="K27" s="26"/>
    </row>
    <row r="28" spans="1:16" s="5" customFormat="1" ht="26.1" customHeight="1" x14ac:dyDescent="0.2">
      <c r="A28" s="118">
        <v>25</v>
      </c>
      <c r="B28" s="44" t="s">
        <v>636</v>
      </c>
      <c r="C28" s="90" t="s">
        <v>637</v>
      </c>
      <c r="D28" s="44" t="s">
        <v>45</v>
      </c>
      <c r="E28" s="46">
        <v>4066.06</v>
      </c>
      <c r="F28" s="46">
        <v>716</v>
      </c>
      <c r="G28" s="94">
        <v>4</v>
      </c>
      <c r="H28" s="49" t="s">
        <v>616</v>
      </c>
      <c r="I28" s="16" t="s">
        <v>94</v>
      </c>
      <c r="M28" s="11"/>
      <c r="O28" s="11"/>
    </row>
    <row r="29" spans="1:16" s="5" customFormat="1" ht="26.1" customHeight="1" x14ac:dyDescent="0.2">
      <c r="A29" s="118">
        <v>26</v>
      </c>
      <c r="B29" s="98" t="s">
        <v>634</v>
      </c>
      <c r="C29" s="153" t="s">
        <v>635</v>
      </c>
      <c r="D29" s="98" t="s">
        <v>69</v>
      </c>
      <c r="E29" s="99">
        <v>3415.48</v>
      </c>
      <c r="F29" s="99">
        <v>790</v>
      </c>
      <c r="G29" s="154">
        <v>9</v>
      </c>
      <c r="H29" s="156" t="s">
        <v>616</v>
      </c>
      <c r="I29" s="157" t="s">
        <v>633</v>
      </c>
      <c r="J29" s="43"/>
      <c r="K29" s="43"/>
      <c r="L29" s="43"/>
      <c r="M29" s="43"/>
      <c r="N29" s="43"/>
    </row>
    <row r="30" spans="1:16" s="5" customFormat="1" ht="26.1" customHeight="1" x14ac:dyDescent="0.2">
      <c r="A30" s="118">
        <v>27</v>
      </c>
      <c r="B30" s="13" t="s">
        <v>449</v>
      </c>
      <c r="C30" s="24" t="s">
        <v>448</v>
      </c>
      <c r="D30" s="13" t="s">
        <v>15</v>
      </c>
      <c r="E30" s="14">
        <v>3312.58</v>
      </c>
      <c r="F30" s="14">
        <v>692</v>
      </c>
      <c r="G30" s="23">
        <v>1</v>
      </c>
      <c r="H30" s="76" t="s">
        <v>450</v>
      </c>
      <c r="I30" s="78" t="s">
        <v>17</v>
      </c>
      <c r="J30" s="43"/>
      <c r="K30" s="43"/>
      <c r="L30" s="43"/>
      <c r="M30" s="43"/>
      <c r="N30" s="43"/>
    </row>
    <row r="31" spans="1:16" s="5" customFormat="1" ht="26.1" customHeight="1" x14ac:dyDescent="0.2">
      <c r="A31" s="118">
        <v>28</v>
      </c>
      <c r="B31" s="13" t="s">
        <v>494</v>
      </c>
      <c r="C31" s="22" t="s">
        <v>493</v>
      </c>
      <c r="D31" s="13" t="s">
        <v>479</v>
      </c>
      <c r="E31" s="14">
        <v>1952.19</v>
      </c>
      <c r="F31" s="14">
        <v>390</v>
      </c>
      <c r="G31" s="23">
        <v>3</v>
      </c>
      <c r="H31" s="15" t="s">
        <v>471</v>
      </c>
      <c r="I31" s="16" t="s">
        <v>36</v>
      </c>
      <c r="M31" s="11"/>
      <c r="N31" s="20"/>
      <c r="O31" s="11"/>
    </row>
    <row r="32" spans="1:16" s="5" customFormat="1" ht="26.1" customHeight="1" x14ac:dyDescent="0.2">
      <c r="A32" s="118">
        <v>29</v>
      </c>
      <c r="B32" s="88" t="s">
        <v>608</v>
      </c>
      <c r="C32" s="120" t="s">
        <v>607</v>
      </c>
      <c r="D32" s="13" t="s">
        <v>45</v>
      </c>
      <c r="E32" s="92">
        <v>1925.96</v>
      </c>
      <c r="F32" s="92">
        <v>527</v>
      </c>
      <c r="G32" s="125" t="s">
        <v>526</v>
      </c>
      <c r="H32" s="129" t="s">
        <v>614</v>
      </c>
      <c r="I32" s="78" t="s">
        <v>29</v>
      </c>
      <c r="J32" s="43"/>
      <c r="K32" s="43"/>
      <c r="L32" s="43"/>
      <c r="M32" s="43"/>
      <c r="N32" s="43"/>
    </row>
    <row r="33" spans="1:15" s="5" customFormat="1" ht="26.1" customHeight="1" x14ac:dyDescent="0.2">
      <c r="A33" s="118">
        <v>30</v>
      </c>
      <c r="B33" s="13" t="s">
        <v>701</v>
      </c>
      <c r="C33" s="13" t="s">
        <v>699</v>
      </c>
      <c r="D33" s="13" t="s">
        <v>15</v>
      </c>
      <c r="E33" s="14">
        <v>1707</v>
      </c>
      <c r="F33" s="14">
        <v>310</v>
      </c>
      <c r="G33" s="14">
        <v>2</v>
      </c>
      <c r="H33" s="15" t="s">
        <v>473</v>
      </c>
      <c r="I33" s="18" t="s">
        <v>453</v>
      </c>
      <c r="K33" s="40"/>
      <c r="L33" s="20"/>
      <c r="M33" s="41"/>
    </row>
    <row r="34" spans="1:15" ht="26.1" customHeight="1" x14ac:dyDescent="0.25">
      <c r="A34" s="118">
        <v>31</v>
      </c>
      <c r="B34" s="44" t="s">
        <v>595</v>
      </c>
      <c r="C34" s="44" t="s">
        <v>596</v>
      </c>
      <c r="D34" s="44" t="s">
        <v>597</v>
      </c>
      <c r="E34" s="46">
        <v>1562.8</v>
      </c>
      <c r="F34" s="46">
        <v>286</v>
      </c>
      <c r="G34" s="48">
        <v>2</v>
      </c>
      <c r="H34" s="49" t="s">
        <v>456</v>
      </c>
      <c r="I34" s="77" t="s">
        <v>101</v>
      </c>
    </row>
    <row r="35" spans="1:15" s="5" customFormat="1" ht="26.1" customHeight="1" x14ac:dyDescent="0.2">
      <c r="A35" s="118">
        <v>32</v>
      </c>
      <c r="B35" s="44" t="s">
        <v>753</v>
      </c>
      <c r="C35" s="90" t="s">
        <v>753</v>
      </c>
      <c r="D35" s="44" t="s">
        <v>10</v>
      </c>
      <c r="E35" s="46">
        <v>907.2</v>
      </c>
      <c r="F35" s="46">
        <v>406</v>
      </c>
      <c r="G35" s="94">
        <v>7</v>
      </c>
      <c r="H35" s="104" t="s">
        <v>260</v>
      </c>
      <c r="I35" s="157" t="s">
        <v>694</v>
      </c>
      <c r="J35" s="43"/>
      <c r="K35" s="43"/>
      <c r="L35" s="43"/>
      <c r="M35" s="43"/>
      <c r="N35" s="43"/>
    </row>
    <row r="36" spans="1:15" s="43" customFormat="1" ht="26.1" customHeight="1" x14ac:dyDescent="0.2">
      <c r="A36" s="118">
        <v>33</v>
      </c>
      <c r="B36" s="45" t="s">
        <v>341</v>
      </c>
      <c r="C36" s="57" t="s">
        <v>341</v>
      </c>
      <c r="D36" s="45" t="s">
        <v>10</v>
      </c>
      <c r="E36" s="47">
        <v>783.1</v>
      </c>
      <c r="F36" s="47">
        <v>285</v>
      </c>
      <c r="G36" s="47">
        <v>2</v>
      </c>
      <c r="H36" s="50" t="s">
        <v>351</v>
      </c>
      <c r="I36" s="52" t="s">
        <v>29</v>
      </c>
      <c r="M36" s="56"/>
      <c r="N36" s="56"/>
    </row>
    <row r="37" spans="1:15" s="43" customFormat="1" ht="26.1" customHeight="1" x14ac:dyDescent="0.2">
      <c r="A37" s="118">
        <v>34</v>
      </c>
      <c r="B37" s="45" t="s">
        <v>67</v>
      </c>
      <c r="C37" s="57" t="s">
        <v>68</v>
      </c>
      <c r="D37" s="45" t="s">
        <v>69</v>
      </c>
      <c r="E37" s="47">
        <v>687.6</v>
      </c>
      <c r="F37" s="47">
        <v>382</v>
      </c>
      <c r="G37" s="47">
        <v>1</v>
      </c>
      <c r="H37" s="50" t="s">
        <v>25</v>
      </c>
      <c r="I37" s="52" t="s">
        <v>29</v>
      </c>
    </row>
    <row r="38" spans="1:15" s="103" customFormat="1" ht="26.1" customHeight="1" x14ac:dyDescent="0.2">
      <c r="A38" s="118">
        <v>35</v>
      </c>
      <c r="B38" s="88" t="s">
        <v>736</v>
      </c>
      <c r="C38" s="88" t="s">
        <v>735</v>
      </c>
      <c r="D38" s="13" t="s">
        <v>15</v>
      </c>
      <c r="E38" s="92">
        <v>572.5</v>
      </c>
      <c r="F38" s="92">
        <v>304</v>
      </c>
      <c r="G38" s="96" t="s">
        <v>518</v>
      </c>
      <c r="H38" s="96" t="s">
        <v>742</v>
      </c>
      <c r="I38" s="16" t="s">
        <v>36</v>
      </c>
      <c r="J38" s="42" t="s">
        <v>482</v>
      </c>
      <c r="K38" s="43"/>
      <c r="L38" s="43"/>
      <c r="M38" s="43"/>
      <c r="N38" s="43"/>
    </row>
    <row r="39" spans="1:15" s="43" customFormat="1" ht="26.1" customHeight="1" x14ac:dyDescent="0.2">
      <c r="A39" s="118">
        <v>36</v>
      </c>
      <c r="B39" s="60" t="s">
        <v>462</v>
      </c>
      <c r="C39" s="60" t="s">
        <v>463</v>
      </c>
      <c r="D39" s="60" t="s">
        <v>15</v>
      </c>
      <c r="E39" s="61">
        <v>467</v>
      </c>
      <c r="F39" s="61">
        <v>249</v>
      </c>
      <c r="G39" s="62">
        <v>2</v>
      </c>
      <c r="H39" s="63">
        <v>43084</v>
      </c>
      <c r="I39" s="67" t="s">
        <v>21</v>
      </c>
      <c r="J39" s="42"/>
      <c r="K39" s="56"/>
    </row>
    <row r="40" spans="1:15" s="43" customFormat="1" ht="26.1" customHeight="1" x14ac:dyDescent="0.2">
      <c r="A40" s="118">
        <v>37</v>
      </c>
      <c r="B40" s="45" t="s">
        <v>18</v>
      </c>
      <c r="C40" s="45" t="s">
        <v>19</v>
      </c>
      <c r="D40" s="45" t="s">
        <v>20</v>
      </c>
      <c r="E40" s="47">
        <v>435</v>
      </c>
      <c r="F40" s="47">
        <v>212</v>
      </c>
      <c r="G40" s="47">
        <v>1</v>
      </c>
      <c r="H40" s="50">
        <v>43406</v>
      </c>
      <c r="I40" s="52" t="s">
        <v>21</v>
      </c>
    </row>
    <row r="41" spans="1:15" s="5" customFormat="1" ht="26.1" customHeight="1" x14ac:dyDescent="0.2">
      <c r="A41" s="118">
        <v>38</v>
      </c>
      <c r="B41" s="44" t="s">
        <v>598</v>
      </c>
      <c r="C41" s="44" t="s">
        <v>599</v>
      </c>
      <c r="D41" s="44" t="s">
        <v>157</v>
      </c>
      <c r="E41" s="46">
        <v>434.83</v>
      </c>
      <c r="F41" s="46">
        <v>150</v>
      </c>
      <c r="G41" s="48">
        <v>3</v>
      </c>
      <c r="H41" s="49" t="s">
        <v>459</v>
      </c>
      <c r="I41" s="77" t="s">
        <v>101</v>
      </c>
      <c r="J41" s="17"/>
      <c r="L41" s="11"/>
      <c r="M41" s="11"/>
      <c r="O41" s="20"/>
    </row>
    <row r="42" spans="1:15" s="5" customFormat="1" ht="26.1" customHeight="1" x14ac:dyDescent="0.2">
      <c r="A42" s="118">
        <v>39</v>
      </c>
      <c r="B42" s="13" t="s">
        <v>407</v>
      </c>
      <c r="C42" s="13" t="s">
        <v>370</v>
      </c>
      <c r="D42" s="13" t="s">
        <v>410</v>
      </c>
      <c r="E42" s="14">
        <v>393.97</v>
      </c>
      <c r="F42" s="14">
        <v>84</v>
      </c>
      <c r="G42" s="14">
        <v>1</v>
      </c>
      <c r="H42" s="75" t="s">
        <v>297</v>
      </c>
      <c r="I42" s="77" t="s">
        <v>368</v>
      </c>
    </row>
    <row r="43" spans="1:15" s="43" customFormat="1" ht="26.1" customHeight="1" x14ac:dyDescent="0.2">
      <c r="A43" s="118">
        <v>40</v>
      </c>
      <c r="B43" s="60" t="s">
        <v>496</v>
      </c>
      <c r="C43" s="60" t="s">
        <v>495</v>
      </c>
      <c r="D43" s="60" t="s">
        <v>15</v>
      </c>
      <c r="E43" s="61">
        <v>368.5</v>
      </c>
      <c r="F43" s="61">
        <v>187</v>
      </c>
      <c r="G43" s="62">
        <v>1</v>
      </c>
      <c r="H43" s="63" t="s">
        <v>504</v>
      </c>
      <c r="I43" s="64" t="s">
        <v>26</v>
      </c>
      <c r="M43" s="56"/>
    </row>
    <row r="44" spans="1:15" s="43" customFormat="1" ht="26.1" customHeight="1" x14ac:dyDescent="0.2">
      <c r="A44" s="118">
        <v>41</v>
      </c>
      <c r="B44" s="45" t="s">
        <v>406</v>
      </c>
      <c r="C44" s="45" t="s">
        <v>371</v>
      </c>
      <c r="D44" s="45" t="s">
        <v>411</v>
      </c>
      <c r="E44" s="47">
        <v>338.09</v>
      </c>
      <c r="F44" s="47">
        <v>69</v>
      </c>
      <c r="G44" s="47">
        <v>1</v>
      </c>
      <c r="H44" s="74" t="s">
        <v>297</v>
      </c>
      <c r="I44" s="67" t="s">
        <v>368</v>
      </c>
    </row>
    <row r="45" spans="1:15" s="43" customFormat="1" ht="26.1" customHeight="1" x14ac:dyDescent="0.2">
      <c r="A45" s="118">
        <v>42</v>
      </c>
      <c r="B45" s="45" t="s">
        <v>13</v>
      </c>
      <c r="C45" s="45" t="s">
        <v>14</v>
      </c>
      <c r="D45" s="45" t="s">
        <v>15</v>
      </c>
      <c r="E45" s="47">
        <v>313.5</v>
      </c>
      <c r="F45" s="47">
        <v>180</v>
      </c>
      <c r="G45" s="47">
        <v>1</v>
      </c>
      <c r="H45" s="76" t="s">
        <v>16</v>
      </c>
      <c r="I45" s="78" t="s">
        <v>17</v>
      </c>
    </row>
    <row r="46" spans="1:15" s="43" customFormat="1" ht="26.1" customHeight="1" x14ac:dyDescent="0.2">
      <c r="A46" s="118">
        <v>43</v>
      </c>
      <c r="B46" s="45" t="s">
        <v>396</v>
      </c>
      <c r="C46" s="45" t="s">
        <v>381</v>
      </c>
      <c r="D46" s="45" t="s">
        <v>410</v>
      </c>
      <c r="E46" s="47">
        <v>311</v>
      </c>
      <c r="F46" s="47">
        <v>83</v>
      </c>
      <c r="G46" s="47">
        <v>1</v>
      </c>
      <c r="H46" s="71" t="s">
        <v>297</v>
      </c>
      <c r="I46" s="72" t="s">
        <v>368</v>
      </c>
    </row>
    <row r="47" spans="1:15" s="5" customFormat="1" ht="26.1" customHeight="1" x14ac:dyDescent="0.2">
      <c r="A47" s="118">
        <v>44</v>
      </c>
      <c r="B47" s="24" t="s">
        <v>224</v>
      </c>
      <c r="C47" s="24" t="s">
        <v>225</v>
      </c>
      <c r="D47" s="24" t="s">
        <v>133</v>
      </c>
      <c r="E47" s="23">
        <v>287</v>
      </c>
      <c r="F47" s="23">
        <v>148</v>
      </c>
      <c r="G47" s="73">
        <v>1</v>
      </c>
      <c r="H47" s="76" t="s">
        <v>209</v>
      </c>
      <c r="I47" s="78" t="s">
        <v>56</v>
      </c>
      <c r="J47" s="43"/>
      <c r="K47" s="43"/>
      <c r="L47" s="43"/>
      <c r="M47" s="42"/>
      <c r="N47" s="43"/>
      <c r="O47" s="43"/>
    </row>
    <row r="48" spans="1:15" s="5" customFormat="1" ht="26.1" customHeight="1" x14ac:dyDescent="0.25">
      <c r="A48" s="118">
        <v>45</v>
      </c>
      <c r="B48" s="44" t="s">
        <v>498</v>
      </c>
      <c r="C48" s="44" t="s">
        <v>497</v>
      </c>
      <c r="D48" s="44" t="s">
        <v>45</v>
      </c>
      <c r="E48" s="46">
        <v>279.5</v>
      </c>
      <c r="F48" s="46">
        <v>174</v>
      </c>
      <c r="G48" s="48">
        <v>1</v>
      </c>
      <c r="H48" s="49">
        <v>43357</v>
      </c>
      <c r="I48" s="51" t="s">
        <v>29</v>
      </c>
      <c r="J48"/>
      <c r="K48"/>
    </row>
    <row r="49" spans="1:18" s="5" customFormat="1" ht="26.1" customHeight="1" x14ac:dyDescent="0.25">
      <c r="A49" s="118">
        <v>46</v>
      </c>
      <c r="B49" s="13" t="s">
        <v>136</v>
      </c>
      <c r="C49" s="13" t="s">
        <v>137</v>
      </c>
      <c r="D49" s="13" t="s">
        <v>15</v>
      </c>
      <c r="E49" s="14">
        <v>269</v>
      </c>
      <c r="F49" s="14">
        <v>133</v>
      </c>
      <c r="G49" s="14">
        <v>1</v>
      </c>
      <c r="H49" s="21">
        <v>43378</v>
      </c>
      <c r="I49" s="16" t="s">
        <v>36</v>
      </c>
      <c r="J49"/>
      <c r="K49"/>
    </row>
    <row r="50" spans="1:18" ht="26.1" customHeight="1" x14ac:dyDescent="0.25">
      <c r="A50" s="118">
        <v>47</v>
      </c>
      <c r="B50" s="13" t="s">
        <v>27</v>
      </c>
      <c r="C50" s="19" t="s">
        <v>27</v>
      </c>
      <c r="D50" s="13" t="s">
        <v>10</v>
      </c>
      <c r="E50" s="14">
        <v>240.7</v>
      </c>
      <c r="F50" s="14">
        <v>83</v>
      </c>
      <c r="G50" s="14">
        <v>1</v>
      </c>
      <c r="H50" s="21" t="s">
        <v>28</v>
      </c>
      <c r="I50" s="31" t="s">
        <v>29</v>
      </c>
      <c r="K50" s="70"/>
      <c r="M50" s="54"/>
      <c r="N50" s="43"/>
    </row>
    <row r="51" spans="1:18" s="43" customFormat="1" ht="24.75" customHeight="1" x14ac:dyDescent="0.2">
      <c r="A51" s="118">
        <v>48</v>
      </c>
      <c r="B51" s="60" t="s">
        <v>37</v>
      </c>
      <c r="C51" s="60" t="s">
        <v>38</v>
      </c>
      <c r="D51" s="60" t="s">
        <v>15</v>
      </c>
      <c r="E51" s="61">
        <v>240</v>
      </c>
      <c r="F51" s="61">
        <v>118</v>
      </c>
      <c r="G51" s="62">
        <v>1</v>
      </c>
      <c r="H51" s="63">
        <v>43434</v>
      </c>
      <c r="I51" s="51" t="s">
        <v>39</v>
      </c>
    </row>
    <row r="52" spans="1:18" s="5" customFormat="1" ht="26.1" customHeight="1" x14ac:dyDescent="0.2">
      <c r="A52" s="118">
        <v>49</v>
      </c>
      <c r="B52" s="13" t="s">
        <v>344</v>
      </c>
      <c r="C52" s="22" t="s">
        <v>343</v>
      </c>
      <c r="D52" s="13" t="s">
        <v>15</v>
      </c>
      <c r="E52" s="14">
        <v>231.76</v>
      </c>
      <c r="F52" s="14">
        <v>37</v>
      </c>
      <c r="G52" s="23">
        <v>1</v>
      </c>
      <c r="H52" s="76" t="s">
        <v>353</v>
      </c>
      <c r="I52" s="79" t="s">
        <v>36</v>
      </c>
    </row>
    <row r="53" spans="1:18" s="43" customFormat="1" ht="24.75" customHeight="1" x14ac:dyDescent="0.2">
      <c r="A53" s="118">
        <v>50</v>
      </c>
      <c r="B53" s="119" t="s">
        <v>738</v>
      </c>
      <c r="C53" s="119" t="s">
        <v>737</v>
      </c>
      <c r="D53" s="45" t="s">
        <v>15</v>
      </c>
      <c r="E53" s="122">
        <v>200</v>
      </c>
      <c r="F53" s="122">
        <v>108</v>
      </c>
      <c r="G53" s="124" t="s">
        <v>518</v>
      </c>
      <c r="H53" s="124" t="s">
        <v>743</v>
      </c>
      <c r="I53" s="52" t="s">
        <v>26</v>
      </c>
    </row>
    <row r="54" spans="1:18" s="43" customFormat="1" ht="24.75" customHeight="1" x14ac:dyDescent="0.2">
      <c r="A54" s="118">
        <v>51</v>
      </c>
      <c r="B54" s="45" t="s">
        <v>419</v>
      </c>
      <c r="C54" s="45" t="s">
        <v>419</v>
      </c>
      <c r="D54" s="45" t="s">
        <v>10</v>
      </c>
      <c r="E54" s="47">
        <v>197.19</v>
      </c>
      <c r="F54" s="47">
        <v>149</v>
      </c>
      <c r="G54" s="47">
        <v>3</v>
      </c>
      <c r="H54" s="74" t="s">
        <v>353</v>
      </c>
      <c r="I54" s="67" t="s">
        <v>368</v>
      </c>
    </row>
    <row r="55" spans="1:18" s="43" customFormat="1" ht="24.75" customHeight="1" x14ac:dyDescent="0.2">
      <c r="A55" s="118">
        <v>52</v>
      </c>
      <c r="B55" s="60" t="s">
        <v>500</v>
      </c>
      <c r="C55" s="60" t="s">
        <v>499</v>
      </c>
      <c r="D55" s="60" t="s">
        <v>15</v>
      </c>
      <c r="E55" s="61">
        <v>192.5</v>
      </c>
      <c r="F55" s="61">
        <v>107</v>
      </c>
      <c r="G55" s="61">
        <v>1</v>
      </c>
      <c r="H55" s="104">
        <v>43330</v>
      </c>
      <c r="I55" s="59" t="s">
        <v>26</v>
      </c>
    </row>
    <row r="56" spans="1:18" s="43" customFormat="1" ht="24.75" customHeight="1" x14ac:dyDescent="0.25">
      <c r="A56" s="118">
        <v>53</v>
      </c>
      <c r="B56" s="45" t="s">
        <v>403</v>
      </c>
      <c r="C56" s="45" t="s">
        <v>374</v>
      </c>
      <c r="D56" s="13" t="s">
        <v>412</v>
      </c>
      <c r="E56" s="47">
        <v>165.55</v>
      </c>
      <c r="F56" s="47">
        <v>37</v>
      </c>
      <c r="G56" s="47">
        <v>1</v>
      </c>
      <c r="H56" s="74" t="s">
        <v>297</v>
      </c>
      <c r="I56" s="131" t="s">
        <v>368</v>
      </c>
      <c r="J56" s="20"/>
      <c r="K56" s="20"/>
      <c r="L56" s="40"/>
      <c r="M56" s="41"/>
      <c r="N56" s="20"/>
      <c r="O56" s="54"/>
      <c r="P56" s="69"/>
      <c r="Q56" s="56"/>
      <c r="R56" s="69"/>
    </row>
    <row r="57" spans="1:18" s="43" customFormat="1" ht="24.75" customHeight="1" x14ac:dyDescent="0.25">
      <c r="A57" s="118">
        <v>54</v>
      </c>
      <c r="B57" s="45" t="s">
        <v>408</v>
      </c>
      <c r="C57" s="45" t="s">
        <v>369</v>
      </c>
      <c r="D57" s="45" t="s">
        <v>409</v>
      </c>
      <c r="E57" s="47">
        <v>163.95</v>
      </c>
      <c r="F57" s="47">
        <v>36</v>
      </c>
      <c r="G57" s="47">
        <v>1</v>
      </c>
      <c r="H57" s="74" t="s">
        <v>297</v>
      </c>
      <c r="I57" s="67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404</v>
      </c>
      <c r="C58" s="45" t="s">
        <v>373</v>
      </c>
      <c r="D58" s="45" t="s">
        <v>107</v>
      </c>
      <c r="E58" s="47">
        <v>159.9</v>
      </c>
      <c r="F58" s="47">
        <v>34</v>
      </c>
      <c r="G58" s="47">
        <v>1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5" customFormat="1" ht="26.1" customHeight="1" x14ac:dyDescent="0.2">
      <c r="A59" s="118">
        <v>56</v>
      </c>
      <c r="B59" s="44" t="s">
        <v>477</v>
      </c>
      <c r="C59" s="90" t="s">
        <v>478</v>
      </c>
      <c r="D59" s="90" t="s">
        <v>479</v>
      </c>
      <c r="E59" s="46">
        <v>105.5</v>
      </c>
      <c r="F59" s="46">
        <v>62</v>
      </c>
      <c r="G59" s="94">
        <v>1</v>
      </c>
      <c r="H59" s="104">
        <v>42587</v>
      </c>
      <c r="I59" s="113" t="s">
        <v>39</v>
      </c>
    </row>
    <row r="60" spans="1:18" s="43" customFormat="1" ht="24.75" customHeight="1" x14ac:dyDescent="0.25">
      <c r="A60" s="118">
        <v>57</v>
      </c>
      <c r="B60" s="45" t="s">
        <v>696</v>
      </c>
      <c r="C60" s="45" t="s">
        <v>696</v>
      </c>
      <c r="D60" s="45" t="s">
        <v>697</v>
      </c>
      <c r="E60" s="47">
        <v>105.5</v>
      </c>
      <c r="F60" s="47">
        <v>30</v>
      </c>
      <c r="G60" s="47">
        <v>1</v>
      </c>
      <c r="H60" s="50" t="s">
        <v>624</v>
      </c>
      <c r="I60" s="53" t="s">
        <v>77</v>
      </c>
      <c r="J60" s="20"/>
      <c r="K60" s="20"/>
      <c r="L60" s="40"/>
      <c r="M60" s="41"/>
      <c r="N60" s="20"/>
      <c r="O60" s="54"/>
      <c r="P60" s="69"/>
      <c r="Q60" s="56"/>
      <c r="R60" s="69"/>
    </row>
    <row r="61" spans="1:18" s="5" customFormat="1" ht="26.1" customHeight="1" x14ac:dyDescent="0.2">
      <c r="A61" s="118">
        <v>58</v>
      </c>
      <c r="B61" s="13" t="s">
        <v>405</v>
      </c>
      <c r="C61" s="24" t="s">
        <v>372</v>
      </c>
      <c r="D61" s="13" t="s">
        <v>45</v>
      </c>
      <c r="E61" s="14">
        <v>84.5</v>
      </c>
      <c r="F61" s="137">
        <v>19</v>
      </c>
      <c r="G61" s="47">
        <v>1</v>
      </c>
      <c r="H61" s="74" t="s">
        <v>297</v>
      </c>
      <c r="I61" s="161" t="s">
        <v>368</v>
      </c>
      <c r="K61" s="26"/>
      <c r="L61" s="17"/>
    </row>
    <row r="62" spans="1:18" s="43" customFormat="1" ht="24.75" customHeight="1" x14ac:dyDescent="0.25">
      <c r="A62" s="118">
        <v>59</v>
      </c>
      <c r="B62" s="45" t="s">
        <v>362</v>
      </c>
      <c r="C62" s="45" t="s">
        <v>360</v>
      </c>
      <c r="D62" s="45" t="s">
        <v>365</v>
      </c>
      <c r="E62" s="47">
        <v>83.5</v>
      </c>
      <c r="F62" s="47">
        <v>28</v>
      </c>
      <c r="G62" s="47">
        <v>1</v>
      </c>
      <c r="H62" s="50" t="s">
        <v>354</v>
      </c>
      <c r="I62" s="53" t="s">
        <v>77</v>
      </c>
      <c r="J62" s="20"/>
      <c r="K62" s="20"/>
      <c r="L62" s="40"/>
      <c r="M62" s="41"/>
      <c r="N62" s="20"/>
      <c r="O62" s="54"/>
      <c r="P62" s="69"/>
      <c r="Q62" s="56"/>
      <c r="R62" s="69"/>
    </row>
    <row r="63" spans="1:18" ht="26.1" customHeight="1" x14ac:dyDescent="0.25">
      <c r="A63" s="118">
        <v>60</v>
      </c>
      <c r="B63" s="60" t="s">
        <v>460</v>
      </c>
      <c r="C63" s="60" t="s">
        <v>461</v>
      </c>
      <c r="D63" s="60" t="s">
        <v>15</v>
      </c>
      <c r="E63" s="61">
        <v>68</v>
      </c>
      <c r="F63" s="61">
        <v>40</v>
      </c>
      <c r="G63" s="62">
        <v>1</v>
      </c>
      <c r="H63" s="63">
        <v>43315</v>
      </c>
      <c r="I63" s="67" t="s">
        <v>17</v>
      </c>
      <c r="K63" s="65"/>
      <c r="P63" s="35"/>
    </row>
    <row r="64" spans="1:18" s="43" customFormat="1" ht="24.75" customHeight="1" x14ac:dyDescent="0.25">
      <c r="A64" s="118">
        <v>61</v>
      </c>
      <c r="B64" s="60" t="s">
        <v>464</v>
      </c>
      <c r="C64" s="60" t="s">
        <v>465</v>
      </c>
      <c r="D64" s="60" t="s">
        <v>15</v>
      </c>
      <c r="E64" s="61">
        <v>66</v>
      </c>
      <c r="F64" s="61">
        <v>33</v>
      </c>
      <c r="G64" s="62">
        <v>1</v>
      </c>
      <c r="H64" s="63">
        <v>43105</v>
      </c>
      <c r="I64" s="67" t="s">
        <v>17</v>
      </c>
      <c r="J64"/>
      <c r="K64"/>
      <c r="L64"/>
      <c r="M64"/>
      <c r="N64"/>
      <c r="P64" s="68"/>
      <c r="Q64" s="56"/>
      <c r="R64" s="69"/>
    </row>
    <row r="65" spans="1:18" ht="26.1" customHeight="1" x14ac:dyDescent="0.25">
      <c r="A65" s="118">
        <v>62</v>
      </c>
      <c r="B65" s="13" t="s">
        <v>393</v>
      </c>
      <c r="C65" s="13" t="s">
        <v>385</v>
      </c>
      <c r="D65" s="13" t="s">
        <v>69</v>
      </c>
      <c r="E65" s="14">
        <v>63</v>
      </c>
      <c r="F65" s="14">
        <v>17</v>
      </c>
      <c r="G65" s="14">
        <v>1</v>
      </c>
      <c r="H65" s="80" t="s">
        <v>297</v>
      </c>
      <c r="I65" s="67" t="s">
        <v>368</v>
      </c>
      <c r="P65" s="70"/>
      <c r="R65" s="54"/>
    </row>
    <row r="66" spans="1:18" s="5" customFormat="1" ht="26.1" customHeight="1" x14ac:dyDescent="0.25">
      <c r="A66" s="118">
        <v>63</v>
      </c>
      <c r="B66" s="13" t="s">
        <v>401</v>
      </c>
      <c r="C66" s="13" t="s">
        <v>376</v>
      </c>
      <c r="D66" s="13" t="s">
        <v>413</v>
      </c>
      <c r="E66" s="14">
        <v>61.05</v>
      </c>
      <c r="F66" s="14">
        <v>14</v>
      </c>
      <c r="G66" s="14">
        <v>1</v>
      </c>
      <c r="H66" s="75" t="s">
        <v>297</v>
      </c>
      <c r="I66" s="77" t="s">
        <v>368</v>
      </c>
      <c r="J66"/>
      <c r="K66"/>
      <c r="L66"/>
      <c r="M66"/>
      <c r="N66"/>
      <c r="P66" s="40"/>
      <c r="Q66" s="20"/>
      <c r="R66" s="41"/>
    </row>
    <row r="67" spans="1:18" s="43" customFormat="1" ht="26.1" customHeight="1" x14ac:dyDescent="0.25">
      <c r="A67" s="118">
        <v>64</v>
      </c>
      <c r="B67" s="45" t="s">
        <v>438</v>
      </c>
      <c r="C67" s="45" t="s">
        <v>439</v>
      </c>
      <c r="D67" s="45" t="s">
        <v>15</v>
      </c>
      <c r="E67" s="47">
        <v>54.84</v>
      </c>
      <c r="F67" s="47">
        <v>9</v>
      </c>
      <c r="G67" s="47">
        <v>1</v>
      </c>
      <c r="H67" s="50" t="s">
        <v>297</v>
      </c>
      <c r="I67" s="52" t="s">
        <v>440</v>
      </c>
      <c r="J67"/>
      <c r="K67"/>
      <c r="L67"/>
      <c r="M67"/>
      <c r="N67"/>
      <c r="P67" s="68"/>
      <c r="Q67" s="56"/>
      <c r="R67" s="69"/>
    </row>
    <row r="68" spans="1:18" s="43" customFormat="1" ht="26.1" customHeight="1" x14ac:dyDescent="0.25">
      <c r="A68" s="118">
        <v>65</v>
      </c>
      <c r="B68" s="45" t="s">
        <v>490</v>
      </c>
      <c r="C68" s="57" t="s">
        <v>489</v>
      </c>
      <c r="D68" s="45" t="s">
        <v>15</v>
      </c>
      <c r="E68" s="47">
        <v>52.26</v>
      </c>
      <c r="F68" s="47">
        <v>8</v>
      </c>
      <c r="G68" s="47">
        <v>1</v>
      </c>
      <c r="H68" s="50" t="s">
        <v>450</v>
      </c>
      <c r="I68" s="53" t="s">
        <v>26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398</v>
      </c>
      <c r="C69" s="45" t="s">
        <v>379</v>
      </c>
      <c r="D69" s="45" t="s">
        <v>414</v>
      </c>
      <c r="E69" s="47">
        <v>51</v>
      </c>
      <c r="F69" s="47">
        <v>13</v>
      </c>
      <c r="G69" s="47">
        <v>1</v>
      </c>
      <c r="H69" s="74" t="s">
        <v>297</v>
      </c>
      <c r="I69" s="67" t="s">
        <v>368</v>
      </c>
      <c r="J69"/>
      <c r="K69"/>
      <c r="L69"/>
      <c r="M69"/>
      <c r="N69"/>
      <c r="O69" s="56"/>
      <c r="P69" s="68"/>
      <c r="Q69" s="56"/>
      <c r="R69" s="69"/>
    </row>
    <row r="70" spans="1:18" s="43" customFormat="1" ht="26.1" customHeight="1" x14ac:dyDescent="0.25">
      <c r="A70" s="118">
        <v>67</v>
      </c>
      <c r="B70" s="121" t="s">
        <v>394</v>
      </c>
      <c r="C70" s="121" t="s">
        <v>383</v>
      </c>
      <c r="D70" s="121" t="s">
        <v>15</v>
      </c>
      <c r="E70" s="123">
        <v>48</v>
      </c>
      <c r="F70" s="123">
        <v>6</v>
      </c>
      <c r="G70" s="123">
        <v>1</v>
      </c>
      <c r="H70" s="130" t="s">
        <v>297</v>
      </c>
      <c r="I70" s="112" t="s">
        <v>368</v>
      </c>
      <c r="J70"/>
      <c r="K70"/>
      <c r="L70"/>
      <c r="M70"/>
      <c r="N70"/>
      <c r="P70" s="68"/>
      <c r="Q70" s="56"/>
      <c r="R70" s="69"/>
    </row>
    <row r="71" spans="1:18" s="43" customFormat="1" ht="26.1" customHeight="1" x14ac:dyDescent="0.25">
      <c r="A71" s="118">
        <v>68</v>
      </c>
      <c r="B71" s="121" t="s">
        <v>470</v>
      </c>
      <c r="C71" s="121" t="s">
        <v>470</v>
      </c>
      <c r="D71" s="121" t="s">
        <v>15</v>
      </c>
      <c r="E71" s="123">
        <v>38.86</v>
      </c>
      <c r="F71" s="123">
        <v>6</v>
      </c>
      <c r="G71" s="123">
        <v>1</v>
      </c>
      <c r="H71" s="155" t="s">
        <v>471</v>
      </c>
      <c r="I71" s="52" t="s">
        <v>39</v>
      </c>
      <c r="J71"/>
      <c r="K71"/>
      <c r="L71"/>
      <c r="M71"/>
      <c r="N71"/>
    </row>
    <row r="72" spans="1:18" s="43" customFormat="1" ht="26.1" customHeight="1" x14ac:dyDescent="0.25">
      <c r="A72" s="118">
        <v>69</v>
      </c>
      <c r="B72" s="145" t="s">
        <v>629</v>
      </c>
      <c r="C72" s="145" t="s">
        <v>630</v>
      </c>
      <c r="D72" s="145" t="s">
        <v>631</v>
      </c>
      <c r="E72" s="146">
        <v>31.64</v>
      </c>
      <c r="F72" s="146">
        <v>9</v>
      </c>
      <c r="G72" s="146">
        <v>2</v>
      </c>
      <c r="H72" s="147" t="s">
        <v>632</v>
      </c>
      <c r="I72" s="111" t="s">
        <v>633</v>
      </c>
      <c r="J72"/>
      <c r="K72"/>
      <c r="L72"/>
      <c r="M72"/>
      <c r="N72"/>
    </row>
    <row r="73" spans="1:18" s="43" customFormat="1" ht="26.1" customHeight="1" x14ac:dyDescent="0.25">
      <c r="A73" s="118">
        <v>70</v>
      </c>
      <c r="B73" s="45" t="s">
        <v>402</v>
      </c>
      <c r="C73" s="45" t="s">
        <v>375</v>
      </c>
      <c r="D73" s="45" t="s">
        <v>15</v>
      </c>
      <c r="E73" s="47">
        <v>30.9</v>
      </c>
      <c r="F73" s="47">
        <v>7</v>
      </c>
      <c r="G73" s="47">
        <v>1</v>
      </c>
      <c r="H73" s="74" t="s">
        <v>297</v>
      </c>
      <c r="I73" s="67" t="s">
        <v>368</v>
      </c>
      <c r="J73"/>
      <c r="K73"/>
      <c r="L73"/>
      <c r="M73"/>
      <c r="N73"/>
    </row>
    <row r="74" spans="1:18" s="5" customFormat="1" ht="26.1" customHeight="1" x14ac:dyDescent="0.25">
      <c r="A74" s="118">
        <v>71</v>
      </c>
      <c r="B74" s="45" t="s">
        <v>399</v>
      </c>
      <c r="C74" s="45" t="s">
        <v>378</v>
      </c>
      <c r="D74" s="45" t="s">
        <v>69</v>
      </c>
      <c r="E74" s="47">
        <v>3.7</v>
      </c>
      <c r="F74" s="47">
        <v>1</v>
      </c>
      <c r="G74" s="47">
        <v>1</v>
      </c>
      <c r="H74" s="74" t="s">
        <v>297</v>
      </c>
      <c r="I74" s="67" t="s">
        <v>368</v>
      </c>
      <c r="J74"/>
      <c r="K74"/>
      <c r="L74"/>
      <c r="M74"/>
      <c r="N74"/>
    </row>
    <row r="75" spans="1:18" s="5" customFormat="1" ht="26.1" customHeight="1" x14ac:dyDescent="0.25">
      <c r="B75" s="32"/>
      <c r="C75" s="32"/>
      <c r="D75" s="32"/>
      <c r="E75" s="33"/>
      <c r="F75" s="33"/>
      <c r="G75" s="34"/>
      <c r="J75"/>
      <c r="K75"/>
      <c r="L75"/>
      <c r="M75"/>
      <c r="N75"/>
    </row>
    <row r="76" spans="1:18" s="5" customFormat="1" ht="26.1" customHeight="1" thickBot="1" x14ac:dyDescent="0.3">
      <c r="B76" s="32"/>
      <c r="C76" s="32"/>
      <c r="D76" s="32"/>
      <c r="E76" s="36">
        <f>SUM(E4:E75)</f>
        <v>1713471.81</v>
      </c>
      <c r="F76" s="36">
        <f>SUM(F4:F75)</f>
        <v>315880</v>
      </c>
      <c r="H76" s="20"/>
      <c r="J76"/>
      <c r="K76"/>
      <c r="L76"/>
      <c r="M76"/>
      <c r="N76"/>
    </row>
  </sheetData>
  <sortState xmlns:xlrd2="http://schemas.microsoft.com/office/spreadsheetml/2017/richdata2" ref="B4:I74">
    <sortCondition descending="1" ref="E4:E7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2A7-E68A-455F-9E20-A82855132C23}">
  <dimension ref="A1:R81"/>
  <sheetViews>
    <sheetView workbookViewId="0">
      <selection activeCell="M7" sqref="M7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3.5703125" bestFit="1" customWidth="1"/>
    <col min="18" max="18" width="12.28515625" bestFit="1" customWidth="1"/>
  </cols>
  <sheetData>
    <row r="1" spans="1:17" s="5" customFormat="1" ht="18" x14ac:dyDescent="0.25">
      <c r="A1" s="1" t="s">
        <v>763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169" t="s">
        <v>745</v>
      </c>
      <c r="C4" s="169" t="s">
        <v>744</v>
      </c>
      <c r="D4" s="87" t="s">
        <v>15</v>
      </c>
      <c r="E4" s="170">
        <v>368939</v>
      </c>
      <c r="F4" s="170">
        <v>60429</v>
      </c>
      <c r="G4" s="97">
        <v>14</v>
      </c>
      <c r="H4" s="173" t="s">
        <v>746</v>
      </c>
      <c r="I4" s="51" t="s">
        <v>39</v>
      </c>
    </row>
    <row r="5" spans="1:17" s="5" customFormat="1" ht="26.1" customHeight="1" x14ac:dyDescent="0.2">
      <c r="A5" s="118">
        <v>2</v>
      </c>
      <c r="B5" s="87" t="s">
        <v>755</v>
      </c>
      <c r="C5" s="87" t="s">
        <v>754</v>
      </c>
      <c r="D5" s="87" t="s">
        <v>15</v>
      </c>
      <c r="E5" s="91">
        <v>321488.68</v>
      </c>
      <c r="F5" s="91">
        <v>62850</v>
      </c>
      <c r="G5" s="91">
        <v>30</v>
      </c>
      <c r="H5" s="95" t="s">
        <v>740</v>
      </c>
      <c r="I5" s="18" t="s">
        <v>17</v>
      </c>
    </row>
    <row r="6" spans="1:17" s="5" customFormat="1" ht="26.1" customHeight="1" x14ac:dyDescent="0.2">
      <c r="A6" s="118">
        <v>3</v>
      </c>
      <c r="B6" s="85" t="s">
        <v>764</v>
      </c>
      <c r="C6" s="85" t="s">
        <v>769</v>
      </c>
      <c r="D6" s="87" t="s">
        <v>770</v>
      </c>
      <c r="E6" s="86">
        <v>312709</v>
      </c>
      <c r="F6" s="86">
        <v>52294</v>
      </c>
      <c r="G6" s="84" t="s">
        <v>534</v>
      </c>
      <c r="H6" s="84" t="s">
        <v>771</v>
      </c>
      <c r="I6" s="16" t="s">
        <v>26</v>
      </c>
    </row>
    <row r="7" spans="1:17" s="5" customFormat="1" ht="26.1" customHeight="1" x14ac:dyDescent="0.2">
      <c r="A7" s="118">
        <v>4</v>
      </c>
      <c r="B7" s="87" t="s">
        <v>786</v>
      </c>
      <c r="C7" s="87" t="s">
        <v>785</v>
      </c>
      <c r="D7" s="87" t="s">
        <v>15</v>
      </c>
      <c r="E7" s="91">
        <v>219050.86</v>
      </c>
      <c r="F7" s="91">
        <v>46217</v>
      </c>
      <c r="G7" s="91">
        <v>31</v>
      </c>
      <c r="H7" s="95" t="s">
        <v>776</v>
      </c>
      <c r="I7" s="77" t="s">
        <v>17</v>
      </c>
    </row>
    <row r="8" spans="1:17" s="5" customFormat="1" ht="26.1" customHeight="1" x14ac:dyDescent="0.2">
      <c r="A8" s="118">
        <v>5</v>
      </c>
      <c r="B8" s="87" t="s">
        <v>806</v>
      </c>
      <c r="C8" s="87" t="s">
        <v>806</v>
      </c>
      <c r="D8" s="87" t="s">
        <v>10</v>
      </c>
      <c r="E8" s="91">
        <v>138323</v>
      </c>
      <c r="F8" s="91">
        <v>26118</v>
      </c>
      <c r="G8" s="91">
        <v>15</v>
      </c>
      <c r="H8" s="95" t="s">
        <v>776</v>
      </c>
      <c r="I8" s="18" t="s">
        <v>114</v>
      </c>
    </row>
    <row r="9" spans="1:17" s="5" customFormat="1" ht="26.1" customHeight="1" x14ac:dyDescent="0.2">
      <c r="A9" s="118">
        <v>6</v>
      </c>
      <c r="B9" s="85" t="s">
        <v>765</v>
      </c>
      <c r="C9" s="85" t="s">
        <v>772</v>
      </c>
      <c r="D9" s="87" t="s">
        <v>774</v>
      </c>
      <c r="E9" s="86">
        <v>124780.06</v>
      </c>
      <c r="F9" s="86">
        <v>27414</v>
      </c>
      <c r="G9" s="84" t="s">
        <v>534</v>
      </c>
      <c r="H9" s="84" t="s">
        <v>773</v>
      </c>
      <c r="I9" s="16" t="s">
        <v>26</v>
      </c>
    </row>
    <row r="10" spans="1:17" s="5" customFormat="1" ht="26.1" customHeight="1" x14ac:dyDescent="0.2">
      <c r="A10" s="118">
        <v>7</v>
      </c>
      <c r="B10" s="87" t="s">
        <v>807</v>
      </c>
      <c r="C10" s="87" t="s">
        <v>807</v>
      </c>
      <c r="D10" s="87" t="s">
        <v>10</v>
      </c>
      <c r="E10" s="91">
        <v>78712.27</v>
      </c>
      <c r="F10" s="91">
        <v>14529</v>
      </c>
      <c r="G10" s="91">
        <v>15</v>
      </c>
      <c r="H10" s="95" t="s">
        <v>771</v>
      </c>
      <c r="I10" s="18" t="s">
        <v>808</v>
      </c>
    </row>
    <row r="11" spans="1:17" s="5" customFormat="1" ht="26.1" customHeight="1" x14ac:dyDescent="0.2">
      <c r="A11" s="118">
        <v>8</v>
      </c>
      <c r="B11" s="85" t="s">
        <v>766</v>
      </c>
      <c r="C11" s="85" t="s">
        <v>775</v>
      </c>
      <c r="D11" s="87" t="s">
        <v>15</v>
      </c>
      <c r="E11" s="86">
        <v>76597.8</v>
      </c>
      <c r="F11" s="86">
        <v>13268</v>
      </c>
      <c r="G11" s="84" t="s">
        <v>532</v>
      </c>
      <c r="H11" s="84" t="s">
        <v>746</v>
      </c>
      <c r="I11" s="18" t="s">
        <v>29</v>
      </c>
    </row>
    <row r="12" spans="1:17" s="5" customFormat="1" ht="26.1" customHeight="1" x14ac:dyDescent="0.2">
      <c r="A12" s="118">
        <v>9</v>
      </c>
      <c r="B12" s="85" t="s">
        <v>767</v>
      </c>
      <c r="C12" s="85" t="s">
        <v>777</v>
      </c>
      <c r="D12" s="87" t="s">
        <v>274</v>
      </c>
      <c r="E12" s="86">
        <v>65643.25</v>
      </c>
      <c r="F12" s="86">
        <v>11351</v>
      </c>
      <c r="G12" s="84" t="s">
        <v>531</v>
      </c>
      <c r="H12" s="84" t="s">
        <v>776</v>
      </c>
      <c r="I12" s="18" t="s">
        <v>29</v>
      </c>
      <c r="O12" s="20"/>
      <c r="P12" s="11"/>
    </row>
    <row r="13" spans="1:17" s="5" customFormat="1" ht="26.1" customHeight="1" x14ac:dyDescent="0.2">
      <c r="A13" s="118">
        <v>10</v>
      </c>
      <c r="B13" s="87" t="s">
        <v>780</v>
      </c>
      <c r="C13" s="87" t="s">
        <v>781</v>
      </c>
      <c r="D13" s="87" t="s">
        <v>15</v>
      </c>
      <c r="E13" s="91">
        <v>50755.4</v>
      </c>
      <c r="F13" s="91">
        <v>10135</v>
      </c>
      <c r="G13" s="91">
        <v>14</v>
      </c>
      <c r="H13" s="95" t="s">
        <v>773</v>
      </c>
      <c r="I13" s="18" t="s">
        <v>453</v>
      </c>
      <c r="O13" s="20"/>
      <c r="P13" s="11"/>
    </row>
    <row r="14" spans="1:17" s="43" customFormat="1" ht="24.75" customHeight="1" x14ac:dyDescent="0.2">
      <c r="A14" s="118">
        <v>11</v>
      </c>
      <c r="B14" s="119" t="s">
        <v>730</v>
      </c>
      <c r="C14" s="119" t="s">
        <v>729</v>
      </c>
      <c r="D14" s="45" t="s">
        <v>15</v>
      </c>
      <c r="E14" s="122">
        <v>47713.93</v>
      </c>
      <c r="F14" s="122">
        <v>7674</v>
      </c>
      <c r="G14" s="124" t="s">
        <v>524</v>
      </c>
      <c r="H14" s="124" t="s">
        <v>739</v>
      </c>
      <c r="I14" s="53" t="s">
        <v>36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474</v>
      </c>
      <c r="C15" s="13" t="s">
        <v>475</v>
      </c>
      <c r="D15" s="13" t="s">
        <v>15</v>
      </c>
      <c r="E15" s="14">
        <v>42597</v>
      </c>
      <c r="F15" s="14">
        <v>9190</v>
      </c>
      <c r="G15" s="14">
        <v>7</v>
      </c>
      <c r="H15" s="15" t="s">
        <v>471</v>
      </c>
      <c r="I15" s="18" t="s">
        <v>39</v>
      </c>
      <c r="J15" s="43"/>
      <c r="K15" s="43"/>
      <c r="L15" s="43"/>
      <c r="M15" s="42"/>
      <c r="N15" s="43"/>
      <c r="P15" s="11"/>
    </row>
    <row r="16" spans="1:17" s="5" customFormat="1" ht="26.1" customHeight="1" x14ac:dyDescent="0.2">
      <c r="A16" s="118">
        <v>13</v>
      </c>
      <c r="B16" s="44" t="s">
        <v>813</v>
      </c>
      <c r="C16" s="44" t="s">
        <v>812</v>
      </c>
      <c r="D16" s="44" t="s">
        <v>15</v>
      </c>
      <c r="E16" s="46">
        <v>36762</v>
      </c>
      <c r="F16" s="46">
        <v>7377</v>
      </c>
      <c r="G16" s="48">
        <v>14</v>
      </c>
      <c r="H16" s="49" t="s">
        <v>773</v>
      </c>
      <c r="I16" s="51" t="s">
        <v>39</v>
      </c>
      <c r="K16" s="11"/>
    </row>
    <row r="17" spans="1:15" s="5" customFormat="1" ht="26.1" customHeight="1" x14ac:dyDescent="0.2">
      <c r="A17" s="118">
        <v>14</v>
      </c>
      <c r="B17" s="88" t="s">
        <v>728</v>
      </c>
      <c r="C17" s="88" t="s">
        <v>727</v>
      </c>
      <c r="D17" s="13" t="s">
        <v>15</v>
      </c>
      <c r="E17" s="92">
        <v>16758.12</v>
      </c>
      <c r="F17" s="92">
        <v>2906</v>
      </c>
      <c r="G17" s="96" t="s">
        <v>523</v>
      </c>
      <c r="H17" s="96" t="s">
        <v>617</v>
      </c>
      <c r="I17" s="16" t="s">
        <v>26</v>
      </c>
      <c r="J17" s="11"/>
      <c r="K17" s="11"/>
      <c r="L17" s="20"/>
    </row>
    <row r="18" spans="1:15" s="5" customFormat="1" ht="26.1" customHeight="1" x14ac:dyDescent="0.2">
      <c r="A18" s="118">
        <v>15</v>
      </c>
      <c r="B18" s="44" t="s">
        <v>794</v>
      </c>
      <c r="C18" s="44" t="s">
        <v>795</v>
      </c>
      <c r="D18" s="44" t="s">
        <v>796</v>
      </c>
      <c r="E18" s="46">
        <v>15866</v>
      </c>
      <c r="F18" s="46">
        <v>2909</v>
      </c>
      <c r="G18" s="48">
        <v>6</v>
      </c>
      <c r="H18" s="49" t="s">
        <v>771</v>
      </c>
      <c r="I18" s="16" t="s">
        <v>94</v>
      </c>
      <c r="J18" s="11"/>
      <c r="K18" s="11"/>
      <c r="L18" s="20"/>
    </row>
    <row r="19" spans="1:15" s="5" customFormat="1" ht="26.1" customHeight="1" x14ac:dyDescent="0.2">
      <c r="A19" s="118">
        <v>16</v>
      </c>
      <c r="B19" s="13" t="s">
        <v>760</v>
      </c>
      <c r="C19" s="13" t="s">
        <v>761</v>
      </c>
      <c r="D19" s="13" t="s">
        <v>69</v>
      </c>
      <c r="E19" s="14">
        <v>15535.83</v>
      </c>
      <c r="F19" s="14">
        <v>2982</v>
      </c>
      <c r="G19" s="14">
        <v>13</v>
      </c>
      <c r="H19" s="75" t="s">
        <v>751</v>
      </c>
      <c r="I19" s="18" t="s">
        <v>91</v>
      </c>
      <c r="J19" s="17"/>
      <c r="L19" s="11"/>
      <c r="M19" s="11"/>
      <c r="O19" s="20"/>
    </row>
    <row r="20" spans="1:15" s="5" customFormat="1" ht="26.1" customHeight="1" x14ac:dyDescent="0.2">
      <c r="A20" s="118">
        <v>17</v>
      </c>
      <c r="B20" s="13" t="s">
        <v>788</v>
      </c>
      <c r="C20" s="13" t="s">
        <v>787</v>
      </c>
      <c r="D20" s="13" t="s">
        <v>15</v>
      </c>
      <c r="E20" s="14">
        <v>14175</v>
      </c>
      <c r="F20" s="14">
        <v>2418</v>
      </c>
      <c r="G20" s="14">
        <v>13</v>
      </c>
      <c r="H20" s="15" t="s">
        <v>778</v>
      </c>
      <c r="I20" s="18" t="s">
        <v>56</v>
      </c>
    </row>
    <row r="21" spans="1:15" s="5" customFormat="1" ht="26.1" customHeight="1" x14ac:dyDescent="0.2">
      <c r="A21" s="118">
        <v>18</v>
      </c>
      <c r="B21" s="85" t="s">
        <v>611</v>
      </c>
      <c r="C21" s="85" t="s">
        <v>610</v>
      </c>
      <c r="D21" s="87" t="s">
        <v>15</v>
      </c>
      <c r="E21" s="86">
        <v>13399.75</v>
      </c>
      <c r="F21" s="86">
        <v>3101</v>
      </c>
      <c r="G21" s="84" t="s">
        <v>519</v>
      </c>
      <c r="H21" s="84" t="s">
        <v>617</v>
      </c>
      <c r="I21" s="168" t="s">
        <v>29</v>
      </c>
      <c r="J21" s="17"/>
      <c r="L21" s="11"/>
      <c r="M21" s="11"/>
      <c r="O21" s="20"/>
    </row>
    <row r="22" spans="1:15" s="5" customFormat="1" ht="26.1" customHeight="1" x14ac:dyDescent="0.2">
      <c r="A22" s="118">
        <v>19</v>
      </c>
      <c r="B22" s="119" t="s">
        <v>1048</v>
      </c>
      <c r="C22" s="119" t="s">
        <v>1049</v>
      </c>
      <c r="D22" s="45" t="s">
        <v>107</v>
      </c>
      <c r="E22" s="122">
        <v>10369</v>
      </c>
      <c r="F22" s="122">
        <v>2026</v>
      </c>
      <c r="G22" s="124" t="s">
        <v>522</v>
      </c>
      <c r="H22" s="124" t="s">
        <v>773</v>
      </c>
      <c r="I22" s="111" t="s">
        <v>331</v>
      </c>
      <c r="J22" s="17"/>
      <c r="L22" s="11"/>
      <c r="M22" s="11"/>
      <c r="O22" s="20"/>
    </row>
    <row r="23" spans="1:15" s="43" customFormat="1" ht="24.75" customHeight="1" x14ac:dyDescent="0.2">
      <c r="A23" s="118">
        <v>20</v>
      </c>
      <c r="B23" s="89" t="s">
        <v>789</v>
      </c>
      <c r="C23" s="89" t="s">
        <v>790</v>
      </c>
      <c r="D23" s="89" t="s">
        <v>791</v>
      </c>
      <c r="E23" s="93">
        <v>7186.67</v>
      </c>
      <c r="F23" s="93">
        <v>1293</v>
      </c>
      <c r="G23" s="93">
        <v>9</v>
      </c>
      <c r="H23" s="71" t="s">
        <v>746</v>
      </c>
      <c r="I23" s="78" t="s">
        <v>91</v>
      </c>
    </row>
    <row r="24" spans="1:15" s="5" customFormat="1" ht="26.1" customHeight="1" x14ac:dyDescent="0.2">
      <c r="A24" s="118">
        <v>21</v>
      </c>
      <c r="B24" s="44" t="s">
        <v>799</v>
      </c>
      <c r="C24" s="44" t="s">
        <v>799</v>
      </c>
      <c r="D24" s="44" t="s">
        <v>800</v>
      </c>
      <c r="E24" s="46">
        <v>1481.09</v>
      </c>
      <c r="F24" s="46">
        <v>513</v>
      </c>
      <c r="G24" s="48">
        <v>23</v>
      </c>
      <c r="H24" s="58" t="s">
        <v>773</v>
      </c>
      <c r="I24" s="175" t="s">
        <v>694</v>
      </c>
      <c r="J24" s="17"/>
    </row>
    <row r="25" spans="1:15" s="5" customFormat="1" ht="26.1" customHeight="1" x14ac:dyDescent="0.2">
      <c r="A25" s="118">
        <v>22</v>
      </c>
      <c r="B25" s="13" t="s">
        <v>619</v>
      </c>
      <c r="C25" s="13" t="s">
        <v>620</v>
      </c>
      <c r="D25" s="13" t="s">
        <v>15</v>
      </c>
      <c r="E25" s="14">
        <v>6551</v>
      </c>
      <c r="F25" s="14">
        <v>1040</v>
      </c>
      <c r="G25" s="14">
        <v>2</v>
      </c>
      <c r="H25" s="15" t="s">
        <v>614</v>
      </c>
      <c r="I25" s="51" t="s">
        <v>39</v>
      </c>
    </row>
    <row r="26" spans="1:15" s="5" customFormat="1" ht="26.1" customHeight="1" x14ac:dyDescent="0.2">
      <c r="A26" s="118">
        <v>23</v>
      </c>
      <c r="B26" s="44" t="s">
        <v>792</v>
      </c>
      <c r="C26" s="44" t="s">
        <v>793</v>
      </c>
      <c r="D26" s="44" t="s">
        <v>15</v>
      </c>
      <c r="E26" s="46">
        <v>6183.05</v>
      </c>
      <c r="F26" s="46">
        <v>1340</v>
      </c>
      <c r="G26" s="48">
        <v>9</v>
      </c>
      <c r="H26" s="49" t="s">
        <v>773</v>
      </c>
      <c r="I26" s="77" t="s">
        <v>101</v>
      </c>
    </row>
    <row r="27" spans="1:15" s="5" customFormat="1" ht="26.1" customHeight="1" x14ac:dyDescent="0.2">
      <c r="A27" s="118">
        <v>24</v>
      </c>
      <c r="B27" s="13" t="s">
        <v>357</v>
      </c>
      <c r="C27" s="24" t="s">
        <v>356</v>
      </c>
      <c r="D27" s="13" t="s">
        <v>15</v>
      </c>
      <c r="E27" s="14">
        <v>5465.02</v>
      </c>
      <c r="F27" s="14">
        <v>1018</v>
      </c>
      <c r="G27" s="23">
        <v>9</v>
      </c>
      <c r="H27" s="76" t="s">
        <v>354</v>
      </c>
      <c r="I27" s="78" t="s">
        <v>17</v>
      </c>
      <c r="K27" s="26"/>
    </row>
    <row r="28" spans="1:15" s="5" customFormat="1" ht="26.1" customHeight="1" x14ac:dyDescent="0.2">
      <c r="A28" s="118">
        <v>25</v>
      </c>
      <c r="B28" s="98" t="s">
        <v>748</v>
      </c>
      <c r="C28" s="153" t="s">
        <v>747</v>
      </c>
      <c r="D28" s="13" t="s">
        <v>120</v>
      </c>
      <c r="E28" s="99">
        <v>5401</v>
      </c>
      <c r="F28" s="99">
        <v>1220</v>
      </c>
      <c r="G28" s="154">
        <v>14</v>
      </c>
      <c r="H28" s="160" t="s">
        <v>751</v>
      </c>
      <c r="I28" s="176" t="s">
        <v>94</v>
      </c>
      <c r="M28" s="11"/>
      <c r="O28" s="11"/>
    </row>
    <row r="29" spans="1:15" s="5" customFormat="1" ht="26.1" customHeight="1" x14ac:dyDescent="0.2">
      <c r="A29" s="118">
        <v>26</v>
      </c>
      <c r="B29" s="13" t="s">
        <v>472</v>
      </c>
      <c r="C29" s="24" t="s">
        <v>472</v>
      </c>
      <c r="D29" s="13" t="s">
        <v>120</v>
      </c>
      <c r="E29" s="14">
        <v>4230</v>
      </c>
      <c r="F29" s="14">
        <v>700</v>
      </c>
      <c r="G29" s="73">
        <v>1</v>
      </c>
      <c r="H29" s="50" t="s">
        <v>473</v>
      </c>
      <c r="I29" s="168" t="s">
        <v>440</v>
      </c>
      <c r="M29" s="11"/>
      <c r="O29" s="11"/>
    </row>
    <row r="30" spans="1:15" s="5" customFormat="1" ht="26.1" customHeight="1" x14ac:dyDescent="0.2">
      <c r="A30" s="118">
        <v>27</v>
      </c>
      <c r="B30" s="98" t="s">
        <v>797</v>
      </c>
      <c r="C30" s="153" t="s">
        <v>798</v>
      </c>
      <c r="D30" s="44" t="s">
        <v>15</v>
      </c>
      <c r="E30" s="99">
        <v>3726.41</v>
      </c>
      <c r="F30" s="99">
        <v>663</v>
      </c>
      <c r="G30" s="154">
        <v>5</v>
      </c>
      <c r="H30" s="156" t="s">
        <v>778</v>
      </c>
      <c r="I30" s="79" t="s">
        <v>94</v>
      </c>
      <c r="J30" s="43"/>
      <c r="K30" s="43"/>
      <c r="L30" s="43"/>
      <c r="M30" s="43"/>
      <c r="N30" s="43"/>
    </row>
    <row r="31" spans="1:15" s="5" customFormat="1" ht="26.1" customHeight="1" x14ac:dyDescent="0.2">
      <c r="A31" s="118">
        <v>28</v>
      </c>
      <c r="B31" s="88" t="s">
        <v>732</v>
      </c>
      <c r="C31" s="120" t="s">
        <v>731</v>
      </c>
      <c r="D31" s="13" t="s">
        <v>15</v>
      </c>
      <c r="E31" s="92">
        <v>2711.94</v>
      </c>
      <c r="F31" s="92">
        <v>454</v>
      </c>
      <c r="G31" s="135" t="s">
        <v>521</v>
      </c>
      <c r="H31" s="124" t="s">
        <v>740</v>
      </c>
      <c r="I31" s="52" t="s">
        <v>29</v>
      </c>
      <c r="J31" s="43"/>
      <c r="K31" s="43"/>
      <c r="L31" s="43"/>
      <c r="M31" s="43"/>
      <c r="N31" s="43"/>
    </row>
    <row r="32" spans="1:15" s="5" customFormat="1" ht="26.1" customHeight="1" x14ac:dyDescent="0.2">
      <c r="A32" s="118">
        <v>29</v>
      </c>
      <c r="B32" s="98" t="s">
        <v>809</v>
      </c>
      <c r="C32" s="153" t="s">
        <v>810</v>
      </c>
      <c r="D32" s="98" t="s">
        <v>45</v>
      </c>
      <c r="E32" s="99">
        <v>2676.53</v>
      </c>
      <c r="F32" s="99">
        <v>494</v>
      </c>
      <c r="G32" s="183">
        <v>4</v>
      </c>
      <c r="H32" s="110" t="s">
        <v>778</v>
      </c>
      <c r="I32" s="111" t="s">
        <v>811</v>
      </c>
      <c r="M32" s="11"/>
      <c r="N32" s="20"/>
      <c r="O32" s="11"/>
    </row>
    <row r="33" spans="1:15" s="5" customFormat="1" ht="26.1" customHeight="1" x14ac:dyDescent="0.2">
      <c r="A33" s="118">
        <v>30</v>
      </c>
      <c r="B33" s="98" t="s">
        <v>1040</v>
      </c>
      <c r="C33" s="153" t="s">
        <v>1041</v>
      </c>
      <c r="D33" s="13" t="s">
        <v>15</v>
      </c>
      <c r="E33" s="99">
        <v>2247</v>
      </c>
      <c r="F33" s="99">
        <v>452</v>
      </c>
      <c r="G33" s="183">
        <v>4</v>
      </c>
      <c r="H33" s="110" t="s">
        <v>746</v>
      </c>
      <c r="I33" s="111" t="s">
        <v>331</v>
      </c>
      <c r="M33" s="11"/>
      <c r="N33" s="20"/>
      <c r="O33" s="11"/>
    </row>
    <row r="34" spans="1:15" s="5" customFormat="1" ht="26.1" customHeight="1" x14ac:dyDescent="0.2">
      <c r="A34" s="118">
        <v>31</v>
      </c>
      <c r="B34" s="98" t="s">
        <v>801</v>
      </c>
      <c r="C34" s="153" t="s">
        <v>802</v>
      </c>
      <c r="D34" s="98" t="s">
        <v>803</v>
      </c>
      <c r="E34" s="99">
        <v>2214.34</v>
      </c>
      <c r="F34" s="99">
        <v>447</v>
      </c>
      <c r="G34" s="183">
        <v>10</v>
      </c>
      <c r="H34" s="110" t="s">
        <v>778</v>
      </c>
      <c r="I34" s="111" t="s">
        <v>633</v>
      </c>
      <c r="J34" s="43"/>
      <c r="K34" s="43"/>
      <c r="L34" s="43"/>
      <c r="M34" s="43"/>
      <c r="N34" s="43"/>
    </row>
    <row r="35" spans="1:15" s="5" customFormat="1" ht="26.1" customHeight="1" x14ac:dyDescent="0.2">
      <c r="A35" s="118">
        <v>32</v>
      </c>
      <c r="B35" s="13" t="s">
        <v>638</v>
      </c>
      <c r="C35" s="13" t="s">
        <v>639</v>
      </c>
      <c r="D35" s="44" t="s">
        <v>232</v>
      </c>
      <c r="E35" s="14">
        <v>2213</v>
      </c>
      <c r="F35" s="14">
        <v>440</v>
      </c>
      <c r="G35" s="14">
        <v>3</v>
      </c>
      <c r="H35" s="21" t="s">
        <v>614</v>
      </c>
      <c r="I35" s="29" t="s">
        <v>94</v>
      </c>
      <c r="K35" s="40"/>
      <c r="L35" s="20"/>
      <c r="M35" s="41"/>
    </row>
    <row r="36" spans="1:15" s="5" customFormat="1" ht="26.1" customHeight="1" x14ac:dyDescent="0.2">
      <c r="A36" s="118">
        <v>33</v>
      </c>
      <c r="B36" s="88" t="s">
        <v>768</v>
      </c>
      <c r="C36" s="120" t="s">
        <v>779</v>
      </c>
      <c r="D36" s="13" t="s">
        <v>45</v>
      </c>
      <c r="E36" s="92">
        <v>1901.35</v>
      </c>
      <c r="F36" s="92">
        <v>346</v>
      </c>
      <c r="G36" s="125" t="s">
        <v>523</v>
      </c>
      <c r="H36" s="129" t="s">
        <v>778</v>
      </c>
      <c r="I36" s="78" t="s">
        <v>29</v>
      </c>
      <c r="J36" s="43"/>
      <c r="K36" s="43"/>
      <c r="L36" s="43"/>
      <c r="M36" s="43"/>
      <c r="N36" s="43"/>
    </row>
    <row r="37" spans="1:15" s="43" customFormat="1" ht="26.1" customHeight="1" x14ac:dyDescent="0.2">
      <c r="A37" s="118">
        <v>34</v>
      </c>
      <c r="B37" s="45" t="s">
        <v>759</v>
      </c>
      <c r="C37" s="45" t="s">
        <v>758</v>
      </c>
      <c r="D37" s="45" t="s">
        <v>157</v>
      </c>
      <c r="E37" s="47">
        <v>1728</v>
      </c>
      <c r="F37" s="47">
        <v>326</v>
      </c>
      <c r="G37" s="47">
        <v>4</v>
      </c>
      <c r="H37" s="74" t="s">
        <v>739</v>
      </c>
      <c r="I37" s="52" t="s">
        <v>91</v>
      </c>
      <c r="M37" s="56"/>
      <c r="N37" s="56"/>
    </row>
    <row r="38" spans="1:15" s="5" customFormat="1" ht="26.1" customHeight="1" x14ac:dyDescent="0.2">
      <c r="A38" s="118">
        <v>35</v>
      </c>
      <c r="B38" s="13" t="s">
        <v>783</v>
      </c>
      <c r="C38" s="24" t="s">
        <v>782</v>
      </c>
      <c r="D38" s="13" t="s">
        <v>784</v>
      </c>
      <c r="E38" s="14">
        <v>1483.66</v>
      </c>
      <c r="F38" s="14">
        <v>280</v>
      </c>
      <c r="G38" s="73">
        <v>11</v>
      </c>
      <c r="H38" s="76" t="s">
        <v>778</v>
      </c>
      <c r="I38" s="79" t="s">
        <v>77</v>
      </c>
      <c r="J38" s="43"/>
      <c r="K38" s="43"/>
      <c r="L38" s="42"/>
      <c r="M38" s="43"/>
      <c r="N38" s="43"/>
    </row>
    <row r="39" spans="1:15" s="103" customFormat="1" ht="26.1" customHeight="1" x14ac:dyDescent="0.2">
      <c r="A39" s="118">
        <v>36</v>
      </c>
      <c r="B39" s="13" t="s">
        <v>18</v>
      </c>
      <c r="C39" s="13" t="s">
        <v>19</v>
      </c>
      <c r="D39" s="13" t="s">
        <v>20</v>
      </c>
      <c r="E39" s="14">
        <v>1292</v>
      </c>
      <c r="F39" s="14">
        <v>285</v>
      </c>
      <c r="G39" s="14">
        <v>2</v>
      </c>
      <c r="H39" s="15">
        <v>43406</v>
      </c>
      <c r="I39" s="18" t="s">
        <v>21</v>
      </c>
      <c r="J39" s="42" t="s">
        <v>482</v>
      </c>
      <c r="K39" s="43"/>
      <c r="L39" s="43"/>
      <c r="M39" s="43"/>
      <c r="N39" s="43"/>
    </row>
    <row r="40" spans="1:15" s="43" customFormat="1" ht="26.1" customHeight="1" x14ac:dyDescent="0.2">
      <c r="A40" s="118">
        <v>37</v>
      </c>
      <c r="B40" s="45" t="s">
        <v>419</v>
      </c>
      <c r="C40" s="45" t="s">
        <v>419</v>
      </c>
      <c r="D40" s="45" t="s">
        <v>10</v>
      </c>
      <c r="E40" s="47">
        <v>1246.1300000000001</v>
      </c>
      <c r="F40" s="47">
        <v>321</v>
      </c>
      <c r="G40" s="47">
        <v>6</v>
      </c>
      <c r="H40" s="74" t="s">
        <v>353</v>
      </c>
      <c r="I40" s="67" t="s">
        <v>368</v>
      </c>
      <c r="J40" s="42"/>
      <c r="K40" s="56"/>
    </row>
    <row r="41" spans="1:15" s="5" customFormat="1" ht="26.1" customHeight="1" x14ac:dyDescent="0.2">
      <c r="A41" s="118">
        <v>38</v>
      </c>
      <c r="B41" s="13" t="s">
        <v>623</v>
      </c>
      <c r="C41" s="13" t="s">
        <v>625</v>
      </c>
      <c r="D41" s="13" t="s">
        <v>626</v>
      </c>
      <c r="E41" s="14">
        <v>1150</v>
      </c>
      <c r="F41" s="14">
        <v>381</v>
      </c>
      <c r="G41" s="14">
        <v>3</v>
      </c>
      <c r="H41" s="75" t="s">
        <v>624</v>
      </c>
      <c r="I41" s="18" t="s">
        <v>56</v>
      </c>
      <c r="J41" s="17"/>
      <c r="L41" s="11"/>
      <c r="M41" s="11"/>
      <c r="O41" s="20"/>
    </row>
    <row r="42" spans="1:15" s="5" customFormat="1" ht="26.1" customHeight="1" x14ac:dyDescent="0.2">
      <c r="A42" s="118">
        <v>39</v>
      </c>
      <c r="B42" s="98" t="s">
        <v>805</v>
      </c>
      <c r="C42" s="98" t="s">
        <v>804</v>
      </c>
      <c r="D42" s="98" t="s">
        <v>69</v>
      </c>
      <c r="E42" s="99">
        <v>940.66</v>
      </c>
      <c r="F42" s="99">
        <v>210</v>
      </c>
      <c r="G42" s="99">
        <v>8</v>
      </c>
      <c r="H42" s="100" t="s">
        <v>778</v>
      </c>
      <c r="I42" s="101" t="s">
        <v>711</v>
      </c>
    </row>
    <row r="43" spans="1:15" s="43" customFormat="1" ht="26.1" customHeight="1" x14ac:dyDescent="0.2">
      <c r="A43" s="118">
        <v>40</v>
      </c>
      <c r="B43" s="60" t="s">
        <v>496</v>
      </c>
      <c r="C43" s="60" t="s">
        <v>495</v>
      </c>
      <c r="D43" s="60" t="s">
        <v>15</v>
      </c>
      <c r="E43" s="61">
        <v>926.2</v>
      </c>
      <c r="F43" s="61">
        <v>471</v>
      </c>
      <c r="G43" s="62">
        <v>1</v>
      </c>
      <c r="H43" s="63" t="s">
        <v>504</v>
      </c>
      <c r="I43" s="64" t="s">
        <v>26</v>
      </c>
      <c r="M43" s="56"/>
    </row>
    <row r="44" spans="1:15" s="43" customFormat="1" ht="26.1" customHeight="1" x14ac:dyDescent="0.2">
      <c r="A44" s="118">
        <v>41</v>
      </c>
      <c r="B44" s="45" t="s">
        <v>13</v>
      </c>
      <c r="C44" s="45" t="s">
        <v>14</v>
      </c>
      <c r="D44" s="45" t="s">
        <v>15</v>
      </c>
      <c r="E44" s="47">
        <v>785.3</v>
      </c>
      <c r="F44" s="47">
        <v>402</v>
      </c>
      <c r="G44" s="47">
        <v>3</v>
      </c>
      <c r="H44" s="50" t="s">
        <v>16</v>
      </c>
      <c r="I44" s="52" t="s">
        <v>17</v>
      </c>
    </row>
    <row r="45" spans="1:15" s="43" customFormat="1" ht="26.1" customHeight="1" x14ac:dyDescent="0.2">
      <c r="A45" s="118">
        <v>42</v>
      </c>
      <c r="B45" s="119" t="s">
        <v>604</v>
      </c>
      <c r="C45" s="119" t="s">
        <v>603</v>
      </c>
      <c r="D45" s="45" t="s">
        <v>15</v>
      </c>
      <c r="E45" s="122">
        <v>753.2</v>
      </c>
      <c r="F45" s="122">
        <v>127</v>
      </c>
      <c r="G45" s="124" t="s">
        <v>518</v>
      </c>
      <c r="H45" s="124" t="s">
        <v>614</v>
      </c>
      <c r="I45" s="79" t="s">
        <v>26</v>
      </c>
    </row>
    <row r="46" spans="1:15" s="5" customFormat="1" ht="26.1" customHeight="1" x14ac:dyDescent="0.2">
      <c r="A46" s="118">
        <v>43</v>
      </c>
      <c r="B46" s="45" t="s">
        <v>366</v>
      </c>
      <c r="C46" s="45" t="s">
        <v>367</v>
      </c>
      <c r="D46" s="45" t="s">
        <v>157</v>
      </c>
      <c r="E46" s="47">
        <v>529.23</v>
      </c>
      <c r="F46" s="47">
        <v>150</v>
      </c>
      <c r="G46" s="47">
        <v>2</v>
      </c>
      <c r="H46" s="141" t="s">
        <v>353</v>
      </c>
      <c r="I46" s="142" t="s">
        <v>91</v>
      </c>
    </row>
    <row r="47" spans="1:15" s="5" customFormat="1" ht="26.1" customHeight="1" x14ac:dyDescent="0.2">
      <c r="A47" s="118">
        <v>44</v>
      </c>
      <c r="B47" s="60" t="s">
        <v>480</v>
      </c>
      <c r="C47" s="60" t="s">
        <v>481</v>
      </c>
      <c r="D47" s="60" t="s">
        <v>15</v>
      </c>
      <c r="E47" s="61">
        <v>331</v>
      </c>
      <c r="F47" s="61">
        <v>165</v>
      </c>
      <c r="G47" s="62">
        <v>1</v>
      </c>
      <c r="H47" s="104">
        <v>42916</v>
      </c>
      <c r="I47" s="113" t="s">
        <v>39</v>
      </c>
      <c r="J47" s="43"/>
      <c r="K47" s="43"/>
      <c r="L47" s="43"/>
      <c r="M47" s="42"/>
      <c r="N47" s="43"/>
      <c r="O47" s="43"/>
    </row>
    <row r="48" spans="1:15" s="5" customFormat="1" ht="26.1" customHeight="1" x14ac:dyDescent="0.2">
      <c r="A48" s="118">
        <v>45</v>
      </c>
      <c r="B48" s="90" t="s">
        <v>37</v>
      </c>
      <c r="C48" s="90" t="s">
        <v>38</v>
      </c>
      <c r="D48" s="90" t="s">
        <v>15</v>
      </c>
      <c r="E48" s="171">
        <v>324</v>
      </c>
      <c r="F48" s="171">
        <v>167</v>
      </c>
      <c r="G48" s="94">
        <v>1</v>
      </c>
      <c r="H48" s="49">
        <v>43434</v>
      </c>
      <c r="I48" s="51" t="s">
        <v>39</v>
      </c>
      <c r="J48" s="11"/>
    </row>
    <row r="49" spans="1:18" ht="26.1" customHeight="1" x14ac:dyDescent="0.25">
      <c r="A49" s="118">
        <v>46</v>
      </c>
      <c r="B49" s="44" t="s">
        <v>460</v>
      </c>
      <c r="C49" s="44" t="s">
        <v>461</v>
      </c>
      <c r="D49" s="44" t="s">
        <v>15</v>
      </c>
      <c r="E49" s="46">
        <v>300</v>
      </c>
      <c r="F49" s="46">
        <v>150</v>
      </c>
      <c r="G49" s="48">
        <v>4</v>
      </c>
      <c r="H49" s="58">
        <v>43315</v>
      </c>
      <c r="I49" s="81" t="s">
        <v>17</v>
      </c>
    </row>
    <row r="50" spans="1:18" s="5" customFormat="1" ht="26.1" customHeight="1" x14ac:dyDescent="0.25">
      <c r="A50" s="118">
        <v>47</v>
      </c>
      <c r="B50" s="13" t="s">
        <v>405</v>
      </c>
      <c r="C50" s="13" t="s">
        <v>372</v>
      </c>
      <c r="D50" s="13" t="s">
        <v>45</v>
      </c>
      <c r="E50" s="14">
        <v>253.5</v>
      </c>
      <c r="F50" s="14">
        <v>76</v>
      </c>
      <c r="G50" s="14">
        <v>4</v>
      </c>
      <c r="H50" s="80" t="s">
        <v>297</v>
      </c>
      <c r="I50" s="77" t="s">
        <v>368</v>
      </c>
      <c r="J50"/>
      <c r="K50"/>
    </row>
    <row r="51" spans="1:18" ht="26.1" customHeight="1" x14ac:dyDescent="0.25">
      <c r="A51" s="118">
        <v>48</v>
      </c>
      <c r="B51" s="44" t="s">
        <v>464</v>
      </c>
      <c r="C51" s="44" t="s">
        <v>465</v>
      </c>
      <c r="D51" s="44" t="s">
        <v>15</v>
      </c>
      <c r="E51" s="46">
        <v>243.5</v>
      </c>
      <c r="F51" s="46">
        <v>129</v>
      </c>
      <c r="G51" s="48">
        <v>1</v>
      </c>
      <c r="H51" s="58">
        <v>43105</v>
      </c>
      <c r="I51" s="81" t="s">
        <v>17</v>
      </c>
      <c r="K51" s="70"/>
      <c r="M51" s="54"/>
      <c r="N51" s="43"/>
    </row>
    <row r="52" spans="1:18" s="43" customFormat="1" ht="24.75" customHeight="1" x14ac:dyDescent="0.2">
      <c r="A52" s="118">
        <v>49</v>
      </c>
      <c r="B52" s="45" t="s">
        <v>150</v>
      </c>
      <c r="C52" s="45" t="s">
        <v>150</v>
      </c>
      <c r="D52" s="45" t="s">
        <v>10</v>
      </c>
      <c r="E52" s="47">
        <v>229</v>
      </c>
      <c r="F52" s="47">
        <v>63</v>
      </c>
      <c r="G52" s="47">
        <v>2</v>
      </c>
      <c r="H52" s="50">
        <v>43189</v>
      </c>
      <c r="I52" s="16" t="s">
        <v>151</v>
      </c>
    </row>
    <row r="53" spans="1:18" s="5" customFormat="1" ht="26.1" customHeight="1" x14ac:dyDescent="0.2">
      <c r="A53" s="118">
        <v>50</v>
      </c>
      <c r="B53" s="13" t="s">
        <v>407</v>
      </c>
      <c r="C53" s="24" t="s">
        <v>370</v>
      </c>
      <c r="D53" s="13" t="s">
        <v>410</v>
      </c>
      <c r="E53" s="14">
        <v>208.47</v>
      </c>
      <c r="F53" s="14">
        <v>56</v>
      </c>
      <c r="G53" s="23">
        <v>2</v>
      </c>
      <c r="H53" s="71" t="s">
        <v>297</v>
      </c>
      <c r="I53" s="72" t="s">
        <v>368</v>
      </c>
    </row>
    <row r="54" spans="1:18" s="43" customFormat="1" ht="24.75" customHeight="1" x14ac:dyDescent="0.2">
      <c r="A54" s="118">
        <v>51</v>
      </c>
      <c r="B54" s="45" t="s">
        <v>194</v>
      </c>
      <c r="C54" s="57" t="s">
        <v>193</v>
      </c>
      <c r="D54" s="45" t="s">
        <v>203</v>
      </c>
      <c r="E54" s="47">
        <v>194.4</v>
      </c>
      <c r="F54" s="47">
        <v>95</v>
      </c>
      <c r="G54" s="47">
        <v>1</v>
      </c>
      <c r="H54" s="50" t="s">
        <v>204</v>
      </c>
      <c r="I54" s="53" t="s">
        <v>36</v>
      </c>
    </row>
    <row r="55" spans="1:18" s="43" customFormat="1" ht="24.75" customHeight="1" x14ac:dyDescent="0.2">
      <c r="A55" s="118">
        <v>52</v>
      </c>
      <c r="B55" s="45" t="s">
        <v>67</v>
      </c>
      <c r="C55" s="57" t="s">
        <v>68</v>
      </c>
      <c r="D55" s="45" t="s">
        <v>69</v>
      </c>
      <c r="E55" s="47">
        <v>180</v>
      </c>
      <c r="F55" s="47">
        <v>94</v>
      </c>
      <c r="G55" s="47">
        <v>1</v>
      </c>
      <c r="H55" s="50" t="s">
        <v>25</v>
      </c>
      <c r="I55" s="52" t="s">
        <v>29</v>
      </c>
    </row>
    <row r="56" spans="1:18" s="43" customFormat="1" ht="24.75" customHeight="1" x14ac:dyDescent="0.25">
      <c r="A56" s="118">
        <v>53</v>
      </c>
      <c r="B56" s="45" t="s">
        <v>350</v>
      </c>
      <c r="C56" s="57" t="s">
        <v>349</v>
      </c>
      <c r="D56" s="45" t="s">
        <v>352</v>
      </c>
      <c r="E56" s="47">
        <v>164</v>
      </c>
      <c r="F56" s="47">
        <v>36</v>
      </c>
      <c r="G56" s="47">
        <v>1</v>
      </c>
      <c r="H56" s="50" t="s">
        <v>355</v>
      </c>
      <c r="I56" s="52" t="s">
        <v>29</v>
      </c>
      <c r="J56" s="20"/>
      <c r="K56" s="20"/>
      <c r="L56" s="40"/>
      <c r="M56" s="41"/>
      <c r="N56" s="20"/>
      <c r="O56" s="54"/>
      <c r="P56" s="69"/>
      <c r="Q56" s="56"/>
      <c r="R56" s="69"/>
    </row>
    <row r="57" spans="1:18" s="43" customFormat="1" ht="24.75" customHeight="1" x14ac:dyDescent="0.25">
      <c r="A57" s="118">
        <v>54</v>
      </c>
      <c r="B57" s="45" t="s">
        <v>84</v>
      </c>
      <c r="C57" s="45" t="s">
        <v>85</v>
      </c>
      <c r="D57" s="139" t="s">
        <v>15</v>
      </c>
      <c r="E57" s="47">
        <v>156.5</v>
      </c>
      <c r="F57" s="47">
        <v>77</v>
      </c>
      <c r="G57" s="47">
        <v>1</v>
      </c>
      <c r="H57" s="50">
        <v>43448</v>
      </c>
      <c r="I57" s="52" t="s">
        <v>26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394</v>
      </c>
      <c r="C58" s="45" t="s">
        <v>383</v>
      </c>
      <c r="D58" s="45" t="s">
        <v>15</v>
      </c>
      <c r="E58" s="47">
        <v>156</v>
      </c>
      <c r="F58" s="47">
        <v>39</v>
      </c>
      <c r="G58" s="47">
        <v>2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426</v>
      </c>
      <c r="C59" s="45" t="s">
        <v>427</v>
      </c>
      <c r="D59" s="45" t="s">
        <v>10</v>
      </c>
      <c r="E59" s="47">
        <v>137</v>
      </c>
      <c r="F59" s="47">
        <v>34</v>
      </c>
      <c r="G59" s="47">
        <v>1</v>
      </c>
      <c r="H59" s="50" t="s">
        <v>297</v>
      </c>
      <c r="I59" s="53" t="s">
        <v>428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43" customFormat="1" ht="24.75" customHeight="1" x14ac:dyDescent="0.25">
      <c r="A60" s="118">
        <v>57</v>
      </c>
      <c r="B60" s="45" t="s">
        <v>27</v>
      </c>
      <c r="C60" s="57" t="s">
        <v>27</v>
      </c>
      <c r="D60" s="45" t="s">
        <v>10</v>
      </c>
      <c r="E60" s="47">
        <v>125</v>
      </c>
      <c r="F60" s="47">
        <v>26</v>
      </c>
      <c r="G60" s="47">
        <v>1</v>
      </c>
      <c r="H60" s="50" t="s">
        <v>28</v>
      </c>
      <c r="I60" s="52" t="s">
        <v>29</v>
      </c>
      <c r="J60" s="20"/>
      <c r="K60" s="20"/>
      <c r="L60" s="40"/>
      <c r="M60" s="41"/>
      <c r="N60" s="20"/>
      <c r="O60" s="54"/>
      <c r="P60" s="69"/>
      <c r="Q60" s="56"/>
      <c r="R60" s="69"/>
    </row>
    <row r="61" spans="1:18" s="43" customFormat="1" ht="24.75" customHeight="1" x14ac:dyDescent="0.25">
      <c r="A61" s="118">
        <v>58</v>
      </c>
      <c r="B61" s="105" t="s">
        <v>695</v>
      </c>
      <c r="C61" s="105" t="s">
        <v>695</v>
      </c>
      <c r="D61" s="45" t="s">
        <v>693</v>
      </c>
      <c r="E61" s="108">
        <v>121</v>
      </c>
      <c r="F61" s="108">
        <v>70</v>
      </c>
      <c r="G61" s="108">
        <v>1</v>
      </c>
      <c r="H61" s="110" t="s">
        <v>471</v>
      </c>
      <c r="I61" s="111" t="s">
        <v>694</v>
      </c>
      <c r="J61" s="20"/>
      <c r="K61" s="20"/>
      <c r="L61" s="40"/>
      <c r="M61" s="41"/>
      <c r="N61" s="20"/>
      <c r="O61" s="54"/>
      <c r="P61" s="69"/>
      <c r="Q61" s="56"/>
      <c r="R61" s="69"/>
    </row>
    <row r="62" spans="1:18" s="5" customFormat="1" ht="26.1" customHeight="1" x14ac:dyDescent="0.2">
      <c r="A62" s="118">
        <v>59</v>
      </c>
      <c r="B62" s="13" t="s">
        <v>396</v>
      </c>
      <c r="C62" s="24" t="s">
        <v>381</v>
      </c>
      <c r="D62" s="13" t="s">
        <v>410</v>
      </c>
      <c r="E62" s="14">
        <v>121</v>
      </c>
      <c r="F62" s="137">
        <v>29</v>
      </c>
      <c r="G62" s="47">
        <v>1</v>
      </c>
      <c r="H62" s="74" t="s">
        <v>297</v>
      </c>
      <c r="I62" s="161" t="s">
        <v>368</v>
      </c>
      <c r="K62" s="26"/>
      <c r="L62" s="17"/>
      <c r="P62" s="40"/>
      <c r="Q62" s="20"/>
      <c r="R62" s="41"/>
    </row>
    <row r="63" spans="1:18" s="5" customFormat="1" ht="26.1" customHeight="1" x14ac:dyDescent="0.2">
      <c r="A63" s="118">
        <v>60</v>
      </c>
      <c r="B63" s="13" t="s">
        <v>398</v>
      </c>
      <c r="C63" s="24" t="s">
        <v>379</v>
      </c>
      <c r="D63" s="13" t="s">
        <v>414</v>
      </c>
      <c r="E63" s="14">
        <v>116</v>
      </c>
      <c r="F63" s="137">
        <v>32</v>
      </c>
      <c r="G63" s="47">
        <v>2</v>
      </c>
      <c r="H63" s="71" t="s">
        <v>297</v>
      </c>
      <c r="I63" s="161" t="s">
        <v>368</v>
      </c>
      <c r="K63" s="26"/>
      <c r="L63" s="17"/>
      <c r="P63" s="40"/>
      <c r="Q63" s="20"/>
      <c r="R63" s="41"/>
    </row>
    <row r="64" spans="1:18" s="5" customFormat="1" ht="26.1" customHeight="1" x14ac:dyDescent="0.2">
      <c r="A64" s="118">
        <v>61</v>
      </c>
      <c r="B64" s="88" t="s">
        <v>609</v>
      </c>
      <c r="C64" s="88" t="s">
        <v>609</v>
      </c>
      <c r="D64" s="13" t="s">
        <v>615</v>
      </c>
      <c r="E64" s="92">
        <v>108.18</v>
      </c>
      <c r="F64" s="172">
        <v>18</v>
      </c>
      <c r="G64" s="124" t="s">
        <v>518</v>
      </c>
      <c r="H64" s="129" t="s">
        <v>616</v>
      </c>
      <c r="I64" s="167" t="s">
        <v>29</v>
      </c>
      <c r="K64" s="26"/>
      <c r="L64" s="17"/>
      <c r="P64" s="40"/>
      <c r="Q64" s="20"/>
      <c r="R64" s="41"/>
    </row>
    <row r="65" spans="1:18" s="5" customFormat="1" ht="26.1" customHeight="1" x14ac:dyDescent="0.2">
      <c r="A65" s="118">
        <v>62</v>
      </c>
      <c r="B65" s="13" t="s">
        <v>406</v>
      </c>
      <c r="C65" s="24" t="s">
        <v>371</v>
      </c>
      <c r="D65" s="13" t="s">
        <v>411</v>
      </c>
      <c r="E65" s="14">
        <v>108.09</v>
      </c>
      <c r="F65" s="14">
        <v>23</v>
      </c>
      <c r="G65" s="73">
        <v>1</v>
      </c>
      <c r="H65" s="71" t="s">
        <v>297</v>
      </c>
      <c r="I65" s="72" t="s">
        <v>368</v>
      </c>
      <c r="J65" s="43"/>
      <c r="K65" s="43"/>
      <c r="L65" s="43"/>
      <c r="M65" s="42"/>
      <c r="N65" s="43"/>
      <c r="O65" s="43"/>
    </row>
    <row r="66" spans="1:18" ht="26.1" customHeight="1" x14ac:dyDescent="0.25">
      <c r="A66" s="118">
        <v>63</v>
      </c>
      <c r="B66" s="45" t="s">
        <v>404</v>
      </c>
      <c r="C66" s="45" t="s">
        <v>373</v>
      </c>
      <c r="D66" s="45" t="s">
        <v>107</v>
      </c>
      <c r="E66" s="47">
        <v>90.9</v>
      </c>
      <c r="F66" s="47">
        <v>40</v>
      </c>
      <c r="G66" s="47">
        <v>2</v>
      </c>
      <c r="H66" s="74" t="s">
        <v>297</v>
      </c>
      <c r="I66" s="67" t="s">
        <v>368</v>
      </c>
      <c r="K66" s="65"/>
      <c r="P66" s="35"/>
      <c r="Q66" s="35"/>
      <c r="R66" s="54"/>
    </row>
    <row r="67" spans="1:18" s="43" customFormat="1" ht="24.75" customHeight="1" x14ac:dyDescent="0.25">
      <c r="A67" s="118">
        <v>64</v>
      </c>
      <c r="B67" s="45" t="s">
        <v>362</v>
      </c>
      <c r="C67" s="45" t="s">
        <v>360</v>
      </c>
      <c r="D67" s="45" t="s">
        <v>365</v>
      </c>
      <c r="E67" s="47">
        <v>87</v>
      </c>
      <c r="F67" s="47">
        <v>28</v>
      </c>
      <c r="G67" s="47">
        <v>1</v>
      </c>
      <c r="H67" s="50" t="s">
        <v>354</v>
      </c>
      <c r="I67" s="53" t="s">
        <v>77</v>
      </c>
      <c r="J67"/>
      <c r="K67"/>
      <c r="L67"/>
      <c r="M67"/>
      <c r="N67"/>
      <c r="O67" s="56"/>
      <c r="P67" s="68"/>
      <c r="Q67" s="56"/>
      <c r="R67" s="69"/>
    </row>
    <row r="68" spans="1:18" ht="26.1" customHeight="1" x14ac:dyDescent="0.25">
      <c r="A68" s="118">
        <v>65</v>
      </c>
      <c r="B68" s="44" t="s">
        <v>462</v>
      </c>
      <c r="C68" s="44" t="s">
        <v>463</v>
      </c>
      <c r="D68" s="44" t="s">
        <v>15</v>
      </c>
      <c r="E68" s="46">
        <v>74.5</v>
      </c>
      <c r="F68" s="46">
        <v>36</v>
      </c>
      <c r="G68" s="48">
        <v>2</v>
      </c>
      <c r="H68" s="58">
        <v>43084</v>
      </c>
      <c r="I68" s="67" t="s">
        <v>21</v>
      </c>
      <c r="P68" s="70"/>
      <c r="Q68" s="35"/>
      <c r="R68" s="54"/>
    </row>
    <row r="69" spans="1:18" s="5" customFormat="1" ht="26.1" customHeight="1" x14ac:dyDescent="0.25">
      <c r="A69" s="118">
        <v>66</v>
      </c>
      <c r="B69" s="13" t="s">
        <v>136</v>
      </c>
      <c r="C69" s="13" t="s">
        <v>137</v>
      </c>
      <c r="D69" s="13" t="s">
        <v>15</v>
      </c>
      <c r="E69" s="14">
        <v>70</v>
      </c>
      <c r="F69" s="14">
        <v>35</v>
      </c>
      <c r="G69" s="14">
        <v>1</v>
      </c>
      <c r="H69" s="15">
        <v>43378</v>
      </c>
      <c r="I69" s="16" t="s">
        <v>36</v>
      </c>
      <c r="J69"/>
      <c r="K69"/>
      <c r="L69"/>
      <c r="M69"/>
      <c r="N69"/>
      <c r="P69" s="40"/>
      <c r="Q69" s="20"/>
      <c r="R69" s="41"/>
    </row>
    <row r="70" spans="1:18" s="43" customFormat="1" ht="26.1" customHeight="1" x14ac:dyDescent="0.25">
      <c r="A70" s="118">
        <v>67</v>
      </c>
      <c r="B70" s="45" t="s">
        <v>61</v>
      </c>
      <c r="C70" s="45" t="s">
        <v>62</v>
      </c>
      <c r="D70" s="45" t="s">
        <v>63</v>
      </c>
      <c r="E70" s="47">
        <v>68.5</v>
      </c>
      <c r="F70" s="47">
        <v>20</v>
      </c>
      <c r="G70" s="47">
        <v>1</v>
      </c>
      <c r="H70" s="50" t="s">
        <v>42</v>
      </c>
      <c r="I70" s="52" t="s">
        <v>21</v>
      </c>
      <c r="J70"/>
      <c r="K70"/>
      <c r="L70"/>
      <c r="M70"/>
      <c r="N70"/>
      <c r="P70" s="68"/>
      <c r="Q70" s="56"/>
      <c r="R70" s="69"/>
    </row>
    <row r="71" spans="1:18" s="43" customFormat="1" ht="26.1" customHeight="1" x14ac:dyDescent="0.25">
      <c r="A71" s="118">
        <v>68</v>
      </c>
      <c r="B71" s="45" t="s">
        <v>621</v>
      </c>
      <c r="C71" s="45" t="s">
        <v>622</v>
      </c>
      <c r="D71" s="13" t="s">
        <v>120</v>
      </c>
      <c r="E71" s="47">
        <v>61</v>
      </c>
      <c r="F71" s="47">
        <v>17</v>
      </c>
      <c r="G71" s="47">
        <v>1</v>
      </c>
      <c r="H71" s="50" t="s">
        <v>616</v>
      </c>
      <c r="I71" s="64" t="s">
        <v>39</v>
      </c>
      <c r="J71"/>
      <c r="K71"/>
      <c r="L71"/>
      <c r="M71"/>
      <c r="N71"/>
      <c r="P71" s="68"/>
      <c r="Q71" s="56"/>
      <c r="R71" s="69"/>
    </row>
    <row r="72" spans="1:18" s="5" customFormat="1" ht="26.1" customHeight="1" x14ac:dyDescent="0.2">
      <c r="A72" s="118">
        <v>69</v>
      </c>
      <c r="B72" s="13" t="s">
        <v>280</v>
      </c>
      <c r="C72" s="13" t="s">
        <v>281</v>
      </c>
      <c r="D72" s="13" t="s">
        <v>15</v>
      </c>
      <c r="E72" s="14">
        <v>61</v>
      </c>
      <c r="F72" s="14">
        <v>8</v>
      </c>
      <c r="G72" s="14">
        <v>1</v>
      </c>
      <c r="H72" s="15" t="s">
        <v>275</v>
      </c>
      <c r="I72" s="18" t="s">
        <v>39</v>
      </c>
      <c r="K72" s="40"/>
      <c r="M72" s="20"/>
      <c r="N72" s="41"/>
    </row>
    <row r="73" spans="1:18" s="5" customFormat="1" ht="26.1" customHeight="1" x14ac:dyDescent="0.2">
      <c r="A73" s="118">
        <v>70</v>
      </c>
      <c r="B73" s="13" t="s">
        <v>52</v>
      </c>
      <c r="C73" s="24" t="s">
        <v>53</v>
      </c>
      <c r="D73" s="13" t="s">
        <v>54</v>
      </c>
      <c r="E73" s="14">
        <v>58</v>
      </c>
      <c r="F73" s="14">
        <v>12</v>
      </c>
      <c r="G73" s="23">
        <v>1</v>
      </c>
      <c r="H73" s="76">
        <v>43385</v>
      </c>
      <c r="I73" s="78" t="s">
        <v>29</v>
      </c>
    </row>
    <row r="74" spans="1:18" s="43" customFormat="1" ht="26.1" customHeight="1" x14ac:dyDescent="0.2">
      <c r="A74" s="118">
        <v>71</v>
      </c>
      <c r="B74" s="45" t="s">
        <v>756</v>
      </c>
      <c r="C74" s="45" t="s">
        <v>757</v>
      </c>
      <c r="D74" s="45" t="s">
        <v>15</v>
      </c>
      <c r="E74" s="47">
        <v>57.5</v>
      </c>
      <c r="F74" s="47">
        <v>10</v>
      </c>
      <c r="G74" s="47">
        <v>2</v>
      </c>
      <c r="H74" s="50" t="s">
        <v>739</v>
      </c>
      <c r="I74" s="52" t="s">
        <v>453</v>
      </c>
      <c r="K74" s="66"/>
      <c r="P74" s="56"/>
    </row>
    <row r="75" spans="1:18" s="43" customFormat="1" ht="26.1" customHeight="1" x14ac:dyDescent="0.25">
      <c r="A75" s="118">
        <v>72</v>
      </c>
      <c r="B75" s="121" t="s">
        <v>408</v>
      </c>
      <c r="C75" s="121" t="s">
        <v>369</v>
      </c>
      <c r="D75" s="121" t="s">
        <v>409</v>
      </c>
      <c r="E75" s="123">
        <v>49.95</v>
      </c>
      <c r="F75" s="123">
        <v>11</v>
      </c>
      <c r="G75" s="123">
        <v>1</v>
      </c>
      <c r="H75" s="130" t="s">
        <v>297</v>
      </c>
      <c r="I75" s="112" t="s">
        <v>368</v>
      </c>
      <c r="J75"/>
      <c r="K75"/>
      <c r="L75"/>
      <c r="M75"/>
      <c r="N75"/>
      <c r="P75" s="68"/>
      <c r="Q75" s="56"/>
      <c r="R75" s="69"/>
    </row>
    <row r="76" spans="1:18" s="43" customFormat="1" ht="26.1" customHeight="1" x14ac:dyDescent="0.25">
      <c r="A76" s="118">
        <v>73</v>
      </c>
      <c r="B76" s="149" t="s">
        <v>502</v>
      </c>
      <c r="C76" s="149" t="s">
        <v>501</v>
      </c>
      <c r="D76" s="44" t="s">
        <v>505</v>
      </c>
      <c r="E76" s="150">
        <v>44</v>
      </c>
      <c r="F76" s="150">
        <v>22</v>
      </c>
      <c r="G76" s="151">
        <v>1</v>
      </c>
      <c r="H76" s="152">
        <v>42748</v>
      </c>
      <c r="I76" s="67" t="s">
        <v>29</v>
      </c>
      <c r="J76"/>
      <c r="K76"/>
      <c r="L76"/>
      <c r="M76"/>
      <c r="N76"/>
    </row>
    <row r="77" spans="1:18" s="43" customFormat="1" ht="26.1" customHeight="1" x14ac:dyDescent="0.25">
      <c r="A77" s="118">
        <v>74</v>
      </c>
      <c r="B77" s="121" t="s">
        <v>399</v>
      </c>
      <c r="C77" s="121" t="s">
        <v>378</v>
      </c>
      <c r="D77" s="121" t="s">
        <v>69</v>
      </c>
      <c r="E77" s="123">
        <v>28.7</v>
      </c>
      <c r="F77" s="123">
        <v>6</v>
      </c>
      <c r="G77" s="123">
        <v>1</v>
      </c>
      <c r="H77" s="130" t="s">
        <v>297</v>
      </c>
      <c r="I77" s="67" t="s">
        <v>368</v>
      </c>
      <c r="J77"/>
      <c r="K77"/>
      <c r="L77"/>
      <c r="M77"/>
      <c r="N77"/>
    </row>
    <row r="78" spans="1:18" s="43" customFormat="1" ht="26.1" customHeight="1" x14ac:dyDescent="0.25">
      <c r="A78" s="118">
        <v>75</v>
      </c>
      <c r="B78" s="45" t="s">
        <v>401</v>
      </c>
      <c r="C78" s="45" t="s">
        <v>376</v>
      </c>
      <c r="D78" s="45" t="s">
        <v>413</v>
      </c>
      <c r="E78" s="47">
        <v>27.05</v>
      </c>
      <c r="F78" s="47">
        <v>6</v>
      </c>
      <c r="G78" s="47">
        <v>1</v>
      </c>
      <c r="H78" s="74" t="s">
        <v>297</v>
      </c>
      <c r="I78" s="67" t="s">
        <v>368</v>
      </c>
      <c r="J78"/>
      <c r="K78"/>
      <c r="L78"/>
      <c r="M78"/>
      <c r="N78"/>
    </row>
    <row r="79" spans="1:18" s="5" customFormat="1" ht="26.1" customHeight="1" x14ac:dyDescent="0.25">
      <c r="A79" s="118">
        <v>76</v>
      </c>
      <c r="B79" s="45" t="s">
        <v>341</v>
      </c>
      <c r="C79" s="57" t="s">
        <v>341</v>
      </c>
      <c r="D79" s="45" t="s">
        <v>10</v>
      </c>
      <c r="E79" s="47">
        <v>25</v>
      </c>
      <c r="F79" s="47">
        <v>5</v>
      </c>
      <c r="G79" s="47">
        <v>1</v>
      </c>
      <c r="H79" s="50" t="s">
        <v>351</v>
      </c>
      <c r="I79" s="52" t="s">
        <v>29</v>
      </c>
      <c r="J79"/>
      <c r="K79"/>
      <c r="L79"/>
      <c r="M79"/>
      <c r="N79"/>
    </row>
    <row r="80" spans="1:18" s="5" customFormat="1" ht="26.1" customHeight="1" x14ac:dyDescent="0.25">
      <c r="B80" s="32"/>
      <c r="C80" s="32"/>
      <c r="D80" s="32"/>
      <c r="E80" s="33"/>
      <c r="F80" s="33"/>
      <c r="G80" s="34"/>
      <c r="J80"/>
      <c r="K80"/>
      <c r="L80"/>
      <c r="M80"/>
      <c r="N80"/>
    </row>
    <row r="81" spans="2:14" s="5" customFormat="1" ht="26.1" customHeight="1" thickBot="1" x14ac:dyDescent="0.3">
      <c r="B81" s="32"/>
      <c r="C81" s="32"/>
      <c r="D81" s="32"/>
      <c r="E81" s="36">
        <f>SUM(E4:E80)</f>
        <v>2039578.4699999997</v>
      </c>
      <c r="F81" s="36">
        <f>SUM(F4:F80)</f>
        <v>380196</v>
      </c>
      <c r="H81" s="20"/>
      <c r="J81"/>
      <c r="K81"/>
      <c r="L81"/>
      <c r="M81"/>
      <c r="N81"/>
    </row>
  </sheetData>
  <sortState xmlns:xlrd2="http://schemas.microsoft.com/office/spreadsheetml/2017/richdata2" ref="B4:I79">
    <sortCondition descending="1" ref="E4:E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2020-01-20T14:06:30Z</dcterms:modified>
</cp:coreProperties>
</file>