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Sausis\Savaitgalis\"/>
    </mc:Choice>
  </mc:AlternateContent>
  <bookViews>
    <workbookView xWindow="0" yWindow="0" windowWidth="23040" windowHeight="9048" xr2:uid="{00000000-000D-0000-FFFF-FFFF00000000}"/>
  </bookViews>
  <sheets>
    <sheet name="Sheet1" sheetId="1" r:id="rId1"/>
    <sheet name="Sheet2" sheetId="2" r:id="rId2"/>
    <sheet name="Sheet3" sheetId="3" r:id="rId3"/>
  </sheets>
  <calcPr calcId="171027"/>
  <fileRecoveryPr autoRecover="0"/>
</workbook>
</file>

<file path=xl/calcChain.xml><?xml version="1.0" encoding="utf-8"?>
<calcChain xmlns="http://schemas.openxmlformats.org/spreadsheetml/2006/main">
  <c r="E47" i="1" l="1"/>
  <c r="G47" i="1"/>
  <c r="F35" i="1"/>
  <c r="E35" i="1"/>
  <c r="G35" i="1"/>
  <c r="F23" i="1"/>
  <c r="E23" i="1"/>
  <c r="G23" i="1"/>
  <c r="D47" i="1"/>
  <c r="F47" i="1" s="1"/>
  <c r="D35" i="1"/>
  <c r="D23" i="1"/>
  <c r="F25" i="1"/>
  <c r="I25" i="1"/>
  <c r="I26" i="1"/>
  <c r="I29" i="1"/>
  <c r="F42" i="1"/>
  <c r="I42" i="1"/>
  <c r="I45" i="1"/>
  <c r="I46" i="1"/>
  <c r="I28" i="1"/>
  <c r="I16" i="1"/>
  <c r="I13" i="1"/>
  <c r="I33" i="1"/>
  <c r="F44" i="1"/>
  <c r="F17" i="1"/>
  <c r="F22" i="1"/>
  <c r="F19" i="1"/>
  <c r="F21" i="1"/>
  <c r="F20" i="1"/>
  <c r="F31" i="1"/>
  <c r="I18" i="1"/>
  <c r="I17" i="1"/>
  <c r="I22" i="1"/>
  <c r="I19" i="1"/>
  <c r="I20" i="1"/>
  <c r="I31" i="1"/>
  <c r="I30" i="1"/>
  <c r="I34" i="1"/>
  <c r="I37" i="1"/>
  <c r="I40" i="1"/>
  <c r="I44" i="1"/>
  <c r="I43" i="1"/>
  <c r="I39" i="1"/>
  <c r="I38" i="1"/>
  <c r="I32" i="1"/>
  <c r="F14" i="1"/>
  <c r="F30" i="1"/>
  <c r="F32" i="1"/>
  <c r="F39" i="1"/>
  <c r="F37" i="1"/>
  <c r="F34" i="1"/>
  <c r="F16" i="1"/>
  <c r="F15" i="1"/>
  <c r="F41" i="1"/>
  <c r="F40" i="1"/>
  <c r="D72" i="1"/>
  <c r="F38" i="1"/>
  <c r="F43" i="1"/>
  <c r="F27" i="1"/>
  <c r="G72" i="1"/>
  <c r="E72" i="1"/>
  <c r="F72" i="1"/>
</calcChain>
</file>

<file path=xl/sharedStrings.xml><?xml version="1.0" encoding="utf-8"?>
<sst xmlns="http://schemas.openxmlformats.org/spreadsheetml/2006/main" count="148" uniqueCount="82">
  <si>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</si>
  <si>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</si>
  <si>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</si>
  <si>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</si>
  <si>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</si>
  <si>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</si>
  <si>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</si>
  <si>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</si>
  <si>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</si>
  <si>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</si>
  <si>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</si>
  <si>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</si>
  <si>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</si>
  <si>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</si>
  <si>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</si>
  <si>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</si>
  <si>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</si>
  <si>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</si>
  <si>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</si>
  <si>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</si>
  <si>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</si>
  <si>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</si>
  <si>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</si>
  <si>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</si>
  <si>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</si>
  <si>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</si>
  <si>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</si>
  <si>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</si>
  <si>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</si>
  <si>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</si>
  <si>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</si>
  <si>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</si>
  <si>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Total (20)</t>
  </si>
  <si>
    <t>N</t>
  </si>
  <si>
    <t>Garsų pasaulio įrašai</t>
  </si>
  <si>
    <t xml:space="preserve"> </t>
  </si>
  <si>
    <t>Trys milijonai eurų</t>
  </si>
  <si>
    <t>Vabalo filmai</t>
  </si>
  <si>
    <t>Žmogžudystė rytų eksprese (Murder On The Orient Express)</t>
  </si>
  <si>
    <t>Bulius Ferdinandas (Ferdinand)</t>
  </si>
  <si>
    <t>Stebuklas</t>
  </si>
  <si>
    <t>In Script</t>
  </si>
  <si>
    <t>Žvaigždžių karai: paskutiniai džedajai (Star Wars: Episode VIII - The Last Jedi)</t>
  </si>
  <si>
    <t>Naujosios Eglutės (Novyje yolki)</t>
  </si>
  <si>
    <t xml:space="preserve">Džiumandži: Sveiki atvykę į Džiungles (Jumanji: Welcome To The Jungle) 
</t>
  </si>
  <si>
    <t xml:space="preserve">Klasės susitikimas: berniukai sugrįžta!
</t>
  </si>
  <si>
    <t>Tūnąs tamsoje: Paskutinis raktas (Insidious: The Last Key)</t>
  </si>
  <si>
    <t>ACME Film / SONY</t>
  </si>
  <si>
    <t>Visi pasaulio pinigai (All the Money in the World)</t>
  </si>
  <si>
    <t>Koko (Coco)</t>
  </si>
  <si>
    <t>Pokerio princesė (Molly's Game)</t>
  </si>
  <si>
    <t>Stalino mirtis (The Death of Stalin)</t>
  </si>
  <si>
    <t>NCG Distribution</t>
  </si>
  <si>
    <t>Aukšta klasė 3 (Pitch perfect 3)</t>
  </si>
  <si>
    <t>3 sekundės (Dviženie vverch)</t>
  </si>
  <si>
    <t>Slaptas keleivis (Commuter)</t>
  </si>
  <si>
    <t>January 19-21</t>
  </si>
  <si>
    <t>Sausio 19-21 d.</t>
  </si>
  <si>
    <t>Somalio piratai (Pirates of Somalia)</t>
  </si>
  <si>
    <t>Vandens forma (Shape of Water, The)</t>
  </si>
  <si>
    <t>Sumažinti žmonės (Downsizing)</t>
  </si>
  <si>
    <t xml:space="preserve">Vabaliukų istorijos (Tall Tales)
</t>
  </si>
  <si>
    <t>Grąžinti nepriklausomybę</t>
  </si>
  <si>
    <t>Olegas ir storas</t>
  </si>
  <si>
    <t>Kino Aljansas</t>
  </si>
  <si>
    <t>Kvadratas (Rutan)</t>
  </si>
  <si>
    <t>Valstybės paslaptis (Papers (Post))</t>
  </si>
  <si>
    <t>Nemeilė (Nelyubov)</t>
  </si>
  <si>
    <t>Bėgantis labirintu: vaistai nuo mirties (Maze Runner: The Death Cure)</t>
  </si>
  <si>
    <t>Aš esu Tonia (I, Tonya)</t>
  </si>
  <si>
    <t>Šventojo elnio nužudymas (The Killing of a Sacred Deer)</t>
  </si>
  <si>
    <t>A-one films</t>
  </si>
  <si>
    <t>Dvilypis meilužis (Lamant double)</t>
  </si>
  <si>
    <t>50 Pavasarių (Aurore)</t>
  </si>
  <si>
    <t>Mano viršūnė (To The Top)</t>
  </si>
  <si>
    <t>Best Film</t>
  </si>
  <si>
    <t>Total (30)</t>
  </si>
  <si>
    <t>January 26 - 28 Lithuanian top</t>
  </si>
  <si>
    <t>Sausio 26 - 28 d. Lietuvos kino teatruose rodytų filmų topas</t>
  </si>
  <si>
    <t>January26 - 28</t>
  </si>
  <si>
    <t>Sausio 26- 28 d.</t>
  </si>
  <si>
    <t>January 26 - 28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</si>
</sst>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  <numFmt numFmtId="167" formatCode="yyyy/mm/dd;@"/>
  </numFmts>
  <fonts count="24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2" fillId="0" borderId="0"/>
    <xf numFmtId="0" fontId="11" fillId="0" borderId="0"/>
    <xf numFmtId="0" fontId="2" fillId="0" borderId="0"/>
  </cellStyleXfs>
  <cellXfs count="130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4" fillId="2" borderId="6" xfId="0" applyFont="1" applyFill="1" applyBorder="1" applyAlignment="1">
      <alignment horizontal="center" vertical="center" wrapText="1"/>
    </xf>
    <xf numFmtId="165" fontId="11" fillId="0" borderId="0" xfId="0" applyNumberFormat="1" applyFont="1" applyBorder="1"/>
    <xf numFmtId="3" fontId="11" fillId="0" borderId="0" xfId="0" applyNumberFormat="1" applyFont="1" applyBorder="1"/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8" fontId="11" fillId="0" borderId="0" xfId="0" applyNumberFormat="1" applyFont="1" applyBorder="1"/>
    <xf numFmtId="6" fontId="11" fillId="0" borderId="0" xfId="0" applyNumberFormat="1" applyFont="1" applyBorder="1"/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 applyBorder="1"/>
    <xf numFmtId="0" fontId="14" fillId="2" borderId="6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8" fillId="0" borderId="0" xfId="0" applyFont="1"/>
    <xf numFmtId="0" fontId="17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10" fontId="21" fillId="2" borderId="8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 shrinkToFit="1"/>
    </xf>
    <xf numFmtId="0" fontId="17" fillId="3" borderId="7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vertical="center" wrapText="1"/>
    </xf>
    <xf numFmtId="4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1" fontId="16" fillId="3" borderId="7" xfId="0" applyNumberFormat="1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14" fontId="16" fillId="3" borderId="7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 shrinkToFit="1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8" fillId="0" borderId="0" xfId="0" applyFont="1"/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8" fillId="0" borderId="0" xfId="0" applyFont="1"/>
    <xf numFmtId="3" fontId="20" fillId="0" borderId="7" xfId="0" applyNumberFormat="1" applyFont="1" applyBorder="1" applyAlignment="1">
      <alignment horizontal="center" vertical="center"/>
    </xf>
    <xf numFmtId="10" fontId="13" fillId="2" borderId="8" xfId="0" applyNumberFormat="1" applyFont="1" applyFill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3" fontId="13" fillId="0" borderId="7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0" borderId="0" xfId="0" applyFont="1"/>
    <xf numFmtId="0" fontId="13" fillId="2" borderId="8" xfId="0" applyFont="1" applyFill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/>
    </xf>
    <xf numFmtId="10" fontId="16" fillId="2" borderId="8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0" xfId="0" applyFont="1"/>
    <xf numFmtId="3" fontId="4" fillId="0" borderId="7" xfId="0" applyNumberFormat="1" applyFont="1" applyFill="1" applyBorder="1" applyAlignment="1" applyProtection="1">
      <alignment horizontal="center" vertical="center"/>
    </xf>
    <xf numFmtId="10" fontId="16" fillId="2" borderId="7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left" vertical="center" wrapText="1"/>
    </xf>
    <xf numFmtId="4" fontId="4" fillId="0" borderId="7" xfId="0" applyNumberFormat="1" applyFont="1" applyBorder="1" applyAlignment="1">
      <alignment horizontal="center" vertical="center"/>
    </xf>
    <xf numFmtId="10" fontId="13" fillId="2" borderId="7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/>
    <xf numFmtId="0" fontId="13" fillId="0" borderId="8" xfId="0" applyFont="1" applyBorder="1" applyAlignment="1">
      <alignment horizontal="left" vertical="center" wrapText="1" shrinkToFit="1"/>
    </xf>
    <xf numFmtId="3" fontId="4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23" fillId="0" borderId="7" xfId="21" applyFont="1" applyBorder="1" applyAlignment="1"/>
    <xf numFmtId="10" fontId="4" fillId="0" borderId="7" xfId="0" applyNumberFormat="1" applyFont="1" applyBorder="1" applyAlignment="1">
      <alignment horizontal="center" vertical="center"/>
    </xf>
    <xf numFmtId="10" fontId="4" fillId="0" borderId="8" xfId="0" applyNumberFormat="1" applyFont="1" applyBorder="1" applyAlignment="1">
      <alignment horizontal="center" vertical="center"/>
    </xf>
    <xf numFmtId="3" fontId="4" fillId="0" borderId="7" xfId="21" applyNumberFormat="1" applyFont="1" applyBorder="1" applyAlignment="1">
      <alignment horizontal="center" vertical="center"/>
    </xf>
    <xf numFmtId="10" fontId="16" fillId="3" borderId="8" xfId="0" applyNumberFormat="1" applyFont="1" applyFill="1" applyBorder="1" applyAlignment="1">
      <alignment horizontal="center" vertical="center"/>
    </xf>
    <xf numFmtId="10" fontId="21" fillId="2" borderId="7" xfId="0" applyNumberFormat="1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3" fontId="13" fillId="3" borderId="0" xfId="0" applyNumberFormat="1" applyFont="1" applyFill="1" applyBorder="1" applyAlignment="1">
      <alignment horizontal="center" vertical="center"/>
    </xf>
    <xf numFmtId="3" fontId="13" fillId="3" borderId="8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10" fontId="19" fillId="2" borderId="7" xfId="0" applyNumberFormat="1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1" fillId="0" borderId="0" xfId="0" applyFont="1"/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8" fillId="0" borderId="0" xfId="0" applyFont="1"/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4" fontId="11" fillId="0" borderId="0" xfId="0" applyNumberFormat="1" applyFont="1" applyBorder="1"/>
    <xf numFmtId="4" fontId="11" fillId="0" borderId="0" xfId="0" applyNumberFormat="1" applyFont="1"/>
    <xf numFmtId="3" fontId="4" fillId="0" borderId="7" xfId="0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8" fillId="0" borderId="0" xfId="0" applyFont="1"/>
    <xf numFmtId="0" fontId="17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10" fontId="21" fillId="2" borderId="8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23" fillId="0" borderId="7" xfId="21" applyFont="1" applyBorder="1" applyAlignment="1">
      <alignment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67" fontId="16" fillId="0" borderId="8" xfId="0" applyNumberFormat="1" applyFont="1" applyBorder="1" applyAlignment="1">
      <alignment horizontal="center" vertical="center" wrapText="1"/>
    </xf>
    <xf numFmtId="167" fontId="16" fillId="0" borderId="7" xfId="0" applyNumberFormat="1" applyFont="1" applyBorder="1" applyAlignment="1">
      <alignment horizontal="center" vertical="center" wrapText="1"/>
    </xf>
    <xf numFmtId="167" fontId="13" fillId="0" borderId="8" xfId="0" applyNumberFormat="1" applyFont="1" applyBorder="1" applyAlignment="1">
      <alignment horizontal="center" vertical="center" wrapText="1"/>
    </xf>
    <xf numFmtId="167" fontId="13" fillId="0" borderId="7" xfId="0" applyNumberFormat="1" applyFont="1" applyBorder="1" applyAlignment="1">
      <alignment horizontal="center" vertical="center" wrapText="1"/>
    </xf>
  </cellXfs>
  <cellStyles count="24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00000000-0005-0000-0000-000043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7"/>
  <sheetViews>
    <sheetView tabSelected="1" topLeftCell="A13" zoomScale="70" zoomScaleNormal="70" workbookViewId="0">
      <selection activeCell="L27" sqref="L27:M27"/>
    </sheetView>
  </sheetViews>
  <sheetFormatPr defaultColWidth="8.88671875" defaultRowHeight="14.4"/>
  <cols>
    <col min="1" max="1" width="4.109375" style="1" customWidth="1"/>
    <col min="2" max="2" width="4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2.109375" style="1" customWidth="1"/>
    <col min="17" max="17" width="3.6640625" style="1" customWidth="1"/>
    <col min="18" max="18" width="5.109375" style="1" customWidth="1"/>
    <col min="19" max="19" width="29.6640625" style="1" customWidth="1"/>
    <col min="20" max="20" width="10.33203125" style="1" customWidth="1"/>
    <col min="21" max="21" width="34.88671875" style="1" customWidth="1"/>
    <col min="22" max="22" width="12.5546875" style="1" customWidth="1"/>
    <col min="23" max="23" width="15.44140625" style="1" customWidth="1"/>
    <col min="24" max="24" width="17.109375" style="1" customWidth="1"/>
    <col min="25" max="25" width="14.5546875" style="1" customWidth="1"/>
    <col min="26" max="16384" width="8.88671875" style="1"/>
  </cols>
  <sheetData>
    <row r="1" spans="1:26" ht="19.5" customHeight="1">
      <c r="E1" s="2" t="s">
        <v>77</v>
      </c>
      <c r="F1" s="2"/>
      <c r="G1" s="2"/>
      <c r="H1" s="2"/>
      <c r="I1" s="2"/>
    </row>
    <row r="2" spans="1:26" ht="19.5" customHeight="1">
      <c r="E2" s="2" t="s">
        <v>78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3"/>
      <c r="B5" s="123"/>
      <c r="C5" s="120" t="s">
        <v>0</v>
      </c>
      <c r="D5" s="3"/>
      <c r="E5" s="3"/>
      <c r="F5" s="120" t="s">
        <v>3</v>
      </c>
      <c r="G5" s="3"/>
      <c r="H5" s="120" t="s">
        <v>5</v>
      </c>
      <c r="I5" s="120" t="s">
        <v>6</v>
      </c>
      <c r="J5" s="120" t="s">
        <v>7</v>
      </c>
      <c r="K5" s="120" t="s">
        <v>8</v>
      </c>
      <c r="L5" s="120" t="s">
        <v>10</v>
      </c>
      <c r="M5" s="120" t="s">
        <v>9</v>
      </c>
      <c r="N5" s="120" t="s">
        <v>11</v>
      </c>
      <c r="O5" s="120" t="s">
        <v>12</v>
      </c>
      <c r="T5" s="4"/>
      <c r="U5" s="4"/>
      <c r="V5" s="4"/>
      <c r="X5" s="4"/>
      <c r="Y5" s="4"/>
    </row>
    <row r="6" spans="1:26">
      <c r="A6" s="124"/>
      <c r="B6" s="124"/>
      <c r="C6" s="121"/>
      <c r="D6" s="5" t="s">
        <v>81</v>
      </c>
      <c r="E6" s="98" t="s">
        <v>56</v>
      </c>
      <c r="F6" s="121"/>
      <c r="G6" s="98" t="s">
        <v>79</v>
      </c>
      <c r="H6" s="121"/>
      <c r="I6" s="121"/>
      <c r="J6" s="121"/>
      <c r="K6" s="121"/>
      <c r="L6" s="121"/>
      <c r="M6" s="121"/>
      <c r="N6" s="121"/>
      <c r="O6" s="121"/>
      <c r="S6" s="4"/>
      <c r="T6" s="4"/>
      <c r="U6" s="4"/>
      <c r="V6" s="4"/>
      <c r="X6" s="4"/>
      <c r="Y6" s="4"/>
    </row>
    <row r="7" spans="1:26">
      <c r="A7" s="124"/>
      <c r="B7" s="124"/>
      <c r="C7" s="121"/>
      <c r="D7" s="5" t="s">
        <v>1</v>
      </c>
      <c r="E7" s="5" t="s">
        <v>1</v>
      </c>
      <c r="F7" s="121"/>
      <c r="G7" s="5" t="s">
        <v>4</v>
      </c>
      <c r="H7" s="121"/>
      <c r="I7" s="121"/>
      <c r="J7" s="121"/>
      <c r="K7" s="121"/>
      <c r="L7" s="121"/>
      <c r="M7" s="121"/>
      <c r="N7" s="121"/>
      <c r="O7" s="121"/>
      <c r="S7" s="4"/>
      <c r="T7" s="4"/>
      <c r="U7" s="6"/>
      <c r="V7" s="7"/>
      <c r="X7" s="4"/>
      <c r="Y7" s="4"/>
    </row>
    <row r="8" spans="1:26" ht="18" customHeight="1" thickBot="1">
      <c r="A8" s="125"/>
      <c r="B8" s="125"/>
      <c r="C8" s="122"/>
      <c r="D8" s="8" t="s">
        <v>2</v>
      </c>
      <c r="E8" s="8" t="s">
        <v>2</v>
      </c>
      <c r="F8" s="122"/>
      <c r="G8" s="9"/>
      <c r="H8" s="122"/>
      <c r="I8" s="122"/>
      <c r="J8" s="122"/>
      <c r="K8" s="122"/>
      <c r="L8" s="122"/>
      <c r="M8" s="122"/>
      <c r="N8" s="122"/>
      <c r="O8" s="122"/>
      <c r="S8" s="4"/>
      <c r="T8" s="4"/>
      <c r="U8" s="6"/>
      <c r="V8" s="7"/>
      <c r="W8" s="10"/>
      <c r="X8" s="11"/>
      <c r="Y8" s="12"/>
    </row>
    <row r="9" spans="1:26" ht="15" customHeight="1">
      <c r="A9" s="123"/>
      <c r="B9" s="123"/>
      <c r="C9" s="120" t="s">
        <v>13</v>
      </c>
      <c r="D9" s="3"/>
      <c r="E9" s="13"/>
      <c r="F9" s="120" t="s">
        <v>15</v>
      </c>
      <c r="G9" s="14"/>
      <c r="H9" s="15" t="s">
        <v>18</v>
      </c>
      <c r="I9" s="120" t="s">
        <v>29</v>
      </c>
      <c r="J9" s="3" t="s">
        <v>19</v>
      </c>
      <c r="K9" s="3" t="s">
        <v>20</v>
      </c>
      <c r="L9" s="16" t="s">
        <v>22</v>
      </c>
      <c r="M9" s="3" t="s">
        <v>23</v>
      </c>
      <c r="N9" s="3" t="s">
        <v>24</v>
      </c>
      <c r="O9" s="120" t="s">
        <v>26</v>
      </c>
      <c r="S9" s="4"/>
      <c r="T9" s="4"/>
      <c r="U9" s="17"/>
      <c r="V9" s="7"/>
      <c r="W9" s="10"/>
      <c r="X9" s="11"/>
      <c r="Y9" s="12"/>
    </row>
    <row r="10" spans="1:26">
      <c r="A10" s="124"/>
      <c r="B10" s="124"/>
      <c r="C10" s="121"/>
      <c r="D10" s="5" t="s">
        <v>80</v>
      </c>
      <c r="E10" s="98" t="s">
        <v>57</v>
      </c>
      <c r="F10" s="121"/>
      <c r="G10" s="98" t="s">
        <v>80</v>
      </c>
      <c r="H10" s="5" t="s">
        <v>17</v>
      </c>
      <c r="I10" s="121"/>
      <c r="J10" s="5" t="s">
        <v>17</v>
      </c>
      <c r="K10" s="5" t="s">
        <v>21</v>
      </c>
      <c r="L10" s="18" t="s">
        <v>14</v>
      </c>
      <c r="M10" s="5" t="s">
        <v>16</v>
      </c>
      <c r="N10" s="5" t="s">
        <v>25</v>
      </c>
      <c r="O10" s="121"/>
      <c r="S10" s="4"/>
      <c r="T10" s="4"/>
      <c r="U10" s="17"/>
      <c r="V10" s="4"/>
      <c r="W10" s="10"/>
      <c r="X10" s="11"/>
      <c r="Y10" s="12"/>
    </row>
    <row r="11" spans="1:26">
      <c r="A11" s="124"/>
      <c r="B11" s="124"/>
      <c r="C11" s="121"/>
      <c r="D11" s="5" t="s">
        <v>14</v>
      </c>
      <c r="E11" s="5" t="s">
        <v>14</v>
      </c>
      <c r="F11" s="121"/>
      <c r="G11" s="13" t="s">
        <v>16</v>
      </c>
      <c r="H11" s="9"/>
      <c r="I11" s="121"/>
      <c r="J11" s="9"/>
      <c r="K11" s="9"/>
      <c r="L11" s="18" t="s">
        <v>2</v>
      </c>
      <c r="M11" s="5" t="s">
        <v>17</v>
      </c>
      <c r="N11" s="9"/>
      <c r="O11" s="121"/>
      <c r="S11" s="4"/>
      <c r="T11" s="17"/>
      <c r="U11" s="17"/>
      <c r="V11" s="17"/>
      <c r="W11" s="19"/>
      <c r="X11" s="17"/>
      <c r="Y11" s="17"/>
    </row>
    <row r="12" spans="1:26" ht="15" thickBot="1">
      <c r="A12" s="124"/>
      <c r="B12" s="125"/>
      <c r="C12" s="122"/>
      <c r="D12" s="8" t="s">
        <v>2</v>
      </c>
      <c r="E12" s="8" t="s">
        <v>2</v>
      </c>
      <c r="F12" s="122"/>
      <c r="G12" s="20" t="s">
        <v>17</v>
      </c>
      <c r="H12" s="21"/>
      <c r="I12" s="122"/>
      <c r="J12" s="21"/>
      <c r="K12" s="21"/>
      <c r="L12" s="21"/>
      <c r="M12" s="21"/>
      <c r="N12" s="21"/>
      <c r="O12" s="122"/>
      <c r="S12" s="4"/>
      <c r="T12" s="17"/>
      <c r="U12" s="17"/>
      <c r="V12" s="17"/>
      <c r="W12" s="19"/>
      <c r="X12" s="17"/>
      <c r="Y12" s="17"/>
    </row>
    <row r="13" spans="1:26" ht="25.2" customHeight="1">
      <c r="A13" s="22">
        <v>1</v>
      </c>
      <c r="B13" s="25" t="s">
        <v>33</v>
      </c>
      <c r="C13" s="65" t="s">
        <v>68</v>
      </c>
      <c r="D13" s="66">
        <v>68915.55</v>
      </c>
      <c r="E13" s="66" t="s">
        <v>31</v>
      </c>
      <c r="F13" s="82" t="s">
        <v>31</v>
      </c>
      <c r="G13" s="66">
        <v>11989</v>
      </c>
      <c r="H13" s="62">
        <v>125</v>
      </c>
      <c r="I13" s="62">
        <f>G13/H13</f>
        <v>95.912000000000006</v>
      </c>
      <c r="J13" s="62">
        <v>15</v>
      </c>
      <c r="K13" s="62">
        <v>1</v>
      </c>
      <c r="L13" s="66">
        <v>68915.55</v>
      </c>
      <c r="M13" s="66">
        <v>11989</v>
      </c>
      <c r="N13" s="126">
        <v>43126</v>
      </c>
      <c r="O13" s="63" t="s">
        <v>28</v>
      </c>
      <c r="Q13" s="24"/>
      <c r="T13" s="17"/>
      <c r="U13" s="17"/>
      <c r="V13" s="17"/>
      <c r="W13" s="19"/>
      <c r="X13" s="17"/>
      <c r="Y13" s="17"/>
      <c r="Z13" s="19"/>
    </row>
    <row r="14" spans="1:26" s="46" customFormat="1" ht="25.2" customHeight="1">
      <c r="A14" s="68">
        <v>2</v>
      </c>
      <c r="B14" s="25">
        <v>1</v>
      </c>
      <c r="C14" s="65" t="s">
        <v>62</v>
      </c>
      <c r="D14" s="66">
        <v>68314.28</v>
      </c>
      <c r="E14" s="66">
        <v>101570.36</v>
      </c>
      <c r="F14" s="67">
        <f>(D14-E14)/E14</f>
        <v>-0.32741914078083412</v>
      </c>
      <c r="G14" s="66">
        <v>11917</v>
      </c>
      <c r="H14" s="66" t="s">
        <v>31</v>
      </c>
      <c r="I14" s="66" t="s">
        <v>31</v>
      </c>
      <c r="J14" s="62">
        <v>17</v>
      </c>
      <c r="K14" s="62">
        <v>2</v>
      </c>
      <c r="L14" s="66">
        <v>226349.32</v>
      </c>
      <c r="M14" s="66">
        <v>44462</v>
      </c>
      <c r="N14" s="126">
        <v>43119</v>
      </c>
      <c r="O14" s="63" t="s">
        <v>63</v>
      </c>
      <c r="Q14" s="49"/>
      <c r="T14" s="47"/>
      <c r="U14" s="47"/>
      <c r="V14" s="47"/>
      <c r="W14" s="48"/>
      <c r="X14" s="47"/>
      <c r="Y14" s="47"/>
      <c r="Z14" s="48"/>
    </row>
    <row r="15" spans="1:26" s="53" customFormat="1" ht="25.2" customHeight="1">
      <c r="A15" s="68">
        <v>3</v>
      </c>
      <c r="B15" s="25">
        <v>2</v>
      </c>
      <c r="C15" s="65" t="s">
        <v>45</v>
      </c>
      <c r="D15" s="66">
        <v>55462</v>
      </c>
      <c r="E15" s="66">
        <v>79501</v>
      </c>
      <c r="F15" s="67">
        <f>(D15-E15)/E15</f>
        <v>-0.30237355504962204</v>
      </c>
      <c r="G15" s="66">
        <v>10140</v>
      </c>
      <c r="H15" s="101" t="s">
        <v>31</v>
      </c>
      <c r="I15" s="101" t="s">
        <v>31</v>
      </c>
      <c r="J15" s="62">
        <v>15</v>
      </c>
      <c r="K15" s="62">
        <v>5</v>
      </c>
      <c r="L15" s="66">
        <v>1210171</v>
      </c>
      <c r="M15" s="66">
        <v>215973</v>
      </c>
      <c r="N15" s="126">
        <v>43098</v>
      </c>
      <c r="O15" s="63" t="s">
        <v>37</v>
      </c>
      <c r="Q15" s="56"/>
      <c r="T15" s="54"/>
      <c r="U15" s="54"/>
      <c r="V15" s="54"/>
      <c r="W15" s="55"/>
      <c r="X15" s="54"/>
      <c r="Y15" s="54"/>
      <c r="Z15" s="55"/>
    </row>
    <row r="16" spans="1:26" s="59" customFormat="1" ht="25.2" customHeight="1">
      <c r="A16" s="68">
        <v>4</v>
      </c>
      <c r="B16" s="25">
        <v>3</v>
      </c>
      <c r="C16" s="65" t="s">
        <v>49</v>
      </c>
      <c r="D16" s="66">
        <v>24829.86</v>
      </c>
      <c r="E16" s="66">
        <v>24730.91</v>
      </c>
      <c r="F16" s="71">
        <f>(D16-E16)/E16</f>
        <v>4.0010658726266331E-3</v>
      </c>
      <c r="G16" s="66">
        <v>5188</v>
      </c>
      <c r="H16" s="62">
        <v>106</v>
      </c>
      <c r="I16" s="62">
        <f>G16/H16</f>
        <v>48.943396226415096</v>
      </c>
      <c r="J16" s="62">
        <v>15</v>
      </c>
      <c r="K16" s="62">
        <v>4</v>
      </c>
      <c r="L16" s="66">
        <v>214199</v>
      </c>
      <c r="M16" s="66">
        <v>45515</v>
      </c>
      <c r="N16" s="126">
        <v>43105</v>
      </c>
      <c r="O16" s="63" t="s">
        <v>28</v>
      </c>
      <c r="Q16" s="64"/>
      <c r="T16" s="60"/>
      <c r="U16" s="60"/>
      <c r="V16" s="60"/>
      <c r="W16" s="61"/>
      <c r="X16" s="60"/>
      <c r="Y16" s="60"/>
      <c r="Z16" s="61"/>
    </row>
    <row r="17" spans="1:26" s="59" customFormat="1" ht="25.2" customHeight="1">
      <c r="A17" s="68">
        <v>5</v>
      </c>
      <c r="B17" s="25">
        <v>4</v>
      </c>
      <c r="C17" s="72" t="s">
        <v>59</v>
      </c>
      <c r="D17" s="66">
        <v>16188.89</v>
      </c>
      <c r="E17" s="66">
        <v>20342</v>
      </c>
      <c r="F17" s="71">
        <f>(D17-E17)/E17</f>
        <v>-0.20416429063022321</v>
      </c>
      <c r="G17" s="66">
        <v>2723</v>
      </c>
      <c r="H17" s="62">
        <v>37</v>
      </c>
      <c r="I17" s="62">
        <f>G17/H17</f>
        <v>73.594594594594597</v>
      </c>
      <c r="J17" s="62">
        <v>8</v>
      </c>
      <c r="K17" s="62">
        <v>2</v>
      </c>
      <c r="L17" s="66">
        <v>50871</v>
      </c>
      <c r="M17" s="66">
        <v>9827</v>
      </c>
      <c r="N17" s="126">
        <v>43119</v>
      </c>
      <c r="O17" s="63" t="s">
        <v>28</v>
      </c>
      <c r="Q17" s="64"/>
      <c r="T17" s="60"/>
      <c r="U17" s="60"/>
      <c r="V17" s="60"/>
      <c r="W17" s="61"/>
      <c r="X17" s="60"/>
      <c r="Y17" s="60"/>
      <c r="Z17" s="61"/>
    </row>
    <row r="18" spans="1:26" s="76" customFormat="1" ht="25.2" customHeight="1">
      <c r="A18" s="68">
        <v>6</v>
      </c>
      <c r="B18" s="25" t="s">
        <v>33</v>
      </c>
      <c r="C18" s="77" t="s">
        <v>66</v>
      </c>
      <c r="D18" s="66">
        <v>14699.72</v>
      </c>
      <c r="E18" s="66" t="s">
        <v>31</v>
      </c>
      <c r="F18" s="81" t="s">
        <v>31</v>
      </c>
      <c r="G18" s="62">
        <v>2549</v>
      </c>
      <c r="H18" s="62">
        <v>57</v>
      </c>
      <c r="I18" s="62">
        <f>G18/H18</f>
        <v>44.719298245614034</v>
      </c>
      <c r="J18" s="62">
        <v>12</v>
      </c>
      <c r="K18" s="62">
        <v>1</v>
      </c>
      <c r="L18" s="62">
        <v>15571.02</v>
      </c>
      <c r="M18" s="62">
        <v>2715</v>
      </c>
      <c r="N18" s="126">
        <v>43126</v>
      </c>
      <c r="O18" s="63" t="s">
        <v>27</v>
      </c>
      <c r="Q18" s="64"/>
      <c r="T18" s="60"/>
      <c r="U18" s="60"/>
      <c r="V18" s="60"/>
      <c r="W18" s="61"/>
      <c r="X18" s="60"/>
      <c r="Y18" s="60"/>
      <c r="Z18" s="61"/>
    </row>
    <row r="19" spans="1:26" s="59" customFormat="1" ht="25.2" customHeight="1">
      <c r="A19" s="68">
        <v>7</v>
      </c>
      <c r="B19" s="25">
        <v>7</v>
      </c>
      <c r="C19" s="65" t="s">
        <v>39</v>
      </c>
      <c r="D19" s="66">
        <v>14035.52</v>
      </c>
      <c r="E19" s="66">
        <v>12132.23</v>
      </c>
      <c r="F19" s="67">
        <f>(D19-E19)/E19</f>
        <v>0.15687882606907394</v>
      </c>
      <c r="G19" s="66">
        <v>2941</v>
      </c>
      <c r="H19" s="62">
        <v>49</v>
      </c>
      <c r="I19" s="62">
        <f>G19/H19</f>
        <v>60.020408163265309</v>
      </c>
      <c r="J19" s="62">
        <v>11</v>
      </c>
      <c r="K19" s="62">
        <v>7</v>
      </c>
      <c r="L19" s="66">
        <v>403375</v>
      </c>
      <c r="M19" s="66">
        <v>87626</v>
      </c>
      <c r="N19" s="126">
        <v>43084</v>
      </c>
      <c r="O19" s="63" t="s">
        <v>28</v>
      </c>
      <c r="Q19" s="64"/>
      <c r="T19" s="60"/>
      <c r="U19" s="60"/>
      <c r="V19" s="60"/>
      <c r="W19" s="61"/>
      <c r="X19" s="60"/>
      <c r="Y19" s="60"/>
      <c r="Z19" s="61"/>
    </row>
    <row r="20" spans="1:26" s="59" customFormat="1" ht="25.2" customHeight="1">
      <c r="A20" s="68">
        <v>8</v>
      </c>
      <c r="B20" s="25">
        <v>9</v>
      </c>
      <c r="C20" s="65" t="s">
        <v>61</v>
      </c>
      <c r="D20" s="62">
        <v>12867.41</v>
      </c>
      <c r="E20" s="66">
        <v>12066.05</v>
      </c>
      <c r="F20" s="71">
        <f>(D20-E20)/E20</f>
        <v>6.6414443832074344E-2</v>
      </c>
      <c r="G20" s="62">
        <v>3078</v>
      </c>
      <c r="H20" s="62">
        <v>74</v>
      </c>
      <c r="I20" s="62">
        <f>G20/H20</f>
        <v>41.594594594594597</v>
      </c>
      <c r="J20" s="62">
        <v>17</v>
      </c>
      <c r="K20" s="62">
        <v>2</v>
      </c>
      <c r="L20" s="62">
        <v>28924.14</v>
      </c>
      <c r="M20" s="62">
        <v>7126</v>
      </c>
      <c r="N20" s="127">
        <v>43119</v>
      </c>
      <c r="O20" s="63" t="s">
        <v>27</v>
      </c>
      <c r="Q20" s="64"/>
      <c r="T20" s="60"/>
      <c r="U20" s="60"/>
      <c r="V20" s="60"/>
      <c r="W20" s="61"/>
      <c r="X20" s="60"/>
      <c r="Y20" s="60"/>
      <c r="Z20" s="61"/>
    </row>
    <row r="21" spans="1:26" s="59" customFormat="1" ht="25.2" customHeight="1">
      <c r="A21" s="68">
        <v>9</v>
      </c>
      <c r="B21" s="25">
        <v>8</v>
      </c>
      <c r="C21" s="65" t="s">
        <v>54</v>
      </c>
      <c r="D21" s="62">
        <v>12278</v>
      </c>
      <c r="E21" s="62">
        <v>12077</v>
      </c>
      <c r="F21" s="71">
        <f>(D21-E21)/E21</f>
        <v>1.6643206094228698E-2</v>
      </c>
      <c r="G21" s="62">
        <v>2012</v>
      </c>
      <c r="H21" s="66" t="s">
        <v>31</v>
      </c>
      <c r="I21" s="66" t="s">
        <v>31</v>
      </c>
      <c r="J21" s="62">
        <v>3</v>
      </c>
      <c r="K21" s="62">
        <v>3</v>
      </c>
      <c r="L21" s="62">
        <v>61023</v>
      </c>
      <c r="M21" s="62">
        <v>10934</v>
      </c>
      <c r="N21" s="127">
        <v>43112</v>
      </c>
      <c r="O21" s="63" t="s">
        <v>34</v>
      </c>
      <c r="Q21" s="64"/>
      <c r="T21" s="60"/>
      <c r="U21" s="60"/>
      <c r="V21" s="60"/>
      <c r="W21" s="61"/>
      <c r="X21" s="60"/>
      <c r="Y21" s="60"/>
      <c r="Z21" s="61"/>
    </row>
    <row r="22" spans="1:26" s="53" customFormat="1" ht="25.2" customHeight="1">
      <c r="A22" s="68">
        <v>10</v>
      </c>
      <c r="B22" s="25">
        <v>6</v>
      </c>
      <c r="C22" s="65" t="s">
        <v>44</v>
      </c>
      <c r="D22" s="62">
        <v>11647.19</v>
      </c>
      <c r="E22" s="62">
        <v>14662.41</v>
      </c>
      <c r="F22" s="67">
        <f>(D22-E22)/E22</f>
        <v>-0.20564286498604251</v>
      </c>
      <c r="G22" s="62">
        <v>1857</v>
      </c>
      <c r="H22" s="62">
        <v>29</v>
      </c>
      <c r="I22" s="62">
        <f>G22/H22</f>
        <v>64.034482758620683</v>
      </c>
      <c r="J22" s="62">
        <v>7</v>
      </c>
      <c r="K22" s="62">
        <v>6</v>
      </c>
      <c r="L22" s="62">
        <v>331679.64</v>
      </c>
      <c r="M22" s="62">
        <v>57893</v>
      </c>
      <c r="N22" s="128">
        <v>43091</v>
      </c>
      <c r="O22" s="63" t="s">
        <v>27</v>
      </c>
      <c r="Q22" s="56"/>
      <c r="T22" s="54"/>
      <c r="U22" s="54"/>
      <c r="V22" s="54"/>
      <c r="W22" s="55"/>
      <c r="X22" s="54"/>
      <c r="Y22" s="54"/>
      <c r="Z22" s="55"/>
    </row>
    <row r="23" spans="1:26" s="97" customFormat="1" ht="25.2" customHeight="1">
      <c r="A23" s="104"/>
      <c r="B23" s="104"/>
      <c r="C23" s="105" t="s">
        <v>30</v>
      </c>
      <c r="D23" s="106">
        <f>SUM(D13:D22)</f>
        <v>299238.42</v>
      </c>
      <c r="E23" s="106">
        <f t="shared" ref="E23:G23" si="0">SUM(E13:E22)</f>
        <v>277081.95999999996</v>
      </c>
      <c r="F23" s="107">
        <f>(D23-E23)/E23</f>
        <v>7.9963560240443016E-2</v>
      </c>
      <c r="G23" s="106">
        <f t="shared" si="0"/>
        <v>54394</v>
      </c>
      <c r="H23" s="108"/>
      <c r="I23" s="109"/>
      <c r="J23" s="108"/>
      <c r="K23" s="110"/>
      <c r="L23" s="111"/>
      <c r="M23" s="115"/>
      <c r="N23" s="112"/>
      <c r="O23" s="116"/>
      <c r="R23" s="99"/>
      <c r="S23" s="99"/>
      <c r="T23" s="99"/>
      <c r="U23" s="100"/>
      <c r="V23" s="99"/>
      <c r="W23" s="99"/>
      <c r="X23" s="100"/>
    </row>
    <row r="24" spans="1:26" s="92" customFormat="1" ht="13.8" customHeight="1">
      <c r="A24" s="89"/>
      <c r="B24" s="113"/>
      <c r="C24" s="91"/>
      <c r="D24" s="114"/>
      <c r="E24" s="114"/>
      <c r="F24" s="117"/>
      <c r="G24" s="114"/>
      <c r="H24" s="114"/>
      <c r="I24" s="114"/>
      <c r="J24" s="114"/>
      <c r="K24" s="114"/>
      <c r="L24" s="114"/>
      <c r="M24" s="114"/>
      <c r="N24" s="118"/>
      <c r="O24" s="86"/>
      <c r="P24" s="93"/>
      <c r="Q24" s="96"/>
      <c r="R24" s="93"/>
      <c r="S24" s="93"/>
      <c r="T24" s="94"/>
      <c r="U24" s="94"/>
      <c r="V24" s="94"/>
      <c r="W24" s="95"/>
      <c r="X24" s="94"/>
      <c r="Y24" s="94"/>
      <c r="Z24" s="95"/>
    </row>
    <row r="25" spans="1:26" s="53" customFormat="1" ht="25.2" customHeight="1">
      <c r="A25" s="68">
        <v>11</v>
      </c>
      <c r="B25" s="25">
        <v>5</v>
      </c>
      <c r="C25" s="65" t="s">
        <v>46</v>
      </c>
      <c r="D25" s="102">
        <v>8847.86</v>
      </c>
      <c r="E25" s="66">
        <v>14911.53</v>
      </c>
      <c r="F25" s="71">
        <f>(D25-E25)/E25</f>
        <v>-0.4066430473599959</v>
      </c>
      <c r="G25" s="102">
        <v>1429</v>
      </c>
      <c r="H25" s="102">
        <v>34</v>
      </c>
      <c r="I25" s="102">
        <f>G25/H25</f>
        <v>42.029411764705884</v>
      </c>
      <c r="J25" s="102">
        <v>6</v>
      </c>
      <c r="K25" s="102">
        <v>4</v>
      </c>
      <c r="L25" s="102">
        <v>174191.2</v>
      </c>
      <c r="M25" s="102">
        <v>31041</v>
      </c>
      <c r="N25" s="127">
        <v>43105</v>
      </c>
      <c r="O25" s="63" t="s">
        <v>47</v>
      </c>
      <c r="P25" s="75"/>
      <c r="Q25" s="64"/>
      <c r="R25" s="75"/>
      <c r="S25" s="75"/>
      <c r="T25" s="60"/>
      <c r="U25" s="60"/>
      <c r="V25" s="60"/>
      <c r="W25" s="61"/>
      <c r="X25" s="60"/>
      <c r="Y25" s="60"/>
      <c r="Z25" s="61"/>
    </row>
    <row r="26" spans="1:26" s="53" customFormat="1" ht="25.2" customHeight="1">
      <c r="A26" s="68">
        <v>12</v>
      </c>
      <c r="B26" s="25" t="s">
        <v>33</v>
      </c>
      <c r="C26" s="72" t="s">
        <v>70</v>
      </c>
      <c r="D26" s="70">
        <v>6128.8</v>
      </c>
      <c r="E26" s="66" t="s">
        <v>31</v>
      </c>
      <c r="F26" s="81" t="s">
        <v>31</v>
      </c>
      <c r="G26" s="101">
        <v>1304</v>
      </c>
      <c r="H26" s="102">
        <v>14</v>
      </c>
      <c r="I26" s="102">
        <f>G26/H26</f>
        <v>93.142857142857139</v>
      </c>
      <c r="J26" s="102">
        <v>7</v>
      </c>
      <c r="K26" s="102">
        <v>1</v>
      </c>
      <c r="L26" s="70">
        <v>6128.8</v>
      </c>
      <c r="M26" s="101">
        <v>1304</v>
      </c>
      <c r="N26" s="127">
        <v>43126</v>
      </c>
      <c r="O26" s="45" t="s">
        <v>71</v>
      </c>
      <c r="P26" s="75"/>
      <c r="Q26" s="64"/>
      <c r="R26" s="75"/>
      <c r="S26" s="69"/>
      <c r="T26" s="60"/>
      <c r="U26" s="60"/>
      <c r="V26" s="60"/>
      <c r="W26" s="61"/>
      <c r="X26" s="60"/>
      <c r="Y26" s="60"/>
      <c r="Z26" s="61"/>
    </row>
    <row r="27" spans="1:26" s="53" customFormat="1" ht="25.2" customHeight="1">
      <c r="A27" s="68">
        <v>13</v>
      </c>
      <c r="B27" s="25">
        <v>12</v>
      </c>
      <c r="C27" s="65" t="s">
        <v>36</v>
      </c>
      <c r="D27" s="62">
        <v>4985</v>
      </c>
      <c r="E27" s="62">
        <v>6668</v>
      </c>
      <c r="F27" s="74">
        <f>(D27-E27)/E27</f>
        <v>-0.25239952009598082</v>
      </c>
      <c r="G27" s="102">
        <v>923</v>
      </c>
      <c r="H27" s="101" t="s">
        <v>31</v>
      </c>
      <c r="I27" s="101" t="s">
        <v>31</v>
      </c>
      <c r="J27" s="102">
        <v>5</v>
      </c>
      <c r="K27" s="102">
        <v>14</v>
      </c>
      <c r="L27" s="102">
        <v>1353272</v>
      </c>
      <c r="M27" s="102">
        <v>239983</v>
      </c>
      <c r="N27" s="129">
        <v>43035</v>
      </c>
      <c r="O27" s="63" t="s">
        <v>37</v>
      </c>
      <c r="Q27" s="56"/>
      <c r="T27" s="54"/>
      <c r="U27" s="54"/>
      <c r="V27" s="54"/>
      <c r="W27" s="55"/>
      <c r="X27" s="54"/>
      <c r="Y27" s="54"/>
      <c r="Z27" s="55"/>
    </row>
    <row r="28" spans="1:26" s="59" customFormat="1" ht="25.2" customHeight="1">
      <c r="A28" s="68">
        <v>14</v>
      </c>
      <c r="B28" s="25" t="s">
        <v>33</v>
      </c>
      <c r="C28" s="77" t="s">
        <v>69</v>
      </c>
      <c r="D28" s="78">
        <v>4209.6499999999996</v>
      </c>
      <c r="E28" s="66" t="s">
        <v>31</v>
      </c>
      <c r="F28" s="81" t="s">
        <v>31</v>
      </c>
      <c r="G28" s="102">
        <v>759</v>
      </c>
      <c r="H28" s="102">
        <v>35</v>
      </c>
      <c r="I28" s="102">
        <f t="shared" ref="I28:I34" si="1">G28/H28</f>
        <v>21.685714285714287</v>
      </c>
      <c r="J28" s="102">
        <v>12</v>
      </c>
      <c r="K28" s="102">
        <v>1</v>
      </c>
      <c r="L28" s="101">
        <v>4209.6499999999996</v>
      </c>
      <c r="M28" s="102">
        <v>759</v>
      </c>
      <c r="N28" s="127">
        <v>43126</v>
      </c>
      <c r="O28" s="63" t="s">
        <v>28</v>
      </c>
      <c r="Q28" s="64"/>
      <c r="T28" s="60"/>
      <c r="U28" s="60"/>
      <c r="V28" s="60"/>
      <c r="W28" s="61"/>
      <c r="X28" s="60"/>
      <c r="Y28" s="60"/>
      <c r="Z28" s="61"/>
    </row>
    <row r="29" spans="1:26" s="50" customFormat="1" ht="25.2" customHeight="1">
      <c r="A29" s="68">
        <v>15</v>
      </c>
      <c r="B29" s="25" t="s">
        <v>33</v>
      </c>
      <c r="C29" s="80" t="s">
        <v>74</v>
      </c>
      <c r="D29" s="66">
        <v>3434.53</v>
      </c>
      <c r="E29" s="66" t="s">
        <v>31</v>
      </c>
      <c r="F29" s="81" t="s">
        <v>31</v>
      </c>
      <c r="G29" s="66">
        <v>700</v>
      </c>
      <c r="H29" s="62">
        <v>29</v>
      </c>
      <c r="I29" s="62">
        <f t="shared" si="1"/>
        <v>24.137931034482758</v>
      </c>
      <c r="J29" s="62">
        <v>13</v>
      </c>
      <c r="K29" s="62">
        <v>1</v>
      </c>
      <c r="L29" s="66">
        <v>3434.53</v>
      </c>
      <c r="M29" s="66">
        <v>700</v>
      </c>
      <c r="N29" s="127">
        <v>43126</v>
      </c>
      <c r="O29" s="63" t="s">
        <v>75</v>
      </c>
      <c r="Q29" s="64"/>
      <c r="T29" s="51"/>
      <c r="U29" s="51"/>
      <c r="V29" s="51"/>
      <c r="W29" s="52"/>
      <c r="X29" s="51"/>
      <c r="Y29" s="51"/>
      <c r="Z29" s="52"/>
    </row>
    <row r="30" spans="1:26" s="59" customFormat="1" ht="25.2" customHeight="1">
      <c r="A30" s="68">
        <v>16</v>
      </c>
      <c r="B30" s="25">
        <v>11</v>
      </c>
      <c r="C30" s="72" t="s">
        <v>55</v>
      </c>
      <c r="D30" s="62">
        <v>3255.13</v>
      </c>
      <c r="E30" s="66">
        <v>9091.36</v>
      </c>
      <c r="F30" s="71">
        <f>(D30-E30)/E30</f>
        <v>-0.64195345910842827</v>
      </c>
      <c r="G30" s="66">
        <v>553</v>
      </c>
      <c r="H30" s="62">
        <v>12</v>
      </c>
      <c r="I30" s="62">
        <f t="shared" si="1"/>
        <v>46.083333333333336</v>
      </c>
      <c r="J30" s="62">
        <v>5</v>
      </c>
      <c r="K30" s="62">
        <v>3</v>
      </c>
      <c r="L30" s="62">
        <v>49192.25</v>
      </c>
      <c r="M30" s="62">
        <v>9273</v>
      </c>
      <c r="N30" s="127">
        <v>43112</v>
      </c>
      <c r="O30" s="63" t="s">
        <v>27</v>
      </c>
      <c r="Q30" s="64"/>
      <c r="T30" s="60"/>
      <c r="U30" s="60"/>
      <c r="V30" s="60"/>
      <c r="W30" s="61"/>
      <c r="X30" s="60"/>
      <c r="Y30" s="60"/>
      <c r="Z30" s="61"/>
    </row>
    <row r="31" spans="1:26" s="75" customFormat="1" ht="25.2" customHeight="1">
      <c r="A31" s="68">
        <v>17</v>
      </c>
      <c r="B31" s="25">
        <v>10</v>
      </c>
      <c r="C31" s="72" t="s">
        <v>60</v>
      </c>
      <c r="D31" s="70">
        <v>2649.99</v>
      </c>
      <c r="E31" s="66">
        <v>9311</v>
      </c>
      <c r="F31" s="71">
        <f>(D31-E31)/E31</f>
        <v>-0.71539147245193857</v>
      </c>
      <c r="G31" s="66">
        <v>462</v>
      </c>
      <c r="H31" s="62">
        <v>15</v>
      </c>
      <c r="I31" s="62">
        <f t="shared" si="1"/>
        <v>30.8</v>
      </c>
      <c r="J31" s="62">
        <v>8</v>
      </c>
      <c r="K31" s="62">
        <v>2</v>
      </c>
      <c r="L31" s="70">
        <v>18871.870000000003</v>
      </c>
      <c r="M31" s="66">
        <v>3906</v>
      </c>
      <c r="N31" s="127">
        <v>43119</v>
      </c>
      <c r="O31" s="63" t="s">
        <v>52</v>
      </c>
      <c r="Q31" s="64"/>
      <c r="T31" s="60"/>
      <c r="U31" s="60"/>
      <c r="V31" s="60"/>
      <c r="W31" s="61"/>
      <c r="X31" s="60"/>
      <c r="Y31" s="60"/>
      <c r="Z31" s="61"/>
    </row>
    <row r="32" spans="1:26" s="59" customFormat="1" ht="25.2" customHeight="1">
      <c r="A32" s="68">
        <v>18</v>
      </c>
      <c r="B32" s="25">
        <v>13</v>
      </c>
      <c r="C32" s="72" t="s">
        <v>53</v>
      </c>
      <c r="D32" s="70">
        <v>1793.38</v>
      </c>
      <c r="E32" s="66">
        <v>6042</v>
      </c>
      <c r="F32" s="71">
        <f>(D32-E32)/E32</f>
        <v>-0.70318106587222773</v>
      </c>
      <c r="G32" s="66">
        <v>318</v>
      </c>
      <c r="H32" s="62">
        <v>10</v>
      </c>
      <c r="I32" s="62">
        <f t="shared" si="1"/>
        <v>31.8</v>
      </c>
      <c r="J32" s="62">
        <v>6</v>
      </c>
      <c r="K32" s="62">
        <v>3</v>
      </c>
      <c r="L32" s="70">
        <v>30401.17</v>
      </c>
      <c r="M32" s="70">
        <v>5955</v>
      </c>
      <c r="N32" s="127">
        <v>43112</v>
      </c>
      <c r="O32" s="63" t="s">
        <v>52</v>
      </c>
      <c r="Q32" s="64"/>
      <c r="T32" s="60"/>
      <c r="U32" s="60"/>
      <c r="V32" s="60"/>
      <c r="W32" s="61"/>
      <c r="X32" s="60"/>
      <c r="Y32" s="60"/>
      <c r="Z32" s="61"/>
    </row>
    <row r="33" spans="1:26" s="59" customFormat="1" ht="25.2" customHeight="1">
      <c r="A33" s="68">
        <v>19</v>
      </c>
      <c r="B33" s="25" t="s">
        <v>33</v>
      </c>
      <c r="C33" s="119" t="s">
        <v>67</v>
      </c>
      <c r="D33" s="66">
        <v>1772.78</v>
      </c>
      <c r="E33" s="66" t="s">
        <v>31</v>
      </c>
      <c r="F33" s="81" t="s">
        <v>31</v>
      </c>
      <c r="G33" s="66">
        <v>301</v>
      </c>
      <c r="H33" s="62">
        <v>10</v>
      </c>
      <c r="I33" s="62">
        <f t="shared" si="1"/>
        <v>30.1</v>
      </c>
      <c r="J33" s="62">
        <v>2</v>
      </c>
      <c r="K33" s="62">
        <v>1</v>
      </c>
      <c r="L33" s="66">
        <v>1772.78</v>
      </c>
      <c r="M33" s="66">
        <v>301</v>
      </c>
      <c r="N33" s="127">
        <v>43126</v>
      </c>
      <c r="O33" s="63" t="s">
        <v>64</v>
      </c>
      <c r="Q33" s="64"/>
      <c r="T33" s="60"/>
      <c r="U33" s="60"/>
      <c r="V33" s="60"/>
      <c r="W33" s="61"/>
      <c r="X33" s="60"/>
      <c r="Y33" s="60"/>
      <c r="Z33" s="61"/>
    </row>
    <row r="34" spans="1:26" s="75" customFormat="1" ht="25.2" customHeight="1">
      <c r="A34" s="68">
        <v>20</v>
      </c>
      <c r="B34" s="25">
        <v>14</v>
      </c>
      <c r="C34" s="72" t="s">
        <v>50</v>
      </c>
      <c r="D34" s="66">
        <v>1635.62</v>
      </c>
      <c r="E34" s="66">
        <v>4863</v>
      </c>
      <c r="F34" s="71">
        <f>(D34-E34)/E34</f>
        <v>-0.66366029200082255</v>
      </c>
      <c r="G34" s="66">
        <v>281</v>
      </c>
      <c r="H34" s="62">
        <v>8</v>
      </c>
      <c r="I34" s="62">
        <f t="shared" si="1"/>
        <v>35.125</v>
      </c>
      <c r="J34" s="62">
        <v>3</v>
      </c>
      <c r="K34" s="62">
        <v>4</v>
      </c>
      <c r="L34" s="66">
        <v>58938</v>
      </c>
      <c r="M34" s="66">
        <v>11089</v>
      </c>
      <c r="N34" s="127">
        <v>43105</v>
      </c>
      <c r="O34" s="63" t="s">
        <v>28</v>
      </c>
      <c r="Q34" s="64"/>
      <c r="T34" s="60"/>
      <c r="U34" s="60"/>
      <c r="V34" s="60"/>
      <c r="W34" s="61"/>
      <c r="X34" s="60"/>
      <c r="Y34" s="60"/>
      <c r="Z34" s="61"/>
    </row>
    <row r="35" spans="1:26" s="97" customFormat="1" ht="25.2" customHeight="1">
      <c r="A35" s="104"/>
      <c r="B35" s="104"/>
      <c r="C35" s="105" t="s">
        <v>32</v>
      </c>
      <c r="D35" s="106">
        <f>SUM(D23,D25:D34)</f>
        <v>337951.16000000003</v>
      </c>
      <c r="E35" s="106">
        <f t="shared" ref="E35:G35" si="2">SUM(E23,E25:E34)</f>
        <v>327968.84999999998</v>
      </c>
      <c r="F35" s="85">
        <f>(D35-E35)/E35</f>
        <v>3.04367625157086E-2</v>
      </c>
      <c r="G35" s="106">
        <f t="shared" si="2"/>
        <v>61424</v>
      </c>
      <c r="H35" s="108"/>
      <c r="I35" s="109"/>
      <c r="J35" s="108"/>
      <c r="K35" s="110"/>
      <c r="L35" s="111"/>
      <c r="M35" s="115"/>
      <c r="N35" s="112"/>
      <c r="O35" s="116"/>
      <c r="R35" s="99"/>
      <c r="S35" s="99"/>
      <c r="T35" s="99"/>
      <c r="U35" s="100"/>
      <c r="V35" s="99"/>
      <c r="W35" s="99"/>
      <c r="X35" s="100"/>
    </row>
    <row r="36" spans="1:26" s="97" customFormat="1" ht="13.8" customHeight="1">
      <c r="A36" s="89"/>
      <c r="B36" s="113"/>
      <c r="C36" s="91"/>
      <c r="D36" s="114"/>
      <c r="E36" s="114"/>
      <c r="F36" s="84"/>
      <c r="G36" s="114"/>
      <c r="H36" s="114"/>
      <c r="I36" s="114"/>
      <c r="J36" s="114"/>
      <c r="K36" s="114"/>
      <c r="L36" s="87"/>
      <c r="M36" s="87"/>
      <c r="N36" s="88"/>
      <c r="O36" s="86"/>
      <c r="Q36" s="103"/>
      <c r="T36" s="99"/>
      <c r="U36" s="99"/>
      <c r="V36" s="99"/>
      <c r="W36" s="100"/>
      <c r="X36" s="99"/>
      <c r="Y36" s="99"/>
      <c r="Z36" s="100"/>
    </row>
    <row r="37" spans="1:26" s="53" customFormat="1" ht="25.2" customHeight="1">
      <c r="A37" s="68">
        <v>21</v>
      </c>
      <c r="B37" s="25">
        <v>16</v>
      </c>
      <c r="C37" s="72" t="s">
        <v>48</v>
      </c>
      <c r="D37" s="62">
        <v>1283.8499999999999</v>
      </c>
      <c r="E37" s="66">
        <v>3859.84</v>
      </c>
      <c r="F37" s="71">
        <f t="shared" ref="F37" si="3">(D37-E37)/E37</f>
        <v>-0.66738258580666565</v>
      </c>
      <c r="G37" s="62">
        <v>223</v>
      </c>
      <c r="H37" s="62">
        <v>5</v>
      </c>
      <c r="I37" s="62">
        <f>G37/H37</f>
        <v>44.6</v>
      </c>
      <c r="J37" s="62">
        <v>3</v>
      </c>
      <c r="K37" s="102">
        <v>4</v>
      </c>
      <c r="L37" s="102">
        <v>46369.73</v>
      </c>
      <c r="M37" s="102">
        <v>8368</v>
      </c>
      <c r="N37" s="127">
        <v>43105</v>
      </c>
      <c r="O37" s="63" t="s">
        <v>27</v>
      </c>
      <c r="Q37" s="56"/>
      <c r="T37" s="54"/>
      <c r="U37" s="54"/>
      <c r="V37" s="54"/>
      <c r="W37" s="55"/>
      <c r="X37" s="54"/>
      <c r="Y37" s="54"/>
      <c r="Z37" s="55"/>
    </row>
    <row r="38" spans="1:26" s="59" customFormat="1" ht="25.2" customHeight="1">
      <c r="A38" s="68">
        <v>22</v>
      </c>
      <c r="B38" s="25">
        <v>25</v>
      </c>
      <c r="C38" s="72" t="s">
        <v>40</v>
      </c>
      <c r="D38" s="62">
        <v>948.9</v>
      </c>
      <c r="E38" s="62">
        <v>70</v>
      </c>
      <c r="F38" s="71">
        <f t="shared" ref="F38:F44" si="4">(D38-E38)/E38</f>
        <v>12.555714285714286</v>
      </c>
      <c r="G38" s="62">
        <v>242</v>
      </c>
      <c r="H38" s="62">
        <v>4</v>
      </c>
      <c r="I38" s="62">
        <f>G38/H38</f>
        <v>60.5</v>
      </c>
      <c r="J38" s="62">
        <v>4</v>
      </c>
      <c r="K38" s="102">
        <v>8</v>
      </c>
      <c r="L38" s="102">
        <v>78223.7</v>
      </c>
      <c r="M38" s="102">
        <v>16131</v>
      </c>
      <c r="N38" s="127">
        <v>43077</v>
      </c>
      <c r="O38" s="63" t="s">
        <v>41</v>
      </c>
      <c r="Q38" s="64"/>
      <c r="T38" s="60"/>
      <c r="U38" s="60"/>
      <c r="V38" s="60"/>
      <c r="W38" s="61"/>
      <c r="X38" s="60"/>
      <c r="Y38" s="60"/>
      <c r="Z38" s="61"/>
    </row>
    <row r="39" spans="1:26" s="53" customFormat="1" ht="25.2" customHeight="1">
      <c r="A39" s="68">
        <v>23</v>
      </c>
      <c r="B39" s="25">
        <v>24</v>
      </c>
      <c r="C39" s="72" t="s">
        <v>51</v>
      </c>
      <c r="D39" s="62">
        <v>691</v>
      </c>
      <c r="E39" s="62">
        <v>331.6</v>
      </c>
      <c r="F39" s="74">
        <f t="shared" si="4"/>
        <v>1.0838359469240046</v>
      </c>
      <c r="G39" s="62">
        <v>142</v>
      </c>
      <c r="H39" s="62">
        <v>2</v>
      </c>
      <c r="I39" s="62">
        <f>G39/H39</f>
        <v>71</v>
      </c>
      <c r="J39" s="62">
        <v>2</v>
      </c>
      <c r="K39" s="102">
        <v>3</v>
      </c>
      <c r="L39" s="102">
        <v>10534</v>
      </c>
      <c r="M39" s="102">
        <v>2099</v>
      </c>
      <c r="N39" s="129">
        <v>43112</v>
      </c>
      <c r="O39" s="63" t="s">
        <v>28</v>
      </c>
      <c r="Q39" s="56"/>
      <c r="T39" s="54"/>
      <c r="U39" s="54"/>
      <c r="V39" s="54"/>
      <c r="W39" s="55"/>
      <c r="X39" s="54"/>
      <c r="Y39" s="54"/>
      <c r="Z39" s="55"/>
    </row>
    <row r="40" spans="1:26" s="59" customFormat="1" ht="25.2" customHeight="1">
      <c r="A40" s="68">
        <v>24</v>
      </c>
      <c r="B40" s="25">
        <v>17</v>
      </c>
      <c r="C40" s="65" t="s">
        <v>42</v>
      </c>
      <c r="D40" s="62">
        <v>605.66999999999996</v>
      </c>
      <c r="E40" s="62">
        <v>2043.75</v>
      </c>
      <c r="F40" s="67">
        <f t="shared" si="4"/>
        <v>-0.70364770642201835</v>
      </c>
      <c r="G40" s="62">
        <v>98</v>
      </c>
      <c r="H40" s="62">
        <v>3</v>
      </c>
      <c r="I40" s="62">
        <f>G40/H40</f>
        <v>32.666666666666664</v>
      </c>
      <c r="J40" s="62">
        <v>1</v>
      </c>
      <c r="K40" s="102">
        <v>7</v>
      </c>
      <c r="L40" s="102">
        <v>317947</v>
      </c>
      <c r="M40" s="102">
        <v>51636</v>
      </c>
      <c r="N40" s="128">
        <v>43084</v>
      </c>
      <c r="O40" s="63" t="s">
        <v>28</v>
      </c>
      <c r="Q40" s="64"/>
      <c r="T40" s="60"/>
      <c r="U40" s="60"/>
      <c r="V40" s="60"/>
      <c r="W40" s="61"/>
      <c r="X40" s="60"/>
      <c r="Y40" s="60"/>
      <c r="Z40" s="61"/>
    </row>
    <row r="41" spans="1:26" s="53" customFormat="1" ht="25.2" customHeight="1">
      <c r="A41" s="68">
        <v>25</v>
      </c>
      <c r="B41" s="25">
        <v>22</v>
      </c>
      <c r="C41" s="65" t="s">
        <v>43</v>
      </c>
      <c r="D41" s="79">
        <v>288</v>
      </c>
      <c r="E41" s="62">
        <v>603</v>
      </c>
      <c r="F41" s="58">
        <f t="shared" si="4"/>
        <v>-0.52238805970149249</v>
      </c>
      <c r="G41" s="62">
        <v>55</v>
      </c>
      <c r="H41" s="66" t="s">
        <v>31</v>
      </c>
      <c r="I41" s="66" t="s">
        <v>31</v>
      </c>
      <c r="J41" s="62">
        <v>1</v>
      </c>
      <c r="K41" s="102">
        <v>6</v>
      </c>
      <c r="L41" s="102">
        <v>114421</v>
      </c>
      <c r="M41" s="102">
        <v>19898</v>
      </c>
      <c r="N41" s="128">
        <v>43091</v>
      </c>
      <c r="O41" s="63" t="s">
        <v>34</v>
      </c>
      <c r="Q41" s="56"/>
      <c r="T41" s="54"/>
      <c r="U41" s="54"/>
      <c r="V41" s="54"/>
      <c r="W41" s="55"/>
      <c r="X41" s="54"/>
      <c r="Y41" s="54"/>
      <c r="Z41" s="55"/>
    </row>
    <row r="42" spans="1:26" s="59" customFormat="1" ht="25.2" customHeight="1">
      <c r="A42" s="68">
        <v>26</v>
      </c>
      <c r="B42" s="25">
        <v>15</v>
      </c>
      <c r="C42" s="65" t="s">
        <v>58</v>
      </c>
      <c r="D42" s="66">
        <v>270</v>
      </c>
      <c r="E42" s="66">
        <v>4312</v>
      </c>
      <c r="F42" s="67">
        <f t="shared" si="4"/>
        <v>-0.93738404452690172</v>
      </c>
      <c r="G42" s="66">
        <v>52</v>
      </c>
      <c r="H42" s="62">
        <v>2</v>
      </c>
      <c r="I42" s="62">
        <f>G42/H42</f>
        <v>26</v>
      </c>
      <c r="J42" s="62">
        <v>2</v>
      </c>
      <c r="K42" s="102">
        <v>2</v>
      </c>
      <c r="L42" s="101">
        <v>7716</v>
      </c>
      <c r="M42" s="101">
        <v>1655</v>
      </c>
      <c r="N42" s="126">
        <v>43119</v>
      </c>
      <c r="O42" s="63" t="s">
        <v>28</v>
      </c>
      <c r="Q42" s="64"/>
      <c r="T42" s="60"/>
      <c r="U42" s="60"/>
      <c r="V42" s="60"/>
      <c r="W42" s="61"/>
      <c r="X42" s="60"/>
      <c r="Y42" s="60"/>
      <c r="Z42" s="61"/>
    </row>
    <row r="43" spans="1:26" s="75" customFormat="1" ht="25.2" customHeight="1">
      <c r="A43" s="68">
        <v>27</v>
      </c>
      <c r="B43" s="25">
        <v>23</v>
      </c>
      <c r="C43" s="65" t="s">
        <v>38</v>
      </c>
      <c r="D43" s="66">
        <v>232.75</v>
      </c>
      <c r="E43" s="66">
        <v>455.1</v>
      </c>
      <c r="F43" s="71">
        <f t="shared" si="4"/>
        <v>-0.48857393979345204</v>
      </c>
      <c r="G43" s="66">
        <v>36</v>
      </c>
      <c r="H43" s="62">
        <v>1</v>
      </c>
      <c r="I43" s="62">
        <f>G43/H43</f>
        <v>36</v>
      </c>
      <c r="J43" s="62">
        <v>1</v>
      </c>
      <c r="K43" s="102">
        <v>12</v>
      </c>
      <c r="L43" s="101">
        <v>180647</v>
      </c>
      <c r="M43" s="101">
        <v>33691</v>
      </c>
      <c r="N43" s="126">
        <v>43049</v>
      </c>
      <c r="O43" s="63" t="s">
        <v>28</v>
      </c>
      <c r="Q43" s="64"/>
      <c r="T43" s="60"/>
      <c r="U43" s="60"/>
      <c r="V43" s="60"/>
      <c r="W43" s="61"/>
      <c r="X43" s="60"/>
      <c r="Y43" s="60"/>
      <c r="Z43" s="61"/>
    </row>
    <row r="44" spans="1:26" s="59" customFormat="1" ht="25.2" customHeight="1">
      <c r="A44" s="68">
        <v>28</v>
      </c>
      <c r="B44" s="104">
        <v>20</v>
      </c>
      <c r="C44" s="65" t="s">
        <v>65</v>
      </c>
      <c r="D44" s="102">
        <v>194</v>
      </c>
      <c r="E44" s="102">
        <v>868.3</v>
      </c>
      <c r="F44" s="58">
        <f t="shared" si="4"/>
        <v>-0.77657491650351262</v>
      </c>
      <c r="G44" s="102">
        <v>54</v>
      </c>
      <c r="H44" s="62">
        <v>1</v>
      </c>
      <c r="I44" s="62">
        <f>G44/H44</f>
        <v>54</v>
      </c>
      <c r="J44" s="62">
        <v>1</v>
      </c>
      <c r="K44" s="102">
        <v>9</v>
      </c>
      <c r="L44" s="83">
        <v>44602</v>
      </c>
      <c r="M44" s="102">
        <v>8943</v>
      </c>
      <c r="N44" s="128">
        <v>43070</v>
      </c>
      <c r="O44" s="63" t="s">
        <v>64</v>
      </c>
      <c r="Q44" s="64"/>
      <c r="T44" s="60"/>
      <c r="U44" s="60"/>
      <c r="V44" s="60"/>
      <c r="W44" s="61"/>
      <c r="X44" s="60"/>
      <c r="Y44" s="60"/>
      <c r="Z44" s="61"/>
    </row>
    <row r="45" spans="1:26" s="59" customFormat="1" ht="25.2" customHeight="1">
      <c r="A45" s="68">
        <v>29</v>
      </c>
      <c r="B45" s="73" t="s">
        <v>31</v>
      </c>
      <c r="C45" s="65" t="s">
        <v>73</v>
      </c>
      <c r="D45" s="101">
        <v>158</v>
      </c>
      <c r="E45" s="66" t="s">
        <v>31</v>
      </c>
      <c r="F45" s="82" t="s">
        <v>31</v>
      </c>
      <c r="G45" s="101">
        <v>32</v>
      </c>
      <c r="H45" s="62">
        <v>2</v>
      </c>
      <c r="I45" s="62">
        <f>G45/H45</f>
        <v>16</v>
      </c>
      <c r="J45" s="62">
        <v>1</v>
      </c>
      <c r="K45" s="66" t="s">
        <v>31</v>
      </c>
      <c r="L45" s="101">
        <v>10408</v>
      </c>
      <c r="M45" s="101">
        <v>2737</v>
      </c>
      <c r="N45" s="126">
        <v>43035</v>
      </c>
      <c r="O45" s="63" t="s">
        <v>71</v>
      </c>
      <c r="Q45" s="64"/>
      <c r="T45" s="60"/>
      <c r="U45" s="60"/>
      <c r="V45" s="60"/>
      <c r="W45" s="61"/>
      <c r="X45" s="60"/>
      <c r="Y45" s="60"/>
      <c r="Z45" s="61"/>
    </row>
    <row r="46" spans="1:26" s="75" customFormat="1" ht="25.2" customHeight="1">
      <c r="A46" s="68">
        <v>30</v>
      </c>
      <c r="B46" s="73" t="s">
        <v>31</v>
      </c>
      <c r="C46" s="65" t="s">
        <v>72</v>
      </c>
      <c r="D46" s="62">
        <v>144.6</v>
      </c>
      <c r="E46" s="101" t="s">
        <v>31</v>
      </c>
      <c r="F46" s="81" t="s">
        <v>31</v>
      </c>
      <c r="G46" s="62">
        <v>32</v>
      </c>
      <c r="H46" s="62">
        <v>2</v>
      </c>
      <c r="I46" s="62">
        <f>G46/H46</f>
        <v>16</v>
      </c>
      <c r="J46" s="62">
        <v>1</v>
      </c>
      <c r="K46" s="101" t="s">
        <v>31</v>
      </c>
      <c r="L46" s="102">
        <v>15948</v>
      </c>
      <c r="M46" s="62">
        <v>3534</v>
      </c>
      <c r="N46" s="126">
        <v>43056</v>
      </c>
      <c r="O46" s="63" t="s">
        <v>71</v>
      </c>
      <c r="Q46" s="64"/>
      <c r="T46" s="60"/>
      <c r="U46" s="60"/>
      <c r="V46" s="60"/>
      <c r="W46" s="61"/>
      <c r="X46" s="60"/>
      <c r="Y46" s="60"/>
      <c r="Z46" s="61"/>
    </row>
    <row r="47" spans="1:26" ht="25.2" customHeight="1">
      <c r="A47" s="25"/>
      <c r="B47" s="25"/>
      <c r="C47" s="26" t="s">
        <v>76</v>
      </c>
      <c r="D47" s="57">
        <f>SUM(D35,D37:D46)</f>
        <v>342767.93</v>
      </c>
      <c r="E47" s="106">
        <f t="shared" ref="E47:G47" si="5">SUM(E35,E37:E46)</f>
        <v>340512.43999999994</v>
      </c>
      <c r="F47" s="90">
        <f>(D47-E47)/E47</f>
        <v>6.6238108657646969E-3</v>
      </c>
      <c r="G47" s="106">
        <f t="shared" si="5"/>
        <v>62390</v>
      </c>
      <c r="H47" s="29"/>
      <c r="I47" s="30"/>
      <c r="J47" s="29"/>
      <c r="K47" s="31"/>
      <c r="L47" s="32"/>
      <c r="M47" s="44"/>
      <c r="N47" s="33"/>
      <c r="O47" s="45"/>
      <c r="R47" s="17"/>
      <c r="S47" s="17"/>
      <c r="T47" s="17"/>
      <c r="U47" s="19"/>
      <c r="V47" s="17"/>
      <c r="W47" s="17"/>
      <c r="X47" s="19"/>
    </row>
    <row r="49" spans="2:11">
      <c r="B49" s="24"/>
      <c r="K49" s="1" t="s">
        <v>35</v>
      </c>
    </row>
    <row r="72" spans="1:26" ht="25.2" customHeight="1">
      <c r="A72" s="25"/>
      <c r="B72" s="25"/>
      <c r="C72" s="26" t="s">
        <v>32</v>
      </c>
      <c r="D72" s="27" t="e">
        <f>SUM(#REF!)</f>
        <v>#REF!</v>
      </c>
      <c r="E72" s="57" t="e">
        <f>SUM(#REF!)</f>
        <v>#REF!</v>
      </c>
      <c r="F72" s="28" t="e">
        <f>(D72-E72)/E72</f>
        <v>#REF!</v>
      </c>
      <c r="G72" s="57" t="e">
        <f>SUM(#REF!)</f>
        <v>#REF!</v>
      </c>
      <c r="H72" s="29"/>
      <c r="I72" s="30"/>
      <c r="J72" s="29"/>
      <c r="K72" s="31"/>
      <c r="L72" s="32"/>
      <c r="M72" s="23"/>
      <c r="N72" s="33"/>
      <c r="O72" s="34"/>
      <c r="Q72" s="24"/>
      <c r="T72" s="17"/>
      <c r="U72" s="17"/>
      <c r="V72" s="17"/>
      <c r="W72" s="19"/>
      <c r="X72" s="17"/>
      <c r="Y72" s="17"/>
      <c r="Z72" s="19"/>
    </row>
    <row r="73" spans="1:26" ht="11.25" customHeight="1">
      <c r="A73" s="35"/>
      <c r="B73" s="35"/>
      <c r="C73" s="36"/>
      <c r="D73" s="37"/>
      <c r="E73" s="37"/>
      <c r="F73" s="37"/>
      <c r="G73" s="38"/>
      <c r="H73" s="39"/>
      <c r="I73" s="40"/>
      <c r="J73" s="39"/>
      <c r="K73" s="41"/>
      <c r="L73" s="37"/>
      <c r="M73" s="38"/>
      <c r="N73" s="42"/>
      <c r="O73" s="43"/>
      <c r="Q73" s="24"/>
      <c r="T73" s="17"/>
      <c r="U73" s="17"/>
      <c r="V73" s="17"/>
      <c r="W73" s="19"/>
      <c r="X73" s="17"/>
      <c r="Y73" s="17"/>
      <c r="Z73" s="19"/>
    </row>
    <row r="77" spans="1:26" ht="12" customHeight="1">
      <c r="T77" s="17"/>
      <c r="U77" s="17"/>
      <c r="V77" s="17"/>
      <c r="W77" s="19"/>
      <c r="X77" s="17"/>
      <c r="Y77" s="17"/>
      <c r="Z77" s="19"/>
    </row>
  </sheetData>
  <sortState ref="B38:O46">
    <sortCondition descending="1" ref="D38:D46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2018-02-02T14:20:10Z</dcterms:modified>
</cp:coreProperties>
</file>