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Kovas\Savaitgaliai\"/>
    </mc:Choice>
  </mc:AlternateContent>
  <xr:revisionPtr revIDLastSave="0" documentId="13_ncr:1_{0838AABD-5728-4345-B1E5-AC21228727C4}" xr6:coauthVersionLast="28" xr6:coauthVersionMax="28" xr10:uidLastSave="{00000000-0000-0000-0000-000000000000}"/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F35" i="1" l="1"/>
  <c r="E35" i="1"/>
  <c r="G35" i="1"/>
  <c r="D35" i="1"/>
  <c r="F23" i="1"/>
  <c r="E23" i="1"/>
  <c r="G23" i="1"/>
  <c r="D23" i="1"/>
  <c r="I26" i="1"/>
  <c r="I18" i="1"/>
  <c r="F18" i="1"/>
  <c r="I15" i="1" l="1"/>
  <c r="I31" i="1" l="1"/>
  <c r="I28" i="1"/>
  <c r="I20" i="1"/>
  <c r="F21" i="1"/>
  <c r="F16" i="1"/>
  <c r="F14" i="1"/>
  <c r="I13" i="1"/>
  <c r="I19" i="1"/>
  <c r="M30" i="1" l="1"/>
  <c r="L30" i="1"/>
  <c r="I21" i="1" l="1"/>
  <c r="I16" i="1"/>
  <c r="F17" i="1"/>
  <c r="I14" i="1" l="1"/>
  <c r="I17" i="1"/>
  <c r="I22" i="1"/>
  <c r="F33" i="1"/>
  <c r="F22" i="1"/>
  <c r="F25" i="1"/>
  <c r="F34" i="1"/>
  <c r="F39" i="1"/>
  <c r="F40" i="1"/>
  <c r="F44" i="1"/>
  <c r="F32" i="1"/>
  <c r="F43" i="1"/>
  <c r="F30" i="1"/>
  <c r="F38" i="1"/>
  <c r="F42" i="1"/>
  <c r="F41" i="1"/>
  <c r="F37" i="1"/>
  <c r="F29" i="1"/>
  <c r="I44" i="1" l="1"/>
  <c r="I40" i="1"/>
  <c r="I39" i="1"/>
  <c r="I38" i="1" l="1"/>
  <c r="I43" i="1"/>
  <c r="I32" i="1"/>
  <c r="I42" i="1"/>
  <c r="F27" i="1"/>
  <c r="I30" i="1" l="1"/>
  <c r="I41" i="1" l="1"/>
  <c r="I37" i="1"/>
  <c r="D45" i="1"/>
  <c r="G45" i="1"/>
  <c r="E45" i="1"/>
  <c r="F45" i="1" s="1"/>
</calcChain>
</file>

<file path=xl/sharedStrings.xml><?xml version="1.0" encoding="utf-8"?>
<sst xmlns="http://schemas.openxmlformats.org/spreadsheetml/2006/main" count="144" uniqueCount="79">
  <si>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</si>
  <si>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</si>
  <si>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</si>
  <si>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</si>
  <si>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</si>
  <si>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</si>
  <si>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</si>
  <si>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</si>
  <si>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</si>
  <si>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</si>
  <si>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</si>
  <si>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</si>
  <si>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</si>
  <si>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</si>
  <si>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</si>
  <si>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</si>
  <si>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</si>
  <si>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</si>
  <si>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</si>
  <si>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</si>
  <si>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</si>
  <si>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</si>
  <si>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</si>
  <si>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</si>
  <si>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</si>
  <si>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</si>
  <si>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</si>
  <si>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</si>
  <si>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</si>
  <si>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</si>
  <si>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</si>
  <si>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</si>
  <si>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</si>
  <si>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</si>
  <si>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</si>
  <si>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</si>
  <si>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Vabalo filmai</t>
  </si>
  <si>
    <t>Bulius Ferdinandas (Ferdinand)</t>
  </si>
  <si>
    <t xml:space="preserve">Klasės susitikimas: berniukai sugrįžta!
</t>
  </si>
  <si>
    <t>Koko (Coco)</t>
  </si>
  <si>
    <t>NCG Distribution</t>
  </si>
  <si>
    <t>Dagas iš akmens amžiaus (Early Man)</t>
  </si>
  <si>
    <t>Penkiasdešimt išlaisvintų atspalvių (Fifty Shades Freed)</t>
  </si>
  <si>
    <t>Nuostabieji Lūzeriai. Kita planeta</t>
  </si>
  <si>
    <t>Studija NOMINUM</t>
  </si>
  <si>
    <t>Juodoji pantera (Black Panther)</t>
  </si>
  <si>
    <t>Pelėdų kalnas</t>
  </si>
  <si>
    <t>Kino Gamyba</t>
  </si>
  <si>
    <t>Gnomai (Gnome Alone)</t>
  </si>
  <si>
    <t>Raudonasis Žvirblis (Red Sparrow)</t>
  </si>
  <si>
    <t>Lady Bird</t>
  </si>
  <si>
    <t>Rūta</t>
  </si>
  <si>
    <t>Bitė Maja: Medaus žaidynės (Maya the Bee: The Honey Games)</t>
  </si>
  <si>
    <t>Apiplėšimas uragano akyje (Hurricane Heist)</t>
  </si>
  <si>
    <t>Nematomas siūlas (Phantom Thread)</t>
  </si>
  <si>
    <t>Triušis Peteris (Peter Rabbit)</t>
  </si>
  <si>
    <t>Kapų plėšikė Lara Kroft (Tomb Raider)</t>
  </si>
  <si>
    <t>March 23 - 25</t>
  </si>
  <si>
    <t>Kovo 23 -  25 d.</t>
  </si>
  <si>
    <t>Vaiduoklių žemė (Incident In A Ghost Land)</t>
  </si>
  <si>
    <t>Ugnies žiedas: sukilimas (Pacific Rim: Uprising)</t>
  </si>
  <si>
    <t>March 30 - April 1 Lithuanian top</t>
  </si>
  <si>
    <t>Kovo 30 - balandžio 1 d. Lietuvos kino teatruose rodytų filmų topas</t>
  </si>
  <si>
    <t>Oazė: žaidimas prasideda (Ready Player One)</t>
  </si>
  <si>
    <t>Gerumo stebuklas (Wonder)</t>
  </si>
  <si>
    <t>P</t>
  </si>
  <si>
    <t>pre-view</t>
  </si>
  <si>
    <t>Vidurnakčio saulė (Midnight Sun)</t>
  </si>
  <si>
    <t>Žaidimų vakaras (Game Night)</t>
  </si>
  <si>
    <t>Sengirė</t>
  </si>
  <si>
    <t>VšĮ Sengirė</t>
  </si>
  <si>
    <t>March 30 - April 1</t>
  </si>
  <si>
    <t>Kovo 30 - balandžio 1 d.</t>
  </si>
  <si>
    <t>Nepažįstamieji: nakties grobis (Strangers: Prey at Night)</t>
  </si>
  <si>
    <t>Apie ką galvoja vyrai: pratęsimas (O ciom govoriat muzchiny. Prodolzhienijie)</t>
  </si>
  <si>
    <t>Aš lieknėju! (YA khudeyu)</t>
  </si>
  <si>
    <t>Best Film</t>
  </si>
  <si>
    <t>Svajonių apps‘as (Status update)</t>
  </si>
  <si>
    <t>Total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</si>
</sst>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4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2" fillId="0" borderId="0"/>
    <xf numFmtId="0" fontId="11" fillId="0" borderId="0"/>
    <xf numFmtId="0" fontId="2" fillId="0" borderId="0"/>
  </cellStyleXfs>
  <cellXfs count="9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10" fontId="16" fillId="2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10" fontId="16" fillId="3" borderId="8" xfId="0" applyNumberFormat="1" applyFont="1" applyFill="1" applyBorder="1" applyAlignment="1">
      <alignment horizontal="center" vertical="center"/>
    </xf>
    <xf numFmtId="10" fontId="21" fillId="2" borderId="7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3" fontId="4" fillId="0" borderId="7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165" fontId="16" fillId="0" borderId="7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7" xfId="23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6" fontId="11" fillId="0" borderId="0" xfId="0" applyNumberFormat="1" applyFont="1"/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10" fontId="4" fillId="0" borderId="8" xfId="0" applyNumberFormat="1" applyFont="1" applyBorder="1" applyAlignment="1">
      <alignment horizontal="center" vertical="center"/>
    </xf>
    <xf numFmtId="0" fontId="2" fillId="0" borderId="0" xfId="20"/>
    <xf numFmtId="4" fontId="2" fillId="0" borderId="0" xfId="20" applyNumberFormat="1"/>
    <xf numFmtId="3" fontId="2" fillId="0" borderId="0" xfId="20" applyNumberFormat="1"/>
    <xf numFmtId="3" fontId="13" fillId="0" borderId="8" xfId="23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top" wrapText="1"/>
    </xf>
    <xf numFmtId="8" fontId="11" fillId="0" borderId="0" xfId="0" applyNumberFormat="1" applyFont="1"/>
    <xf numFmtId="1" fontId="17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10" fontId="16" fillId="2" borderId="8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4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2"/>
  <sheetViews>
    <sheetView tabSelected="1" zoomScale="66" zoomScaleNormal="66" workbookViewId="0">
      <selection activeCell="D45" sqref="D45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7.77734375" style="1" customWidth="1"/>
    <col min="17" max="17" width="6.21875" style="1" customWidth="1"/>
    <col min="18" max="18" width="7.109375" style="1" customWidth="1"/>
    <col min="19" max="19" width="6" style="1" customWidth="1"/>
    <col min="20" max="20" width="7.88671875" style="1" customWidth="1"/>
    <col min="21" max="21" width="11.109375" style="1" customWidth="1"/>
    <col min="22" max="22" width="8.88671875" style="1"/>
    <col min="23" max="23" width="12.33203125" style="1" customWidth="1"/>
    <col min="24" max="16384" width="8.88671875" style="1"/>
  </cols>
  <sheetData>
    <row r="1" spans="1:23" ht="19.5" customHeight="1">
      <c r="E1" s="2" t="s">
        <v>61</v>
      </c>
      <c r="F1" s="2"/>
      <c r="G1" s="2"/>
      <c r="H1" s="2"/>
      <c r="I1" s="2"/>
    </row>
    <row r="2" spans="1:23" ht="19.5" customHeight="1">
      <c r="E2" s="2" t="s">
        <v>62</v>
      </c>
      <c r="F2" s="2"/>
      <c r="G2" s="2"/>
      <c r="H2" s="2"/>
      <c r="I2" s="2"/>
      <c r="J2" s="2"/>
      <c r="K2" s="2"/>
    </row>
    <row r="4" spans="1:23" ht="15.75" customHeight="1" thickBot="1"/>
    <row r="5" spans="1:23" ht="15" customHeight="1">
      <c r="A5" s="95"/>
      <c r="B5" s="95"/>
      <c r="C5" s="92" t="s">
        <v>0</v>
      </c>
      <c r="D5" s="3"/>
      <c r="E5" s="3"/>
      <c r="F5" s="92" t="s">
        <v>3</v>
      </c>
      <c r="G5" s="3"/>
      <c r="H5" s="92" t="s">
        <v>5</v>
      </c>
      <c r="I5" s="92" t="s">
        <v>6</v>
      </c>
      <c r="J5" s="92" t="s">
        <v>7</v>
      </c>
      <c r="K5" s="92" t="s">
        <v>8</v>
      </c>
      <c r="L5" s="92" t="s">
        <v>10</v>
      </c>
      <c r="M5" s="92" t="s">
        <v>9</v>
      </c>
      <c r="N5" s="92" t="s">
        <v>11</v>
      </c>
      <c r="O5" s="92" t="s">
        <v>12</v>
      </c>
      <c r="R5" s="4"/>
    </row>
    <row r="6" spans="1:23" ht="21.6">
      <c r="A6" s="96"/>
      <c r="B6" s="96"/>
      <c r="C6" s="93"/>
      <c r="D6" s="5" t="s">
        <v>71</v>
      </c>
      <c r="E6" s="43" t="s">
        <v>57</v>
      </c>
      <c r="F6" s="93"/>
      <c r="G6" s="43" t="s">
        <v>71</v>
      </c>
      <c r="H6" s="93"/>
      <c r="I6" s="93"/>
      <c r="J6" s="93"/>
      <c r="K6" s="93"/>
      <c r="L6" s="93"/>
      <c r="M6" s="93"/>
      <c r="N6" s="93"/>
      <c r="O6" s="93"/>
      <c r="R6" s="4"/>
    </row>
    <row r="7" spans="1:23">
      <c r="A7" s="96"/>
      <c r="B7" s="96"/>
      <c r="C7" s="93"/>
      <c r="D7" s="5" t="s">
        <v>1</v>
      </c>
      <c r="E7" s="5" t="s">
        <v>1</v>
      </c>
      <c r="F7" s="93"/>
      <c r="G7" s="5" t="s">
        <v>4</v>
      </c>
      <c r="H7" s="93"/>
      <c r="I7" s="93"/>
      <c r="J7" s="93"/>
      <c r="K7" s="93"/>
      <c r="L7" s="93"/>
      <c r="M7" s="93"/>
      <c r="N7" s="93"/>
      <c r="O7" s="93"/>
      <c r="R7" s="4"/>
    </row>
    <row r="8" spans="1:23" ht="18" customHeight="1" thickBot="1">
      <c r="A8" s="97"/>
      <c r="B8" s="97"/>
      <c r="C8" s="94"/>
      <c r="D8" s="6" t="s">
        <v>2</v>
      </c>
      <c r="E8" s="6" t="s">
        <v>2</v>
      </c>
      <c r="F8" s="94"/>
      <c r="G8" s="7"/>
      <c r="H8" s="94"/>
      <c r="I8" s="94"/>
      <c r="J8" s="94"/>
      <c r="K8" s="94"/>
      <c r="L8" s="94"/>
      <c r="M8" s="94"/>
      <c r="N8" s="94"/>
      <c r="O8" s="94"/>
      <c r="R8" s="9"/>
    </row>
    <row r="9" spans="1:23" ht="15" customHeight="1">
      <c r="A9" s="95"/>
      <c r="B9" s="95"/>
      <c r="C9" s="92" t="s">
        <v>13</v>
      </c>
      <c r="D9" s="67"/>
      <c r="E9" s="67"/>
      <c r="F9" s="92" t="s">
        <v>15</v>
      </c>
      <c r="G9" s="67"/>
      <c r="H9" s="10" t="s">
        <v>18</v>
      </c>
      <c r="I9" s="92" t="s">
        <v>29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92" t="s">
        <v>26</v>
      </c>
      <c r="R9" s="9"/>
    </row>
    <row r="10" spans="1:23" ht="21.6">
      <c r="A10" s="96"/>
      <c r="B10" s="96"/>
      <c r="C10" s="93"/>
      <c r="D10" s="68" t="s">
        <v>72</v>
      </c>
      <c r="E10" s="89" t="s">
        <v>58</v>
      </c>
      <c r="F10" s="93"/>
      <c r="G10" s="90" t="s">
        <v>72</v>
      </c>
      <c r="H10" s="43" t="s">
        <v>17</v>
      </c>
      <c r="I10" s="93"/>
      <c r="J10" s="43" t="s">
        <v>17</v>
      </c>
      <c r="K10" s="43" t="s">
        <v>21</v>
      </c>
      <c r="L10" s="13" t="s">
        <v>14</v>
      </c>
      <c r="M10" s="43" t="s">
        <v>16</v>
      </c>
      <c r="N10" s="43" t="s">
        <v>25</v>
      </c>
      <c r="O10" s="93"/>
      <c r="P10" s="42"/>
      <c r="Q10" s="42"/>
      <c r="R10" s="9"/>
      <c r="S10" s="42"/>
      <c r="T10" s="42"/>
      <c r="U10" s="42"/>
      <c r="V10" s="42"/>
      <c r="W10" s="42"/>
    </row>
    <row r="11" spans="1:23">
      <c r="A11" s="96"/>
      <c r="B11" s="96"/>
      <c r="C11" s="93"/>
      <c r="D11" s="68" t="s">
        <v>14</v>
      </c>
      <c r="E11" s="43" t="s">
        <v>14</v>
      </c>
      <c r="F11" s="93"/>
      <c r="G11" s="68" t="s">
        <v>16</v>
      </c>
      <c r="H11" s="7"/>
      <c r="I11" s="93"/>
      <c r="J11" s="7"/>
      <c r="K11" s="7"/>
      <c r="L11" s="13" t="s">
        <v>2</v>
      </c>
      <c r="M11" s="43" t="s">
        <v>17</v>
      </c>
      <c r="N11" s="7"/>
      <c r="O11" s="93"/>
      <c r="P11" s="42"/>
      <c r="Q11" s="42"/>
      <c r="R11" s="44"/>
      <c r="S11" s="42"/>
      <c r="T11" s="45"/>
      <c r="U11" s="8"/>
      <c r="V11" s="8"/>
      <c r="W11" s="45"/>
    </row>
    <row r="12" spans="1:23" ht="15" thickBot="1">
      <c r="A12" s="96"/>
      <c r="B12" s="97"/>
      <c r="C12" s="94"/>
      <c r="D12" s="69" t="s">
        <v>2</v>
      </c>
      <c r="E12" s="6" t="s">
        <v>2</v>
      </c>
      <c r="F12" s="94"/>
      <c r="G12" s="69" t="s">
        <v>17</v>
      </c>
      <c r="H12" s="75"/>
      <c r="I12" s="94"/>
      <c r="J12" s="75"/>
      <c r="K12" s="75"/>
      <c r="L12" s="75"/>
      <c r="M12" s="75"/>
      <c r="N12" s="75"/>
      <c r="O12" s="94"/>
      <c r="P12" s="42"/>
      <c r="Q12" s="42"/>
      <c r="R12" s="44"/>
      <c r="S12" s="42"/>
      <c r="T12" s="45"/>
      <c r="U12" s="8"/>
      <c r="V12" s="8"/>
      <c r="W12" s="45"/>
    </row>
    <row r="13" spans="1:23" ht="25.2" customHeight="1">
      <c r="A13" s="15">
        <v>1</v>
      </c>
      <c r="B13" s="84" t="s">
        <v>33</v>
      </c>
      <c r="C13" s="76" t="s">
        <v>63</v>
      </c>
      <c r="D13" s="81">
        <v>40689.11</v>
      </c>
      <c r="E13" s="77" t="s">
        <v>31</v>
      </c>
      <c r="F13" s="31" t="s">
        <v>31</v>
      </c>
      <c r="G13" s="81">
        <v>6593</v>
      </c>
      <c r="H13" s="86">
        <v>93</v>
      </c>
      <c r="I13" s="66">
        <f t="shared" ref="I13" si="0">G13/H13</f>
        <v>70.892473118279568</v>
      </c>
      <c r="J13" s="66">
        <v>15</v>
      </c>
      <c r="K13" s="66">
        <v>1</v>
      </c>
      <c r="L13" s="81">
        <v>43295.040000000001</v>
      </c>
      <c r="M13" s="81">
        <v>7030</v>
      </c>
      <c r="N13" s="62">
        <v>43189</v>
      </c>
      <c r="O13" s="27" t="s">
        <v>27</v>
      </c>
      <c r="P13" s="45"/>
      <c r="Q13" s="42"/>
      <c r="R13" s="64"/>
      <c r="S13" s="42"/>
      <c r="T13" s="45"/>
      <c r="U13" s="42"/>
      <c r="V13" s="8"/>
      <c r="W13" s="45"/>
    </row>
    <row r="14" spans="1:23" s="42" customFormat="1" ht="25.2" customHeight="1">
      <c r="A14" s="29">
        <v>2</v>
      </c>
      <c r="B14" s="84">
        <v>1</v>
      </c>
      <c r="C14" s="76" t="s">
        <v>55</v>
      </c>
      <c r="D14" s="81">
        <v>25818.71</v>
      </c>
      <c r="E14" s="46">
        <v>51506.38</v>
      </c>
      <c r="F14" s="30">
        <f>(D14-E14)/E14</f>
        <v>-0.49872792457944043</v>
      </c>
      <c r="G14" s="81">
        <v>5660</v>
      </c>
      <c r="H14" s="86">
        <v>113</v>
      </c>
      <c r="I14" s="66">
        <f>G14/H14</f>
        <v>50.088495575221238</v>
      </c>
      <c r="J14" s="66">
        <v>14</v>
      </c>
      <c r="K14" s="66">
        <v>2</v>
      </c>
      <c r="L14" s="81">
        <v>94142.71</v>
      </c>
      <c r="M14" s="81">
        <v>20762</v>
      </c>
      <c r="N14" s="62">
        <v>43182</v>
      </c>
      <c r="O14" s="27" t="s">
        <v>27</v>
      </c>
      <c r="P14" s="45"/>
      <c r="R14" s="64"/>
      <c r="V14" s="8"/>
      <c r="W14" s="45"/>
    </row>
    <row r="15" spans="1:23" s="42" customFormat="1" ht="25.2" customHeight="1">
      <c r="A15" s="29">
        <v>3</v>
      </c>
      <c r="B15" s="84" t="s">
        <v>33</v>
      </c>
      <c r="C15" s="76" t="s">
        <v>69</v>
      </c>
      <c r="D15" s="65">
        <v>24880.6</v>
      </c>
      <c r="E15" s="31" t="s">
        <v>31</v>
      </c>
      <c r="F15" s="31" t="s">
        <v>31</v>
      </c>
      <c r="G15" s="65">
        <v>4809</v>
      </c>
      <c r="H15" s="70">
        <v>66</v>
      </c>
      <c r="I15" s="66">
        <f>G15/H15</f>
        <v>72.86363636363636</v>
      </c>
      <c r="J15" s="47">
        <v>17</v>
      </c>
      <c r="K15" s="47">
        <v>1</v>
      </c>
      <c r="L15" s="65">
        <v>24880.6</v>
      </c>
      <c r="M15" s="65">
        <v>4809</v>
      </c>
      <c r="N15" s="62">
        <v>43189</v>
      </c>
      <c r="O15" s="59" t="s">
        <v>70</v>
      </c>
      <c r="P15" s="78"/>
      <c r="Q15" s="79"/>
      <c r="R15" s="80"/>
      <c r="S15" s="80"/>
      <c r="T15" s="79"/>
      <c r="U15" s="8"/>
    </row>
    <row r="16" spans="1:23" s="42" customFormat="1" ht="25.2" customHeight="1">
      <c r="A16" s="29">
        <v>4</v>
      </c>
      <c r="B16" s="84">
        <v>5</v>
      </c>
      <c r="C16" s="28" t="s">
        <v>59</v>
      </c>
      <c r="D16" s="81">
        <v>12515.18</v>
      </c>
      <c r="E16" s="74">
        <v>18618.810000000001</v>
      </c>
      <c r="F16" s="30">
        <f>(D16-E16)/E16</f>
        <v>-0.32782062870827944</v>
      </c>
      <c r="G16" s="81">
        <v>2182</v>
      </c>
      <c r="H16" s="86">
        <v>39</v>
      </c>
      <c r="I16" s="66">
        <f>G16/H16</f>
        <v>55.948717948717949</v>
      </c>
      <c r="J16" s="66">
        <v>11</v>
      </c>
      <c r="K16" s="66">
        <v>2</v>
      </c>
      <c r="L16" s="74">
        <v>43127</v>
      </c>
      <c r="M16" s="74">
        <v>7683</v>
      </c>
      <c r="N16" s="62">
        <v>43182</v>
      </c>
      <c r="O16" s="27" t="s">
        <v>28</v>
      </c>
      <c r="P16" s="78"/>
      <c r="Q16" s="79"/>
      <c r="R16" s="80"/>
      <c r="S16" s="80"/>
      <c r="T16" s="79"/>
      <c r="U16" s="8"/>
    </row>
    <row r="17" spans="1:24 16384:16384" s="42" customFormat="1" ht="25.2" customHeight="1">
      <c r="A17" s="29">
        <v>5</v>
      </c>
      <c r="B17" s="84">
        <v>2</v>
      </c>
      <c r="C17" s="76" t="s">
        <v>56</v>
      </c>
      <c r="D17" s="81">
        <v>11939.04</v>
      </c>
      <c r="E17" s="46">
        <v>27240.97</v>
      </c>
      <c r="F17" s="30">
        <f>(D17-E17)/E17</f>
        <v>-0.56172485781526871</v>
      </c>
      <c r="G17" s="81">
        <v>1970</v>
      </c>
      <c r="H17" s="86">
        <v>70</v>
      </c>
      <c r="I17" s="66">
        <f>G17/H17</f>
        <v>28.142857142857142</v>
      </c>
      <c r="J17" s="66">
        <v>11</v>
      </c>
      <c r="K17" s="66">
        <v>3</v>
      </c>
      <c r="L17" s="81">
        <v>142673.56</v>
      </c>
      <c r="M17" s="81">
        <v>23388</v>
      </c>
      <c r="N17" s="62">
        <v>43175</v>
      </c>
      <c r="O17" s="27" t="s">
        <v>27</v>
      </c>
      <c r="P17" s="78"/>
      <c r="Q17" s="79"/>
      <c r="R17" s="80"/>
      <c r="S17" s="80"/>
      <c r="T17" s="79"/>
      <c r="U17" s="8"/>
    </row>
    <row r="18" spans="1:24 16384:16384" s="42" customFormat="1" ht="25.2" customHeight="1">
      <c r="A18" s="29">
        <v>6</v>
      </c>
      <c r="B18" s="84">
        <v>4</v>
      </c>
      <c r="C18" s="76" t="s">
        <v>75</v>
      </c>
      <c r="D18" s="81">
        <v>10712.41</v>
      </c>
      <c r="E18" s="65">
        <v>24791.55</v>
      </c>
      <c r="F18" s="30">
        <f>(D18-E18)/E18</f>
        <v>-0.56790075650776173</v>
      </c>
      <c r="G18" s="81">
        <v>1874</v>
      </c>
      <c r="H18" s="86">
        <v>34</v>
      </c>
      <c r="I18" s="66">
        <f>G18/H18</f>
        <v>55.117647058823529</v>
      </c>
      <c r="J18" s="66">
        <v>7</v>
      </c>
      <c r="K18" s="66">
        <v>2</v>
      </c>
      <c r="L18" s="81">
        <v>42601.05</v>
      </c>
      <c r="M18" s="81">
        <v>7403</v>
      </c>
      <c r="N18" s="62">
        <v>43182</v>
      </c>
      <c r="O18" s="27" t="s">
        <v>76</v>
      </c>
      <c r="P18" s="45"/>
      <c r="R18" s="64"/>
      <c r="V18" s="8"/>
      <c r="W18" s="45"/>
      <c r="XFD18" s="31" t="s">
        <v>31</v>
      </c>
    </row>
    <row r="19" spans="1:24 16384:16384" s="42" customFormat="1" ht="25.2" customHeight="1">
      <c r="A19" s="29">
        <v>7</v>
      </c>
      <c r="B19" s="84" t="s">
        <v>33</v>
      </c>
      <c r="C19" s="76" t="s">
        <v>73</v>
      </c>
      <c r="D19" s="81">
        <v>7650</v>
      </c>
      <c r="E19" s="31" t="s">
        <v>31</v>
      </c>
      <c r="F19" s="31" t="s">
        <v>31</v>
      </c>
      <c r="G19" s="81">
        <v>1367</v>
      </c>
      <c r="H19" s="86">
        <v>62</v>
      </c>
      <c r="I19" s="66">
        <f>G19/H19</f>
        <v>22.048387096774192</v>
      </c>
      <c r="J19" s="66">
        <v>13</v>
      </c>
      <c r="K19" s="66">
        <v>1</v>
      </c>
      <c r="L19" s="81">
        <v>7650</v>
      </c>
      <c r="M19" s="81">
        <v>1367</v>
      </c>
      <c r="N19" s="62">
        <v>43189</v>
      </c>
      <c r="O19" s="27" t="s">
        <v>40</v>
      </c>
      <c r="P19" s="45"/>
      <c r="R19" s="64"/>
      <c r="V19" s="8"/>
      <c r="W19" s="45"/>
    </row>
    <row r="20" spans="1:24 16384:16384" s="42" customFormat="1" ht="25.2" customHeight="1">
      <c r="A20" s="29">
        <v>8</v>
      </c>
      <c r="B20" s="84" t="s">
        <v>33</v>
      </c>
      <c r="C20" s="76" t="s">
        <v>74</v>
      </c>
      <c r="D20" s="81">
        <v>6997.21</v>
      </c>
      <c r="E20" s="31" t="s">
        <v>31</v>
      </c>
      <c r="F20" s="31" t="s">
        <v>31</v>
      </c>
      <c r="G20" s="81">
        <v>1129</v>
      </c>
      <c r="H20" s="86">
        <v>36</v>
      </c>
      <c r="I20" s="47">
        <f>G20/H20</f>
        <v>31.361111111111111</v>
      </c>
      <c r="J20" s="66">
        <v>5</v>
      </c>
      <c r="K20" s="66">
        <v>1</v>
      </c>
      <c r="L20" s="81">
        <v>6997.21</v>
      </c>
      <c r="M20" s="81">
        <v>1129</v>
      </c>
      <c r="N20" s="62">
        <v>43189</v>
      </c>
      <c r="O20" s="59" t="s">
        <v>27</v>
      </c>
      <c r="P20" s="45"/>
      <c r="R20" s="64"/>
      <c r="V20" s="8"/>
      <c r="W20" s="45"/>
    </row>
    <row r="21" spans="1:24 16384:16384" s="42" customFormat="1" ht="25.2" customHeight="1">
      <c r="A21" s="29">
        <v>9</v>
      </c>
      <c r="B21" s="84">
        <v>3</v>
      </c>
      <c r="C21" s="28" t="s">
        <v>60</v>
      </c>
      <c r="D21" s="74">
        <v>5655</v>
      </c>
      <c r="E21" s="46">
        <v>25246</v>
      </c>
      <c r="F21" s="30">
        <f>(D21-E21)/E21</f>
        <v>-0.77600411946446957</v>
      </c>
      <c r="G21" s="74">
        <v>933</v>
      </c>
      <c r="H21" s="66">
        <v>49</v>
      </c>
      <c r="I21" s="47">
        <f>G21/H21</f>
        <v>19.040816326530614</v>
      </c>
      <c r="J21" s="66">
        <v>10</v>
      </c>
      <c r="K21" s="66">
        <v>2</v>
      </c>
      <c r="L21" s="74">
        <v>44101</v>
      </c>
      <c r="M21" s="74">
        <v>7290</v>
      </c>
      <c r="N21" s="62">
        <v>43182</v>
      </c>
      <c r="O21" s="59" t="s">
        <v>40</v>
      </c>
      <c r="P21" s="45"/>
      <c r="R21" s="64"/>
      <c r="V21" s="8"/>
      <c r="W21" s="45"/>
    </row>
    <row r="22" spans="1:24 16384:16384" s="42" customFormat="1" ht="25.2" customHeight="1">
      <c r="A22" s="29">
        <v>10</v>
      </c>
      <c r="B22" s="84">
        <v>6</v>
      </c>
      <c r="C22" s="28" t="s">
        <v>49</v>
      </c>
      <c r="D22" s="74">
        <v>4839</v>
      </c>
      <c r="E22" s="46">
        <v>9210.0499999999993</v>
      </c>
      <c r="F22" s="30">
        <f>(D22-E22)/E22</f>
        <v>-0.47459568623405951</v>
      </c>
      <c r="G22" s="74">
        <v>823</v>
      </c>
      <c r="H22" s="66">
        <v>14</v>
      </c>
      <c r="I22" s="47">
        <f>G22/H22</f>
        <v>58.785714285714285</v>
      </c>
      <c r="J22" s="66">
        <v>6</v>
      </c>
      <c r="K22" s="66">
        <v>5</v>
      </c>
      <c r="L22" s="74">
        <v>150347</v>
      </c>
      <c r="M22" s="74">
        <v>26499</v>
      </c>
      <c r="N22" s="62">
        <v>43161</v>
      </c>
      <c r="O22" s="59" t="s">
        <v>28</v>
      </c>
      <c r="P22" s="45"/>
      <c r="R22" s="64"/>
      <c r="V22" s="8"/>
      <c r="W22" s="45"/>
    </row>
    <row r="23" spans="1:24 16384:16384" s="42" customFormat="1" ht="25.2" customHeight="1">
      <c r="A23" s="48"/>
      <c r="B23" s="48"/>
      <c r="C23" s="49" t="s">
        <v>30</v>
      </c>
      <c r="D23" s="50">
        <f>SUM(D13:D22)</f>
        <v>151696.26</v>
      </c>
      <c r="E23" s="50">
        <f t="shared" ref="E23:H23" si="1">SUM(E13:E22)</f>
        <v>156613.76000000001</v>
      </c>
      <c r="F23" s="33">
        <f>(D23-E23)/E23</f>
        <v>-3.1398901348131864E-2</v>
      </c>
      <c r="G23" s="50">
        <f t="shared" si="1"/>
        <v>27340</v>
      </c>
      <c r="H23" s="50"/>
      <c r="I23" s="52"/>
      <c r="J23" s="51"/>
      <c r="K23" s="53"/>
      <c r="L23" s="54"/>
      <c r="M23" s="58"/>
      <c r="N23" s="55"/>
      <c r="O23" s="59"/>
    </row>
    <row r="24" spans="1:24 16384:16384" s="39" customFormat="1" ht="13.8" customHeight="1">
      <c r="A24" s="37"/>
      <c r="B24" s="56"/>
      <c r="C24" s="38"/>
      <c r="D24" s="57"/>
      <c r="E24" s="57"/>
      <c r="F24" s="60"/>
      <c r="G24" s="57"/>
      <c r="H24" s="57"/>
      <c r="I24" s="57"/>
      <c r="J24" s="57"/>
      <c r="K24" s="57"/>
      <c r="L24" s="57"/>
      <c r="M24" s="57"/>
      <c r="N24" s="61"/>
      <c r="O24" s="34"/>
      <c r="P24" s="41"/>
      <c r="R24" s="40"/>
    </row>
    <row r="25" spans="1:24 16384:16384" s="42" customFormat="1" ht="25.2" customHeight="1">
      <c r="A25" s="29">
        <v>11</v>
      </c>
      <c r="B25" s="84">
        <v>7</v>
      </c>
      <c r="C25" s="28" t="s">
        <v>51</v>
      </c>
      <c r="D25" s="81">
        <v>3484</v>
      </c>
      <c r="E25" s="46">
        <v>8854</v>
      </c>
      <c r="F25" s="30">
        <f>(D25-E25)/E25</f>
        <v>-0.60650553422182063</v>
      </c>
      <c r="G25" s="81">
        <v>966</v>
      </c>
      <c r="H25" s="77" t="s">
        <v>31</v>
      </c>
      <c r="I25" s="31" t="s">
        <v>31</v>
      </c>
      <c r="J25" s="77" t="s">
        <v>31</v>
      </c>
      <c r="K25" s="66">
        <v>5</v>
      </c>
      <c r="L25" s="74">
        <v>141418</v>
      </c>
      <c r="M25" s="74">
        <v>26890</v>
      </c>
      <c r="N25" s="62">
        <v>43161</v>
      </c>
      <c r="O25" s="59" t="s">
        <v>36</v>
      </c>
      <c r="P25" s="45"/>
      <c r="R25" s="64"/>
      <c r="U25" s="83"/>
      <c r="V25" s="8"/>
      <c r="W25" s="45"/>
      <c r="X25" s="8"/>
    </row>
    <row r="26" spans="1:24 16384:16384" s="42" customFormat="1" ht="25.2" customHeight="1">
      <c r="A26" s="29">
        <v>12</v>
      </c>
      <c r="B26" s="84" t="s">
        <v>33</v>
      </c>
      <c r="C26" s="76" t="s">
        <v>77</v>
      </c>
      <c r="D26" s="81">
        <v>2734.23</v>
      </c>
      <c r="E26" s="31" t="s">
        <v>31</v>
      </c>
      <c r="F26" s="31" t="s">
        <v>31</v>
      </c>
      <c r="G26" s="81">
        <v>492</v>
      </c>
      <c r="H26" s="86">
        <v>41</v>
      </c>
      <c r="I26" s="66">
        <f>G26/H26</f>
        <v>12</v>
      </c>
      <c r="J26" s="66">
        <v>10</v>
      </c>
      <c r="K26" s="66">
        <v>1</v>
      </c>
      <c r="L26" s="81">
        <v>2734.23</v>
      </c>
      <c r="M26" s="81">
        <v>492</v>
      </c>
      <c r="N26" s="62">
        <v>43189</v>
      </c>
      <c r="O26" s="59" t="s">
        <v>76</v>
      </c>
      <c r="P26" s="45"/>
      <c r="R26" s="64"/>
      <c r="T26" s="83"/>
      <c r="U26" s="73"/>
      <c r="V26" s="8"/>
      <c r="W26" s="45"/>
      <c r="X26" s="8"/>
    </row>
    <row r="27" spans="1:24 16384:16384" s="42" customFormat="1" ht="25.2" customHeight="1">
      <c r="A27" s="29">
        <v>13</v>
      </c>
      <c r="B27" s="84">
        <v>8</v>
      </c>
      <c r="C27" s="28" t="s">
        <v>46</v>
      </c>
      <c r="D27" s="74">
        <v>3472</v>
      </c>
      <c r="E27" s="46">
        <v>6272</v>
      </c>
      <c r="F27" s="30">
        <f>(D27-E27)/E27</f>
        <v>-0.44642857142857145</v>
      </c>
      <c r="G27" s="74">
        <v>882</v>
      </c>
      <c r="H27" s="77" t="s">
        <v>31</v>
      </c>
      <c r="I27" s="31" t="s">
        <v>31</v>
      </c>
      <c r="J27" s="77" t="s">
        <v>31</v>
      </c>
      <c r="K27" s="66">
        <v>7</v>
      </c>
      <c r="L27" s="74">
        <v>439596</v>
      </c>
      <c r="M27" s="74">
        <v>83697</v>
      </c>
      <c r="N27" s="62">
        <v>43147</v>
      </c>
      <c r="O27" s="59" t="s">
        <v>47</v>
      </c>
      <c r="P27" s="45"/>
      <c r="R27" s="64"/>
      <c r="T27" s="83"/>
      <c r="U27" s="73"/>
      <c r="V27" s="8"/>
      <c r="W27" s="45"/>
      <c r="X27" s="8"/>
    </row>
    <row r="28" spans="1:24 16384:16384" s="42" customFormat="1" ht="25.2" customHeight="1">
      <c r="A28" s="29">
        <v>14</v>
      </c>
      <c r="B28" s="31" t="s">
        <v>31</v>
      </c>
      <c r="C28" s="28" t="s">
        <v>64</v>
      </c>
      <c r="D28" s="74">
        <v>2164</v>
      </c>
      <c r="E28" s="31" t="s">
        <v>31</v>
      </c>
      <c r="F28" s="31" t="s">
        <v>31</v>
      </c>
      <c r="G28" s="74">
        <v>964</v>
      </c>
      <c r="H28" s="71">
        <v>15</v>
      </c>
      <c r="I28" s="47">
        <f>G28/H28</f>
        <v>64.266666666666666</v>
      </c>
      <c r="J28" s="47">
        <v>3</v>
      </c>
      <c r="K28" s="66" t="s">
        <v>31</v>
      </c>
      <c r="L28" s="74">
        <v>33954.67</v>
      </c>
      <c r="M28" s="74">
        <v>9129</v>
      </c>
      <c r="N28" s="62">
        <v>43056</v>
      </c>
      <c r="O28" s="59" t="s">
        <v>27</v>
      </c>
      <c r="P28" s="45"/>
      <c r="R28" s="64"/>
      <c r="T28" s="83"/>
      <c r="U28" s="73"/>
      <c r="V28" s="8"/>
      <c r="W28" s="45"/>
      <c r="X28" s="8"/>
    </row>
    <row r="29" spans="1:24 16384:16384" s="42" customFormat="1" ht="25.2" customHeight="1">
      <c r="A29" s="29">
        <v>15</v>
      </c>
      <c r="B29" s="84">
        <v>14</v>
      </c>
      <c r="C29" s="82" t="s">
        <v>38</v>
      </c>
      <c r="D29" s="74">
        <v>1560</v>
      </c>
      <c r="E29" s="46">
        <v>929</v>
      </c>
      <c r="F29" s="30">
        <f>(D29-E29)/E29</f>
        <v>0.67922497308934338</v>
      </c>
      <c r="G29" s="74">
        <v>251</v>
      </c>
      <c r="H29" s="77" t="s">
        <v>31</v>
      </c>
      <c r="I29" s="77" t="s">
        <v>31</v>
      </c>
      <c r="J29" s="77" t="s">
        <v>31</v>
      </c>
      <c r="K29" s="66">
        <v>14</v>
      </c>
      <c r="L29" s="74">
        <v>1315092</v>
      </c>
      <c r="M29" s="74">
        <v>235898</v>
      </c>
      <c r="N29" s="62">
        <v>43098</v>
      </c>
      <c r="O29" s="59" t="s">
        <v>36</v>
      </c>
      <c r="P29" s="45"/>
      <c r="R29" s="64"/>
      <c r="T29" s="83"/>
      <c r="U29" s="73"/>
      <c r="V29" s="8"/>
      <c r="W29" s="45"/>
      <c r="X29" s="8"/>
    </row>
    <row r="30" spans="1:24 16384:16384" s="42" customFormat="1" ht="25.2" customHeight="1">
      <c r="A30" s="29">
        <v>16</v>
      </c>
      <c r="B30" s="84">
        <v>22</v>
      </c>
      <c r="C30" s="76" t="s">
        <v>43</v>
      </c>
      <c r="D30" s="81">
        <v>1549.9</v>
      </c>
      <c r="E30" s="46">
        <v>371.5</v>
      </c>
      <c r="F30" s="30">
        <f>(D30-E30)/E30</f>
        <v>3.172005383580081</v>
      </c>
      <c r="G30" s="81">
        <v>551</v>
      </c>
      <c r="H30" s="70">
        <v>12</v>
      </c>
      <c r="I30" s="47">
        <f>G30/H30</f>
        <v>45.916666666666664</v>
      </c>
      <c r="J30" s="66">
        <v>7</v>
      </c>
      <c r="K30" s="66">
        <v>8</v>
      </c>
      <c r="L30" s="81">
        <f>73608+D30</f>
        <v>75157.899999999994</v>
      </c>
      <c r="M30" s="81">
        <f>14938+G30</f>
        <v>15489</v>
      </c>
      <c r="N30" s="62">
        <v>43140</v>
      </c>
      <c r="O30" s="59" t="s">
        <v>44</v>
      </c>
      <c r="P30" s="45"/>
      <c r="R30" s="64"/>
      <c r="T30" s="83"/>
      <c r="U30" s="73"/>
      <c r="V30" s="8"/>
      <c r="W30" s="8"/>
    </row>
    <row r="31" spans="1:24 16384:16384" s="42" customFormat="1" ht="25.2" customHeight="1">
      <c r="A31" s="29">
        <v>17</v>
      </c>
      <c r="B31" s="84" t="s">
        <v>65</v>
      </c>
      <c r="C31" s="28" t="s">
        <v>67</v>
      </c>
      <c r="D31" s="74">
        <v>1334</v>
      </c>
      <c r="E31" s="31" t="s">
        <v>31</v>
      </c>
      <c r="F31" s="31" t="s">
        <v>31</v>
      </c>
      <c r="G31" s="74">
        <v>234</v>
      </c>
      <c r="H31" s="72">
        <v>5</v>
      </c>
      <c r="I31" s="66">
        <f>G31/H31</f>
        <v>46.8</v>
      </c>
      <c r="J31" s="66">
        <v>5</v>
      </c>
      <c r="K31" s="66">
        <v>0</v>
      </c>
      <c r="L31" s="74">
        <v>1334.4</v>
      </c>
      <c r="M31" s="74">
        <v>234</v>
      </c>
      <c r="N31" s="62" t="s">
        <v>66</v>
      </c>
      <c r="O31" s="59" t="s">
        <v>27</v>
      </c>
      <c r="P31" s="45"/>
      <c r="R31" s="64"/>
      <c r="S31" s="8"/>
      <c r="T31" s="45"/>
      <c r="U31" s="8"/>
      <c r="V31" s="8"/>
      <c r="W31" s="45"/>
      <c r="X31" s="8"/>
    </row>
    <row r="32" spans="1:24 16384:16384" s="42" customFormat="1" ht="25.2" customHeight="1">
      <c r="A32" s="29">
        <v>18</v>
      </c>
      <c r="B32" s="84">
        <v>10</v>
      </c>
      <c r="C32" s="82" t="s">
        <v>68</v>
      </c>
      <c r="D32" s="74">
        <v>1290.5899999999999</v>
      </c>
      <c r="E32" s="46">
        <v>3232.14</v>
      </c>
      <c r="F32" s="30">
        <f t="shared" ref="F32:F45" si="2">(D32-E32)/E32</f>
        <v>-0.60070108349267048</v>
      </c>
      <c r="G32" s="74">
        <v>215</v>
      </c>
      <c r="H32" s="72">
        <v>5</v>
      </c>
      <c r="I32" s="66">
        <f>G32/H32</f>
        <v>43</v>
      </c>
      <c r="J32" s="66">
        <v>2</v>
      </c>
      <c r="K32" s="66">
        <v>6</v>
      </c>
      <c r="L32" s="74">
        <v>101527.1</v>
      </c>
      <c r="M32" s="74">
        <v>19576</v>
      </c>
      <c r="N32" s="62">
        <v>43154</v>
      </c>
      <c r="O32" s="59" t="s">
        <v>27</v>
      </c>
      <c r="P32" s="45"/>
      <c r="R32" s="64"/>
      <c r="S32" s="8"/>
      <c r="T32" s="45"/>
      <c r="U32" s="8"/>
      <c r="V32" s="8"/>
      <c r="W32" s="45"/>
      <c r="X32" s="8"/>
    </row>
    <row r="33" spans="1:23" s="42" customFormat="1" ht="25.2" customHeight="1">
      <c r="A33" s="29">
        <v>19</v>
      </c>
      <c r="B33" s="84">
        <v>9</v>
      </c>
      <c r="C33" s="28" t="s">
        <v>52</v>
      </c>
      <c r="D33" s="81">
        <v>867</v>
      </c>
      <c r="E33" s="46">
        <v>4643</v>
      </c>
      <c r="F33" s="30">
        <f t="shared" si="2"/>
        <v>-0.81326728408356663</v>
      </c>
      <c r="G33" s="81">
        <v>198</v>
      </c>
      <c r="H33" s="77" t="s">
        <v>31</v>
      </c>
      <c r="I33" s="77" t="s">
        <v>31</v>
      </c>
      <c r="J33" s="66">
        <v>10</v>
      </c>
      <c r="K33" s="66">
        <v>4</v>
      </c>
      <c r="L33" s="81">
        <v>56228</v>
      </c>
      <c r="M33" s="81">
        <v>12117</v>
      </c>
      <c r="N33" s="62">
        <v>43168</v>
      </c>
      <c r="O33" s="59" t="s">
        <v>34</v>
      </c>
      <c r="P33" s="45"/>
      <c r="R33" s="64"/>
      <c r="S33" s="83"/>
      <c r="T33" s="45"/>
      <c r="U33" s="73"/>
      <c r="V33" s="8"/>
      <c r="W33" s="73"/>
    </row>
    <row r="34" spans="1:23" s="42" customFormat="1" ht="25.2" customHeight="1">
      <c r="A34" s="29">
        <v>20</v>
      </c>
      <c r="B34" s="84">
        <v>11</v>
      </c>
      <c r="C34" s="28" t="s">
        <v>48</v>
      </c>
      <c r="D34" s="74">
        <v>724</v>
      </c>
      <c r="E34" s="46">
        <v>3024</v>
      </c>
      <c r="F34" s="30">
        <f t="shared" si="2"/>
        <v>-0.76058201058201058</v>
      </c>
      <c r="G34" s="74">
        <v>158</v>
      </c>
      <c r="H34" s="77" t="s">
        <v>31</v>
      </c>
      <c r="I34" s="77" t="s">
        <v>31</v>
      </c>
      <c r="J34" s="66">
        <v>6</v>
      </c>
      <c r="K34" s="66">
        <v>6</v>
      </c>
      <c r="L34" s="74">
        <v>113753</v>
      </c>
      <c r="M34" s="74">
        <v>24774</v>
      </c>
      <c r="N34" s="62">
        <v>43154</v>
      </c>
      <c r="O34" s="59" t="s">
        <v>34</v>
      </c>
      <c r="P34" s="78"/>
      <c r="Q34" s="79"/>
      <c r="R34" s="80"/>
      <c r="S34" s="80"/>
      <c r="T34" s="79"/>
      <c r="U34" s="8"/>
      <c r="V34" s="8"/>
      <c r="W34" s="73"/>
    </row>
    <row r="35" spans="1:23" s="42" customFormat="1" ht="25.2" customHeight="1">
      <c r="A35" s="48"/>
      <c r="B35" s="48"/>
      <c r="C35" s="49" t="s">
        <v>32</v>
      </c>
      <c r="D35" s="50">
        <f>SUM(D23:D34)</f>
        <v>170875.98</v>
      </c>
      <c r="E35" s="50">
        <f t="shared" ref="E35:G35" si="3">SUM(E23:E34)</f>
        <v>183939.40000000002</v>
      </c>
      <c r="F35" s="33">
        <f t="shared" si="2"/>
        <v>-7.1020238187142135E-2</v>
      </c>
      <c r="G35" s="50">
        <f t="shared" si="3"/>
        <v>32251</v>
      </c>
      <c r="H35" s="51"/>
      <c r="I35" s="52"/>
      <c r="J35" s="51"/>
      <c r="K35" s="53"/>
      <c r="L35" s="54"/>
      <c r="M35" s="58"/>
      <c r="N35" s="55"/>
      <c r="O35" s="59"/>
    </row>
    <row r="36" spans="1:23" s="42" customFormat="1" ht="13.8" customHeight="1">
      <c r="A36" s="37"/>
      <c r="B36" s="56"/>
      <c r="C36" s="38"/>
      <c r="D36" s="57"/>
      <c r="E36" s="57"/>
      <c r="F36" s="32"/>
      <c r="G36" s="57"/>
      <c r="H36" s="57"/>
      <c r="I36" s="57"/>
      <c r="J36" s="57"/>
      <c r="K36" s="57"/>
      <c r="L36" s="35"/>
      <c r="M36" s="35"/>
      <c r="N36" s="36"/>
      <c r="O36" s="34"/>
      <c r="P36" s="45"/>
      <c r="R36" s="44"/>
    </row>
    <row r="37" spans="1:23" s="42" customFormat="1" ht="25.2" customHeight="1">
      <c r="A37" s="29">
        <v>21</v>
      </c>
      <c r="B37" s="84">
        <v>15</v>
      </c>
      <c r="C37" s="28" t="s">
        <v>37</v>
      </c>
      <c r="D37" s="74">
        <v>500</v>
      </c>
      <c r="E37" s="46">
        <v>830.26</v>
      </c>
      <c r="F37" s="30">
        <f>(D37-E37)/E37</f>
        <v>-0.39777900898513718</v>
      </c>
      <c r="G37" s="74">
        <v>101</v>
      </c>
      <c r="H37" s="72">
        <v>6</v>
      </c>
      <c r="I37" s="66">
        <f>G37/H37</f>
        <v>16.833333333333332</v>
      </c>
      <c r="J37" s="66">
        <v>2</v>
      </c>
      <c r="K37" s="66">
        <v>16</v>
      </c>
      <c r="L37" s="74">
        <v>465717</v>
      </c>
      <c r="M37" s="74">
        <v>101290</v>
      </c>
      <c r="N37" s="62">
        <v>43084</v>
      </c>
      <c r="O37" s="59" t="s">
        <v>28</v>
      </c>
      <c r="P37" s="78"/>
      <c r="Q37" s="79"/>
      <c r="R37" s="80"/>
      <c r="S37" s="80"/>
      <c r="T37" s="79"/>
      <c r="U37" s="8"/>
      <c r="V37" s="8"/>
      <c r="W37" s="73"/>
    </row>
    <row r="38" spans="1:23" s="42" customFormat="1" ht="25.2" customHeight="1">
      <c r="A38" s="29">
        <v>22</v>
      </c>
      <c r="B38" s="85">
        <v>25</v>
      </c>
      <c r="C38" s="28" t="s">
        <v>50</v>
      </c>
      <c r="D38" s="74">
        <v>302</v>
      </c>
      <c r="E38" s="46">
        <v>72</v>
      </c>
      <c r="F38" s="30">
        <f>(D38-E38)/E38</f>
        <v>3.1944444444444446</v>
      </c>
      <c r="G38" s="74">
        <v>115</v>
      </c>
      <c r="H38" s="72">
        <v>4</v>
      </c>
      <c r="I38" s="66">
        <f>G38/H38</f>
        <v>28.75</v>
      </c>
      <c r="J38" s="66">
        <v>3</v>
      </c>
      <c r="K38" s="66">
        <v>5</v>
      </c>
      <c r="L38" s="74">
        <v>31227</v>
      </c>
      <c r="M38" s="74">
        <v>6011</v>
      </c>
      <c r="N38" s="62">
        <v>43161</v>
      </c>
      <c r="O38" s="59" t="s">
        <v>40</v>
      </c>
      <c r="P38" s="78"/>
      <c r="Q38" s="79"/>
      <c r="R38" s="80"/>
      <c r="S38" s="80"/>
      <c r="T38" s="79"/>
      <c r="U38" s="8"/>
      <c r="V38" s="8"/>
      <c r="W38" s="73"/>
    </row>
    <row r="39" spans="1:23" s="42" customFormat="1" ht="25.2" customHeight="1">
      <c r="A39" s="29">
        <v>23</v>
      </c>
      <c r="B39" s="84">
        <v>18</v>
      </c>
      <c r="C39" s="28" t="s">
        <v>53</v>
      </c>
      <c r="D39" s="74">
        <v>125</v>
      </c>
      <c r="E39" s="46">
        <v>558.44000000000005</v>
      </c>
      <c r="F39" s="88">
        <f t="shared" si="2"/>
        <v>-0.77616216603395172</v>
      </c>
      <c r="G39" s="74">
        <v>20</v>
      </c>
      <c r="H39" s="47">
        <v>1</v>
      </c>
      <c r="I39" s="47">
        <f t="shared" ref="I39:I44" si="4">G39/H39</f>
        <v>20</v>
      </c>
      <c r="J39" s="47">
        <v>1</v>
      </c>
      <c r="K39" s="66">
        <v>4</v>
      </c>
      <c r="L39" s="74">
        <v>27240</v>
      </c>
      <c r="M39" s="74">
        <v>5031</v>
      </c>
      <c r="N39" s="62">
        <v>43168</v>
      </c>
      <c r="O39" s="59" t="s">
        <v>28</v>
      </c>
      <c r="P39" s="78"/>
      <c r="Q39" s="79"/>
      <c r="R39" s="80"/>
      <c r="S39" s="80"/>
      <c r="T39" s="79"/>
      <c r="U39" s="8"/>
      <c r="V39" s="8"/>
      <c r="W39" s="73"/>
    </row>
    <row r="40" spans="1:23" s="42" customFormat="1" ht="25.2" customHeight="1">
      <c r="A40" s="29">
        <v>24</v>
      </c>
      <c r="B40" s="84">
        <v>12</v>
      </c>
      <c r="C40" s="28" t="s">
        <v>45</v>
      </c>
      <c r="D40" s="74">
        <v>67</v>
      </c>
      <c r="E40" s="74">
        <v>1094.31</v>
      </c>
      <c r="F40" s="88">
        <f t="shared" si="2"/>
        <v>-0.93877420475002515</v>
      </c>
      <c r="G40" s="74">
        <v>10</v>
      </c>
      <c r="H40" s="72">
        <v>2</v>
      </c>
      <c r="I40" s="47">
        <f t="shared" si="4"/>
        <v>5</v>
      </c>
      <c r="J40" s="66">
        <v>1</v>
      </c>
      <c r="K40" s="66">
        <v>7</v>
      </c>
      <c r="L40" s="74">
        <v>188770</v>
      </c>
      <c r="M40" s="74">
        <v>32399</v>
      </c>
      <c r="N40" s="62">
        <v>43147</v>
      </c>
      <c r="O40" s="59" t="s">
        <v>28</v>
      </c>
      <c r="P40" s="78"/>
      <c r="Q40" s="79"/>
      <c r="R40" s="80"/>
      <c r="S40" s="80"/>
      <c r="T40" s="79"/>
      <c r="U40" s="8"/>
      <c r="V40" s="8"/>
      <c r="W40" s="73"/>
    </row>
    <row r="41" spans="1:23" s="42" customFormat="1" ht="25.2" customHeight="1">
      <c r="A41" s="29">
        <v>25</v>
      </c>
      <c r="B41" s="91">
        <v>17</v>
      </c>
      <c r="C41" s="28" t="s">
        <v>39</v>
      </c>
      <c r="D41" s="74">
        <v>62</v>
      </c>
      <c r="E41" s="74">
        <v>689.51</v>
      </c>
      <c r="F41" s="88">
        <f t="shared" si="2"/>
        <v>-0.91008107206566979</v>
      </c>
      <c r="G41" s="74">
        <v>12</v>
      </c>
      <c r="H41" s="72">
        <v>2</v>
      </c>
      <c r="I41" s="47">
        <f t="shared" si="4"/>
        <v>6</v>
      </c>
      <c r="J41" s="66">
        <v>1</v>
      </c>
      <c r="K41" s="66">
        <v>13</v>
      </c>
      <c r="L41" s="74">
        <v>277299</v>
      </c>
      <c r="M41" s="74">
        <v>59150</v>
      </c>
      <c r="N41" s="62">
        <v>43105</v>
      </c>
      <c r="O41" s="59" t="s">
        <v>28</v>
      </c>
      <c r="P41" s="78"/>
      <c r="Q41" s="79"/>
      <c r="R41" s="80"/>
      <c r="S41" s="80"/>
      <c r="T41" s="79"/>
      <c r="U41" s="8"/>
      <c r="V41" s="8"/>
      <c r="W41" s="73"/>
    </row>
    <row r="42" spans="1:23" s="42" customFormat="1" ht="25.2" customHeight="1">
      <c r="A42" s="29">
        <v>26</v>
      </c>
      <c r="B42" s="91">
        <v>16</v>
      </c>
      <c r="C42" s="28" t="s">
        <v>41</v>
      </c>
      <c r="D42" s="87">
        <v>55</v>
      </c>
      <c r="E42" s="74">
        <v>788.81</v>
      </c>
      <c r="F42" s="88">
        <f t="shared" si="2"/>
        <v>-0.93027471761260627</v>
      </c>
      <c r="G42" s="74">
        <v>13</v>
      </c>
      <c r="H42" s="86">
        <v>3</v>
      </c>
      <c r="I42" s="47">
        <f t="shared" si="4"/>
        <v>4.333333333333333</v>
      </c>
      <c r="J42" s="66">
        <v>2</v>
      </c>
      <c r="K42" s="66">
        <v>8</v>
      </c>
      <c r="L42" s="87">
        <v>96463.56</v>
      </c>
      <c r="M42" s="74">
        <v>21953</v>
      </c>
      <c r="N42" s="62">
        <v>43140</v>
      </c>
      <c r="O42" s="59" t="s">
        <v>27</v>
      </c>
      <c r="P42" s="78"/>
      <c r="Q42" s="79"/>
      <c r="R42" s="80"/>
      <c r="S42" s="80"/>
      <c r="T42" s="79"/>
      <c r="U42" s="8"/>
      <c r="V42" s="8"/>
      <c r="W42" s="73"/>
    </row>
    <row r="43" spans="1:23" s="42" customFormat="1" ht="25.2" customHeight="1">
      <c r="A43" s="29">
        <v>27</v>
      </c>
      <c r="B43" s="84">
        <v>20</v>
      </c>
      <c r="C43" s="28" t="s">
        <v>42</v>
      </c>
      <c r="D43" s="74">
        <v>40</v>
      </c>
      <c r="E43" s="74">
        <v>508</v>
      </c>
      <c r="F43" s="88">
        <f t="shared" si="2"/>
        <v>-0.92125984251968507</v>
      </c>
      <c r="G43" s="74">
        <v>8</v>
      </c>
      <c r="H43" s="72">
        <v>2</v>
      </c>
      <c r="I43" s="47">
        <f t="shared" si="4"/>
        <v>4</v>
      </c>
      <c r="J43" s="66">
        <v>2</v>
      </c>
      <c r="K43" s="66">
        <v>8</v>
      </c>
      <c r="L43" s="74">
        <v>511730</v>
      </c>
      <c r="M43" s="74">
        <v>89476</v>
      </c>
      <c r="N43" s="62">
        <v>43140</v>
      </c>
      <c r="O43" s="59" t="s">
        <v>40</v>
      </c>
      <c r="P43" s="78"/>
      <c r="Q43" s="79"/>
      <c r="R43" s="80"/>
      <c r="S43" s="80"/>
      <c r="T43" s="79"/>
      <c r="U43" s="8"/>
      <c r="V43" s="8"/>
      <c r="W43" s="73"/>
    </row>
    <row r="44" spans="1:23" s="42" customFormat="1" ht="25.2" customHeight="1">
      <c r="A44" s="29">
        <v>28</v>
      </c>
      <c r="B44" s="84">
        <v>13</v>
      </c>
      <c r="C44" s="82" t="s">
        <v>54</v>
      </c>
      <c r="D44" s="46">
        <v>10</v>
      </c>
      <c r="E44" s="46">
        <v>1043</v>
      </c>
      <c r="F44" s="30">
        <f t="shared" si="2"/>
        <v>-0.99041227229146689</v>
      </c>
      <c r="G44" s="46">
        <v>2</v>
      </c>
      <c r="H44" s="71">
        <v>1</v>
      </c>
      <c r="I44" s="47">
        <f t="shared" si="4"/>
        <v>2</v>
      </c>
      <c r="J44" s="66">
        <v>1</v>
      </c>
      <c r="K44" s="47">
        <v>4</v>
      </c>
      <c r="L44" s="46">
        <v>25866</v>
      </c>
      <c r="M44" s="46">
        <v>5128</v>
      </c>
      <c r="N44" s="63">
        <v>43168</v>
      </c>
      <c r="O44" s="59" t="s">
        <v>40</v>
      </c>
      <c r="P44" s="78"/>
      <c r="Q44" s="79"/>
      <c r="R44" s="80"/>
      <c r="S44" s="80"/>
      <c r="T44" s="79"/>
      <c r="U44" s="8"/>
    </row>
    <row r="45" spans="1:23" ht="25.2" customHeight="1">
      <c r="A45" s="17"/>
      <c r="B45" s="17"/>
      <c r="C45" s="18" t="s">
        <v>78</v>
      </c>
      <c r="D45" s="26">
        <f>SUM(D35:D44)</f>
        <v>172036.98</v>
      </c>
      <c r="E45" s="50">
        <f t="shared" ref="E45:G45" si="5">SUM(E35:E44)</f>
        <v>189523.73000000004</v>
      </c>
      <c r="F45" s="33">
        <f t="shared" si="2"/>
        <v>-9.2266810071752095E-2</v>
      </c>
      <c r="G45" s="50">
        <f t="shared" si="5"/>
        <v>32532</v>
      </c>
      <c r="H45" s="19"/>
      <c r="I45" s="20"/>
      <c r="J45" s="19"/>
      <c r="K45" s="21"/>
      <c r="L45" s="22"/>
      <c r="M45" s="24"/>
      <c r="N45" s="23"/>
      <c r="O45" s="25"/>
    </row>
    <row r="47" spans="1:23">
      <c r="B47" s="16"/>
      <c r="K47" s="1" t="s">
        <v>35</v>
      </c>
    </row>
    <row r="72" spans="16:18" ht="12" customHeight="1">
      <c r="P72" s="14"/>
      <c r="R72" s="12"/>
    </row>
  </sheetData>
  <sortState ref="B14:O22">
    <sortCondition descending="1" ref="D14:D22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2018-04-04T05:29:22Z</dcterms:modified>
</cp:coreProperties>
</file>