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Kovas\Savaitgaliai\"/>
    </mc:Choice>
  </mc:AlternateContent>
  <xr:revisionPtr revIDLastSave="0" documentId="8_{019BE2D3-9632-44BC-88FF-D9ED1589E938}" xr6:coauthVersionLast="28" xr6:coauthVersionMax="28" xr10:uidLastSave="{00000000-0000-0000-0000-000000000000}"/>
  <bookViews>
    <workbookView xWindow="0" yWindow="0" windowWidth="20520" windowHeight="10992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F44" i="1" l="1"/>
  <c r="E44" i="1"/>
  <c r="G44" i="1"/>
  <c r="D44" i="1"/>
  <c r="F35" i="1"/>
  <c r="E35" i="1"/>
  <c r="G35" i="1"/>
  <c r="D35" i="1"/>
  <c r="F23" i="1"/>
  <c r="E23" i="1"/>
  <c r="G23" i="1"/>
  <c r="D23" i="1"/>
  <c r="I16" i="1"/>
  <c r="M38" i="1"/>
  <c r="L38" i="1"/>
  <c r="I15" i="1"/>
  <c r="F37" i="1"/>
  <c r="I17" i="1"/>
  <c r="F14" i="1"/>
  <c r="I37" i="1" l="1"/>
  <c r="I13" i="1"/>
  <c r="I14" i="1"/>
  <c r="I18" i="1"/>
  <c r="F21" i="1"/>
  <c r="F18" i="1"/>
  <c r="F19" i="1"/>
  <c r="F25" i="1"/>
  <c r="F32" i="1"/>
  <c r="F26" i="1"/>
  <c r="F42" i="1"/>
  <c r="F27" i="1"/>
  <c r="F22" i="1"/>
  <c r="F34" i="1"/>
  <c r="F33" i="1"/>
  <c r="F38" i="1"/>
  <c r="F41" i="1"/>
  <c r="F30" i="1"/>
  <c r="F31" i="1"/>
  <c r="F29" i="1"/>
  <c r="F39" i="1"/>
  <c r="F28" i="1"/>
  <c r="F43" i="1"/>
  <c r="F40" i="1"/>
  <c r="I27" i="1" l="1"/>
  <c r="I26" i="1"/>
  <c r="I32" i="1"/>
  <c r="I42" i="1"/>
  <c r="I41" i="1" l="1"/>
  <c r="I34" i="1"/>
  <c r="I22" i="1"/>
  <c r="I30" i="1"/>
  <c r="I43" i="1"/>
  <c r="F20" i="1"/>
  <c r="I38" i="1" l="1"/>
  <c r="I31" i="1" l="1"/>
  <c r="I39" i="1"/>
  <c r="I29" i="1"/>
  <c r="I40" i="1"/>
</calcChain>
</file>

<file path=xl/sharedStrings.xml><?xml version="1.0" encoding="utf-8"?>
<sst xmlns="http://schemas.openxmlformats.org/spreadsheetml/2006/main" count="132" uniqueCount="75">
  <si>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</si>
  <si>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</si>
  <si>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</si>
  <si>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</si>
  <si>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</si>
  <si>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</si>
  <si>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</si>
  <si>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</si>
  <si>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</si>
  <si>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</si>
  <si>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</si>
  <si>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</si>
  <si>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</si>
  <si>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</si>
  <si>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</si>
  <si>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</si>
  <si>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</si>
  <si>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</si>
  <si>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</si>
  <si>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</si>
  <si>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</si>
  <si>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</si>
  <si>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</si>
  <si>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</si>
  <si>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</si>
  <si>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</si>
  <si>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</si>
  <si>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</si>
  <si>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</si>
  <si>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</si>
  <si>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</si>
  <si>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</si>
  <si>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</si>
  <si>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</si>
  <si>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</si>
  <si>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</si>
  <si>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Vabalo filmai</t>
  </si>
  <si>
    <t>Bulius Ferdinandas (Ferdinand)</t>
  </si>
  <si>
    <t xml:space="preserve">Džiumandži: Sveiki atvykę į Džiungles (Jumanji: Welcome To The Jungle) 
</t>
  </si>
  <si>
    <t xml:space="preserve">Klasės susitikimas: berniukai sugrįžta!
</t>
  </si>
  <si>
    <t>Koko (Coco)</t>
  </si>
  <si>
    <t>NCG Distribution</t>
  </si>
  <si>
    <t>Vandens forma (Shape of Water, The)</t>
  </si>
  <si>
    <t>Dagas iš akmens amžiaus (Early Man)</t>
  </si>
  <si>
    <t>Penkiasdešimt išlaisvintų atspalvių (Fifty Shades Freed)</t>
  </si>
  <si>
    <t>Nuostabieji Lūzeriai. Kita planeta</t>
  </si>
  <si>
    <t>Studija NOMINUM</t>
  </si>
  <si>
    <t>Juodoji pantera (Black Panther)</t>
  </si>
  <si>
    <t>Pelėdų kalnas</t>
  </si>
  <si>
    <t>Kino Gamyba</t>
  </si>
  <si>
    <t xml:space="preserve">Žaidimų vakaras (Game Night)
</t>
  </si>
  <si>
    <t>Gnomai (Gnome Alone)</t>
  </si>
  <si>
    <t>Nupirk man laimę (Kupi menya)</t>
  </si>
  <si>
    <t>Raudonasis Žvirblis (Red Sparrow)</t>
  </si>
  <si>
    <t>Lady Bird</t>
  </si>
  <si>
    <t>Rūta</t>
  </si>
  <si>
    <t>Gringo (Gringo)</t>
  </si>
  <si>
    <t>Bitė Maja: Medaus žaidynės (Maya the Bee: The Honey Games)</t>
  </si>
  <si>
    <t>Labas, Oksana Sokolova! (Nu, zdravstvuy, Oksana Sokolova!)</t>
  </si>
  <si>
    <t>Apiplėšimas uragano akyje (Hurricane Heist)</t>
  </si>
  <si>
    <t>Nematomas siūlas (Phantom Thread)</t>
  </si>
  <si>
    <t>March 16 - 18</t>
  </si>
  <si>
    <t>Kovo 16 -  18 d.</t>
  </si>
  <si>
    <t>Triušis Peteris (Peter Rabbit)</t>
  </si>
  <si>
    <t>Kapų plėšikė Lara Kroft (Tomb Raider)</t>
  </si>
  <si>
    <t>Džo Breivenas (Braven)</t>
  </si>
  <si>
    <t>March 23 - 25 Lithuanian top</t>
  </si>
  <si>
    <t>Kovo 23 - 25 d. Lietuvos kino teatruose rodytų filmų topas</t>
  </si>
  <si>
    <t>March 23 - 25</t>
  </si>
  <si>
    <t>Kovo 23 -  25 d.</t>
  </si>
  <si>
    <t>Vaiduoklių žemė (Incident In A Ghost Land)</t>
  </si>
  <si>
    <t>Ugnies žiedas: sukilimas (Pacific Rim: Uprising)</t>
  </si>
  <si>
    <t>Aš lieknėju! (YA khudeyu)</t>
  </si>
  <si>
    <t>Best Film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</si>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</sst>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</cellStyleXfs>
  <cellXfs count="10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0" xfId="0" applyFont="1"/>
    <xf numFmtId="3" fontId="20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0" xfId="23" applyNumberFormat="1" applyFont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0" fontId="2" fillId="0" borderId="0" xfId="20"/>
    <xf numFmtId="4" fontId="2" fillId="0" borderId="0" xfId="20" applyNumberFormat="1"/>
    <xf numFmtId="3" fontId="2" fillId="0" borderId="0" xfId="20" applyNumberFormat="1"/>
    <xf numFmtId="3" fontId="13" fillId="0" borderId="8" xfId="23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top" wrapText="1"/>
    </xf>
    <xf numFmtId="8" fontId="11" fillId="0" borderId="0" xfId="0" applyNumberFormat="1" applyFont="1"/>
    <xf numFmtId="1" fontId="17" fillId="0" borderId="7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tabSelected="1" topLeftCell="A10" zoomScale="70" zoomScaleNormal="70" workbookViewId="0">
      <selection activeCell="F44" sqref="F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21875" style="1" customWidth="1"/>
    <col min="17" max="17" width="5.5546875" style="1" customWidth="1"/>
    <col min="18" max="18" width="7.77734375" style="1" customWidth="1"/>
    <col min="19" max="19" width="6.21875" style="1" customWidth="1"/>
    <col min="20" max="20" width="8.5546875" style="1" customWidth="1"/>
    <col min="21" max="21" width="11.5546875" style="1" customWidth="1"/>
    <col min="22" max="22" width="13.44140625" style="1" customWidth="1"/>
    <col min="23" max="23" width="11.109375" style="1" customWidth="1"/>
    <col min="24" max="24" width="12.33203125" style="1" customWidth="1"/>
    <col min="25" max="16384" width="8.88671875" style="1"/>
  </cols>
  <sheetData>
    <row r="1" spans="1:25" ht="19.5" customHeight="1">
      <c r="E1" s="2" t="s">
        <v>66</v>
      </c>
      <c r="F1" s="2"/>
      <c r="G1" s="2"/>
      <c r="H1" s="2"/>
      <c r="I1" s="2"/>
    </row>
    <row r="2" spans="1:25" ht="19.5" customHeight="1">
      <c r="E2" s="2" t="s">
        <v>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97"/>
      <c r="B5" s="97"/>
      <c r="C5" s="94" t="s">
        <v>0</v>
      </c>
      <c r="D5" s="3"/>
      <c r="E5" s="3"/>
      <c r="F5" s="94" t="s">
        <v>3</v>
      </c>
      <c r="G5" s="3"/>
      <c r="H5" s="94" t="s">
        <v>5</v>
      </c>
      <c r="I5" s="94" t="s">
        <v>6</v>
      </c>
      <c r="J5" s="94" t="s">
        <v>7</v>
      </c>
      <c r="K5" s="94" t="s">
        <v>8</v>
      </c>
      <c r="L5" s="94" t="s">
        <v>10</v>
      </c>
      <c r="M5" s="94" t="s">
        <v>9</v>
      </c>
      <c r="N5" s="94" t="s">
        <v>11</v>
      </c>
      <c r="O5" s="94" t="s">
        <v>12</v>
      </c>
      <c r="T5" s="4"/>
    </row>
    <row r="6" spans="1:25">
      <c r="A6" s="98"/>
      <c r="B6" s="98"/>
      <c r="C6" s="95"/>
      <c r="D6" s="5" t="s">
        <v>68</v>
      </c>
      <c r="E6" s="45" t="s">
        <v>61</v>
      </c>
      <c r="F6" s="95"/>
      <c r="G6" s="45" t="s">
        <v>68</v>
      </c>
      <c r="H6" s="95"/>
      <c r="I6" s="95"/>
      <c r="J6" s="95"/>
      <c r="K6" s="95"/>
      <c r="L6" s="95"/>
      <c r="M6" s="95"/>
      <c r="N6" s="95"/>
      <c r="O6" s="95"/>
      <c r="T6" s="4"/>
    </row>
    <row r="7" spans="1:25">
      <c r="A7" s="98"/>
      <c r="B7" s="98"/>
      <c r="C7" s="95"/>
      <c r="D7" s="5" t="s">
        <v>1</v>
      </c>
      <c r="E7" s="5" t="s">
        <v>1</v>
      </c>
      <c r="F7" s="95"/>
      <c r="G7" s="5" t="s">
        <v>4</v>
      </c>
      <c r="H7" s="95"/>
      <c r="I7" s="95"/>
      <c r="J7" s="95"/>
      <c r="K7" s="95"/>
      <c r="L7" s="95"/>
      <c r="M7" s="95"/>
      <c r="N7" s="95"/>
      <c r="O7" s="95"/>
      <c r="T7" s="4"/>
    </row>
    <row r="8" spans="1:25" ht="18" customHeight="1" thickBot="1">
      <c r="A8" s="99"/>
      <c r="B8" s="99"/>
      <c r="C8" s="96"/>
      <c r="D8" s="6" t="s">
        <v>2</v>
      </c>
      <c r="E8" s="6" t="s">
        <v>2</v>
      </c>
      <c r="F8" s="96"/>
      <c r="G8" s="7"/>
      <c r="H8" s="96"/>
      <c r="I8" s="96"/>
      <c r="J8" s="96"/>
      <c r="K8" s="96"/>
      <c r="L8" s="96"/>
      <c r="M8" s="96"/>
      <c r="N8" s="96"/>
      <c r="O8" s="96"/>
      <c r="T8" s="9"/>
    </row>
    <row r="9" spans="1:25" ht="15" customHeight="1">
      <c r="A9" s="97"/>
      <c r="B9" s="97"/>
      <c r="C9" s="94" t="s">
        <v>13</v>
      </c>
      <c r="D9" s="71"/>
      <c r="E9" s="71"/>
      <c r="F9" s="94" t="s">
        <v>15</v>
      </c>
      <c r="G9" s="71"/>
      <c r="H9" s="10" t="s">
        <v>18</v>
      </c>
      <c r="I9" s="94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94" t="s">
        <v>26</v>
      </c>
      <c r="T9" s="9"/>
    </row>
    <row r="10" spans="1:25">
      <c r="A10" s="98"/>
      <c r="B10" s="98"/>
      <c r="C10" s="95"/>
      <c r="D10" s="72" t="s">
        <v>69</v>
      </c>
      <c r="E10" s="91" t="s">
        <v>62</v>
      </c>
      <c r="F10" s="95"/>
      <c r="G10" s="91" t="s">
        <v>69</v>
      </c>
      <c r="H10" s="45" t="s">
        <v>17</v>
      </c>
      <c r="I10" s="95"/>
      <c r="J10" s="45" t="s">
        <v>17</v>
      </c>
      <c r="K10" s="45" t="s">
        <v>21</v>
      </c>
      <c r="L10" s="13" t="s">
        <v>14</v>
      </c>
      <c r="M10" s="45" t="s">
        <v>16</v>
      </c>
      <c r="N10" s="45" t="s">
        <v>25</v>
      </c>
      <c r="O10" s="95"/>
      <c r="Q10" s="44"/>
      <c r="R10" s="44"/>
      <c r="S10" s="44"/>
      <c r="T10" s="9"/>
      <c r="U10" s="44"/>
      <c r="V10" s="44"/>
      <c r="W10" s="44"/>
      <c r="X10" s="44"/>
      <c r="Y10" s="44"/>
    </row>
    <row r="11" spans="1:25">
      <c r="A11" s="98"/>
      <c r="B11" s="98"/>
      <c r="C11" s="95"/>
      <c r="D11" s="72" t="s">
        <v>14</v>
      </c>
      <c r="E11" s="45" t="s">
        <v>14</v>
      </c>
      <c r="F11" s="95"/>
      <c r="G11" s="72" t="s">
        <v>16</v>
      </c>
      <c r="H11" s="7"/>
      <c r="I11" s="95"/>
      <c r="J11" s="7"/>
      <c r="K11" s="7"/>
      <c r="L11" s="13" t="s">
        <v>2</v>
      </c>
      <c r="M11" s="45" t="s">
        <v>17</v>
      </c>
      <c r="N11" s="7"/>
      <c r="O11" s="95"/>
      <c r="Q11" s="44"/>
      <c r="R11" s="44"/>
      <c r="S11" s="44"/>
      <c r="T11" s="46"/>
      <c r="U11" s="44"/>
      <c r="V11" s="47"/>
      <c r="W11" s="8"/>
      <c r="X11" s="47"/>
      <c r="Y11" s="8"/>
    </row>
    <row r="12" spans="1:25" ht="15" thickBot="1">
      <c r="A12" s="98"/>
      <c r="B12" s="99"/>
      <c r="C12" s="96"/>
      <c r="D12" s="73" t="s">
        <v>2</v>
      </c>
      <c r="E12" s="6" t="s">
        <v>2</v>
      </c>
      <c r="F12" s="96"/>
      <c r="G12" s="73" t="s">
        <v>17</v>
      </c>
      <c r="H12" s="79"/>
      <c r="I12" s="96"/>
      <c r="J12" s="79"/>
      <c r="K12" s="79"/>
      <c r="L12" s="79"/>
      <c r="M12" s="79"/>
      <c r="N12" s="79"/>
      <c r="O12" s="96"/>
      <c r="P12" s="44"/>
      <c r="Q12" s="44"/>
      <c r="R12" s="44"/>
      <c r="S12" s="44"/>
      <c r="T12" s="46"/>
      <c r="U12" s="44"/>
      <c r="V12" s="47"/>
      <c r="W12" s="8"/>
      <c r="X12" s="47"/>
      <c r="Y12" s="8"/>
    </row>
    <row r="13" spans="1:25" ht="25.2" customHeight="1">
      <c r="A13" s="15">
        <v>1</v>
      </c>
      <c r="B13" s="88" t="s">
        <v>33</v>
      </c>
      <c r="C13" s="80" t="s">
        <v>63</v>
      </c>
      <c r="D13" s="85">
        <v>51506.38</v>
      </c>
      <c r="E13" s="81" t="s">
        <v>31</v>
      </c>
      <c r="F13" s="32" t="s">
        <v>31</v>
      </c>
      <c r="G13" s="85">
        <v>11163</v>
      </c>
      <c r="H13" s="90">
        <v>141</v>
      </c>
      <c r="I13" s="70">
        <f>G13/H13</f>
        <v>79.170212765957444</v>
      </c>
      <c r="J13" s="70">
        <v>15</v>
      </c>
      <c r="K13" s="70">
        <v>1</v>
      </c>
      <c r="L13" s="85">
        <v>56470.75</v>
      </c>
      <c r="M13" s="85">
        <v>12207</v>
      </c>
      <c r="N13" s="64">
        <v>43182</v>
      </c>
      <c r="O13" s="28" t="s">
        <v>27</v>
      </c>
      <c r="P13" s="44"/>
      <c r="Q13" s="44"/>
      <c r="R13" s="47"/>
      <c r="S13" s="44"/>
      <c r="T13" s="67"/>
      <c r="U13" s="44"/>
      <c r="V13" s="47"/>
      <c r="W13" s="44"/>
      <c r="X13" s="47"/>
      <c r="Y13" s="8"/>
    </row>
    <row r="14" spans="1:25" s="44" customFormat="1" ht="25.2" customHeight="1">
      <c r="A14" s="30">
        <v>2</v>
      </c>
      <c r="B14" s="88">
        <v>1</v>
      </c>
      <c r="C14" s="80" t="s">
        <v>64</v>
      </c>
      <c r="D14" s="85">
        <v>27240.97</v>
      </c>
      <c r="E14" s="48">
        <v>67005.37</v>
      </c>
      <c r="F14" s="31">
        <f>(D14-E14)/E14</f>
        <v>-0.59345094281249389</v>
      </c>
      <c r="G14" s="85">
        <v>4365</v>
      </c>
      <c r="H14" s="90">
        <v>102</v>
      </c>
      <c r="I14" s="70">
        <f>G14/H14</f>
        <v>42.794117647058826</v>
      </c>
      <c r="J14" s="70">
        <v>11</v>
      </c>
      <c r="K14" s="70">
        <v>2</v>
      </c>
      <c r="L14" s="85">
        <v>119474.48</v>
      </c>
      <c r="M14" s="85">
        <v>19274</v>
      </c>
      <c r="N14" s="64">
        <v>43175</v>
      </c>
      <c r="O14" s="28" t="s">
        <v>27</v>
      </c>
      <c r="R14" s="47"/>
      <c r="T14" s="67"/>
      <c r="X14" s="47"/>
      <c r="Y14" s="8"/>
    </row>
    <row r="15" spans="1:25" s="44" customFormat="1" ht="25.2" customHeight="1">
      <c r="A15" s="30">
        <v>3</v>
      </c>
      <c r="B15" s="88" t="s">
        <v>33</v>
      </c>
      <c r="C15" s="29" t="s">
        <v>71</v>
      </c>
      <c r="D15" s="78">
        <v>25246</v>
      </c>
      <c r="E15" s="32" t="s">
        <v>31</v>
      </c>
      <c r="F15" s="32" t="s">
        <v>31</v>
      </c>
      <c r="G15" s="78">
        <v>4021</v>
      </c>
      <c r="H15" s="70">
        <v>126</v>
      </c>
      <c r="I15" s="49">
        <f>G15/H15</f>
        <v>31.912698412698411</v>
      </c>
      <c r="J15" s="70">
        <v>13</v>
      </c>
      <c r="K15" s="70">
        <v>1</v>
      </c>
      <c r="L15" s="78">
        <v>25246</v>
      </c>
      <c r="M15" s="78">
        <v>4021</v>
      </c>
      <c r="N15" s="64">
        <v>43182</v>
      </c>
      <c r="O15" s="61" t="s">
        <v>41</v>
      </c>
      <c r="R15" s="47"/>
      <c r="T15" s="67"/>
      <c r="X15" s="47"/>
      <c r="Y15" s="8"/>
    </row>
    <row r="16" spans="1:25" s="44" customFormat="1" ht="25.2" customHeight="1">
      <c r="A16" s="30">
        <v>4</v>
      </c>
      <c r="B16" s="88" t="s">
        <v>33</v>
      </c>
      <c r="C16" s="29" t="s">
        <v>72</v>
      </c>
      <c r="D16" s="78">
        <v>24791.55</v>
      </c>
      <c r="E16" s="32" t="s">
        <v>31</v>
      </c>
      <c r="F16" s="32" t="s">
        <v>31</v>
      </c>
      <c r="G16" s="78">
        <v>4157</v>
      </c>
      <c r="H16" s="70">
        <v>52</v>
      </c>
      <c r="I16" s="49">
        <f>G16/H16</f>
        <v>79.942307692307693</v>
      </c>
      <c r="J16" s="70">
        <v>8</v>
      </c>
      <c r="K16" s="70">
        <v>1</v>
      </c>
      <c r="L16" s="78">
        <v>24791.55</v>
      </c>
      <c r="M16" s="78">
        <v>4157</v>
      </c>
      <c r="N16" s="64">
        <v>43182</v>
      </c>
      <c r="O16" s="61" t="s">
        <v>73</v>
      </c>
      <c r="R16" s="47"/>
      <c r="T16" s="67"/>
      <c r="X16" s="47"/>
      <c r="Y16" s="8"/>
    </row>
    <row r="17" spans="1:25" s="44" customFormat="1" ht="25.2" customHeight="1">
      <c r="A17" s="30">
        <v>5</v>
      </c>
      <c r="B17" s="88" t="s">
        <v>33</v>
      </c>
      <c r="C17" s="29" t="s">
        <v>70</v>
      </c>
      <c r="D17" s="85">
        <v>18618.810000000001</v>
      </c>
      <c r="E17" s="32" t="s">
        <v>31</v>
      </c>
      <c r="F17" s="32" t="s">
        <v>31</v>
      </c>
      <c r="G17" s="85">
        <v>3221</v>
      </c>
      <c r="H17" s="90">
        <v>60</v>
      </c>
      <c r="I17" s="70">
        <f>G17/H17</f>
        <v>53.68333333333333</v>
      </c>
      <c r="J17" s="70">
        <v>10</v>
      </c>
      <c r="K17" s="70">
        <v>1</v>
      </c>
      <c r="L17" s="78">
        <v>18619</v>
      </c>
      <c r="M17" s="78">
        <v>3221</v>
      </c>
      <c r="N17" s="64">
        <v>43182</v>
      </c>
      <c r="O17" s="61" t="s">
        <v>28</v>
      </c>
      <c r="R17" s="47"/>
      <c r="T17" s="67"/>
      <c r="V17" s="87"/>
      <c r="W17" s="77"/>
      <c r="X17" s="47"/>
      <c r="Y17" s="8"/>
    </row>
    <row r="18" spans="1:25" s="44" customFormat="1" ht="25.2" customHeight="1">
      <c r="A18" s="30">
        <v>6</v>
      </c>
      <c r="B18" s="88">
        <v>3</v>
      </c>
      <c r="C18" s="29" t="s">
        <v>53</v>
      </c>
      <c r="D18" s="78">
        <v>9210.0499999999993</v>
      </c>
      <c r="E18" s="48">
        <v>18303.900000000001</v>
      </c>
      <c r="F18" s="31">
        <f>(D18-E18)/E18</f>
        <v>-0.49682581307808726</v>
      </c>
      <c r="G18" s="78">
        <v>1529</v>
      </c>
      <c r="H18" s="70">
        <v>29</v>
      </c>
      <c r="I18" s="49">
        <f>G18/H18</f>
        <v>52.724137931034484</v>
      </c>
      <c r="J18" s="70">
        <v>7</v>
      </c>
      <c r="K18" s="70">
        <v>4</v>
      </c>
      <c r="L18" s="78">
        <v>140459</v>
      </c>
      <c r="M18" s="78">
        <v>24675</v>
      </c>
      <c r="N18" s="64">
        <v>43161</v>
      </c>
      <c r="O18" s="61" t="s">
        <v>28</v>
      </c>
      <c r="R18" s="47"/>
      <c r="T18" s="67"/>
      <c r="V18" s="87"/>
      <c r="W18" s="77"/>
      <c r="X18" s="47"/>
      <c r="Y18" s="8"/>
    </row>
    <row r="19" spans="1:25" s="44" customFormat="1" ht="25.2" customHeight="1">
      <c r="A19" s="30">
        <v>7</v>
      </c>
      <c r="B19" s="88">
        <v>2</v>
      </c>
      <c r="C19" s="29" t="s">
        <v>55</v>
      </c>
      <c r="D19" s="85">
        <v>8854</v>
      </c>
      <c r="E19" s="48">
        <v>22745</v>
      </c>
      <c r="F19" s="31">
        <f>(D19-E19)/E19</f>
        <v>-0.61072763244669159</v>
      </c>
      <c r="G19" s="85">
        <v>1549</v>
      </c>
      <c r="H19" s="81" t="s">
        <v>31</v>
      </c>
      <c r="I19" s="32" t="s">
        <v>31</v>
      </c>
      <c r="J19" s="81" t="s">
        <v>31</v>
      </c>
      <c r="K19" s="70">
        <v>4</v>
      </c>
      <c r="L19" s="78">
        <v>125402</v>
      </c>
      <c r="M19" s="78">
        <v>23744</v>
      </c>
      <c r="N19" s="64">
        <v>43161</v>
      </c>
      <c r="O19" s="61" t="s">
        <v>36</v>
      </c>
      <c r="R19" s="47"/>
      <c r="T19" s="67"/>
      <c r="V19" s="87"/>
      <c r="W19" s="77"/>
      <c r="X19" s="47"/>
      <c r="Y19" s="8"/>
    </row>
    <row r="20" spans="1:25" s="44" customFormat="1" ht="25.2" customHeight="1">
      <c r="A20" s="30">
        <v>8</v>
      </c>
      <c r="B20" s="88">
        <v>4</v>
      </c>
      <c r="C20" s="29" t="s">
        <v>48</v>
      </c>
      <c r="D20" s="78">
        <v>6272</v>
      </c>
      <c r="E20" s="48">
        <v>17867</v>
      </c>
      <c r="F20" s="31">
        <f>(D20-E20)/E20</f>
        <v>-0.64896177310124814</v>
      </c>
      <c r="G20" s="78">
        <v>1071</v>
      </c>
      <c r="H20" s="81" t="s">
        <v>31</v>
      </c>
      <c r="I20" s="81" t="s">
        <v>31</v>
      </c>
      <c r="J20" s="81" t="s">
        <v>31</v>
      </c>
      <c r="K20" s="70">
        <v>6</v>
      </c>
      <c r="L20" s="78">
        <v>431498</v>
      </c>
      <c r="M20" s="78">
        <v>81795</v>
      </c>
      <c r="N20" s="64">
        <v>43147</v>
      </c>
      <c r="O20" s="61" t="s">
        <v>49</v>
      </c>
      <c r="R20" s="47"/>
      <c r="T20" s="67"/>
      <c r="V20" s="87"/>
      <c r="W20" s="77"/>
      <c r="X20" s="47"/>
      <c r="Y20" s="8"/>
    </row>
    <row r="21" spans="1:25" s="44" customFormat="1" ht="25.2" customHeight="1">
      <c r="A21" s="30">
        <v>9</v>
      </c>
      <c r="B21" s="88">
        <v>5</v>
      </c>
      <c r="C21" s="29" t="s">
        <v>57</v>
      </c>
      <c r="D21" s="85">
        <v>4643</v>
      </c>
      <c r="E21" s="48">
        <v>15376</v>
      </c>
      <c r="F21" s="31">
        <f>(D21-E21)/E21</f>
        <v>-0.69803590010405825</v>
      </c>
      <c r="G21" s="85">
        <v>1043</v>
      </c>
      <c r="H21" s="81" t="s">
        <v>31</v>
      </c>
      <c r="I21" s="32" t="s">
        <v>31</v>
      </c>
      <c r="J21" s="70">
        <v>11</v>
      </c>
      <c r="K21" s="70">
        <v>3</v>
      </c>
      <c r="L21" s="85">
        <v>54510</v>
      </c>
      <c r="M21" s="85">
        <v>11705</v>
      </c>
      <c r="N21" s="64">
        <v>43168</v>
      </c>
      <c r="O21" s="61" t="s">
        <v>34</v>
      </c>
      <c r="R21" s="47"/>
      <c r="T21" s="67"/>
      <c r="V21" s="87"/>
      <c r="W21" s="77"/>
      <c r="Y21" s="8"/>
    </row>
    <row r="22" spans="1:25" s="44" customFormat="1" ht="25.2" customHeight="1">
      <c r="A22" s="30">
        <v>10</v>
      </c>
      <c r="B22" s="88">
        <v>11</v>
      </c>
      <c r="C22" s="86" t="s">
        <v>50</v>
      </c>
      <c r="D22" s="78">
        <v>3232.14</v>
      </c>
      <c r="E22" s="48">
        <v>3972.25</v>
      </c>
      <c r="F22" s="31">
        <f>(D22-E22)/E22</f>
        <v>-0.18632009566366672</v>
      </c>
      <c r="G22" s="78">
        <v>538</v>
      </c>
      <c r="H22" s="76">
        <v>13</v>
      </c>
      <c r="I22" s="70">
        <f>G22/H22</f>
        <v>41.384615384615387</v>
      </c>
      <c r="J22" s="70">
        <v>5</v>
      </c>
      <c r="K22" s="70">
        <v>5</v>
      </c>
      <c r="L22" s="78">
        <v>98284.4</v>
      </c>
      <c r="M22" s="78">
        <v>19008</v>
      </c>
      <c r="N22" s="64">
        <v>43154</v>
      </c>
      <c r="O22" s="61" t="s">
        <v>27</v>
      </c>
      <c r="R22" s="47"/>
      <c r="T22" s="67"/>
      <c r="U22" s="8"/>
      <c r="V22" s="47"/>
      <c r="W22" s="8"/>
      <c r="Y22" s="8"/>
    </row>
    <row r="23" spans="1:25" s="44" customFormat="1" ht="25.2" customHeight="1">
      <c r="A23" s="50"/>
      <c r="B23" s="50"/>
      <c r="C23" s="51" t="s">
        <v>30</v>
      </c>
      <c r="D23" s="52">
        <f>SUM(D13:D22)</f>
        <v>179614.90000000002</v>
      </c>
      <c r="E23" s="52">
        <f t="shared" ref="E23:G23" si="0">SUM(E13:E22)</f>
        <v>145269.51999999999</v>
      </c>
      <c r="F23" s="34">
        <f>(D23-E23)/E23</f>
        <v>0.23642523221664144</v>
      </c>
      <c r="G23" s="52">
        <f t="shared" si="0"/>
        <v>32657</v>
      </c>
      <c r="H23" s="53"/>
      <c r="I23" s="54"/>
      <c r="J23" s="53"/>
      <c r="K23" s="55"/>
      <c r="L23" s="56"/>
      <c r="M23" s="60"/>
      <c r="N23" s="57"/>
      <c r="O23" s="61"/>
    </row>
    <row r="24" spans="1:25" s="40" customFormat="1" ht="13.8" customHeight="1">
      <c r="A24" s="38"/>
      <c r="B24" s="58"/>
      <c r="C24" s="39"/>
      <c r="D24" s="59"/>
      <c r="E24" s="59"/>
      <c r="F24" s="62"/>
      <c r="G24" s="59"/>
      <c r="H24" s="59"/>
      <c r="I24" s="59"/>
      <c r="J24" s="59"/>
      <c r="K24" s="59"/>
      <c r="L24" s="59"/>
      <c r="M24" s="59"/>
      <c r="N24" s="63"/>
      <c r="O24" s="35"/>
      <c r="P24" s="41"/>
      <c r="R24" s="43"/>
      <c r="T24" s="42"/>
    </row>
    <row r="25" spans="1:25" s="44" customFormat="1" ht="25.2" customHeight="1">
      <c r="A25" s="30">
        <v>11</v>
      </c>
      <c r="B25" s="88">
        <v>6</v>
      </c>
      <c r="C25" s="29" t="s">
        <v>51</v>
      </c>
      <c r="D25" s="78">
        <v>3024</v>
      </c>
      <c r="E25" s="48">
        <v>14532</v>
      </c>
      <c r="F25" s="31">
        <f>(D25-E25)/E25</f>
        <v>-0.79190751445086704</v>
      </c>
      <c r="G25" s="78">
        <v>646</v>
      </c>
      <c r="H25" s="81" t="s">
        <v>31</v>
      </c>
      <c r="I25" s="81" t="s">
        <v>31</v>
      </c>
      <c r="J25" s="70">
        <v>9</v>
      </c>
      <c r="K25" s="70">
        <v>5</v>
      </c>
      <c r="L25" s="78">
        <v>112620</v>
      </c>
      <c r="M25" s="78">
        <v>24514</v>
      </c>
      <c r="N25" s="64">
        <v>43154</v>
      </c>
      <c r="O25" s="61" t="s">
        <v>34</v>
      </c>
      <c r="R25" s="47"/>
      <c r="T25" s="67"/>
      <c r="U25" s="8"/>
      <c r="V25" s="47"/>
      <c r="W25" s="8"/>
      <c r="Y25" s="8"/>
    </row>
    <row r="26" spans="1:25" s="44" customFormat="1" ht="25.2" customHeight="1">
      <c r="A26" s="30">
        <v>12</v>
      </c>
      <c r="B26" s="88">
        <v>7</v>
      </c>
      <c r="C26" s="29" t="s">
        <v>47</v>
      </c>
      <c r="D26" s="78">
        <v>1094.31</v>
      </c>
      <c r="E26" s="48">
        <v>5749.25</v>
      </c>
      <c r="F26" s="31">
        <f>(D26-E26)/E26</f>
        <v>-0.80966039048571559</v>
      </c>
      <c r="G26" s="78">
        <v>182</v>
      </c>
      <c r="H26" s="76">
        <v>6</v>
      </c>
      <c r="I26" s="70">
        <f>G26/H26</f>
        <v>30.333333333333332</v>
      </c>
      <c r="J26" s="70">
        <v>2</v>
      </c>
      <c r="K26" s="70">
        <v>6</v>
      </c>
      <c r="L26" s="78">
        <v>187764</v>
      </c>
      <c r="M26" s="78">
        <v>32187</v>
      </c>
      <c r="N26" s="64">
        <v>43147</v>
      </c>
      <c r="O26" s="61" t="s">
        <v>28</v>
      </c>
      <c r="R26" s="47"/>
      <c r="T26" s="67"/>
      <c r="U26" s="87"/>
      <c r="V26" s="47"/>
      <c r="W26" s="77"/>
      <c r="X26" s="77"/>
      <c r="Y26" s="8"/>
    </row>
    <row r="27" spans="1:25" s="44" customFormat="1" ht="25.2" customHeight="1">
      <c r="A27" s="30">
        <v>13</v>
      </c>
      <c r="B27" s="88">
        <v>12</v>
      </c>
      <c r="C27" s="86" t="s">
        <v>60</v>
      </c>
      <c r="D27" s="78">
        <v>1043</v>
      </c>
      <c r="E27" s="48">
        <v>3883</v>
      </c>
      <c r="F27" s="31">
        <f>(D27-E27)/E27</f>
        <v>-0.73139325263971156</v>
      </c>
      <c r="G27" s="78">
        <v>200</v>
      </c>
      <c r="H27" s="76">
        <v>8</v>
      </c>
      <c r="I27" s="70">
        <f>G27/H27</f>
        <v>25</v>
      </c>
      <c r="J27" s="70">
        <v>3</v>
      </c>
      <c r="K27" s="70">
        <v>3</v>
      </c>
      <c r="L27" s="78">
        <v>25148</v>
      </c>
      <c r="M27" s="78">
        <v>4929</v>
      </c>
      <c r="N27" s="64">
        <v>43168</v>
      </c>
      <c r="O27" s="61" t="s">
        <v>41</v>
      </c>
      <c r="Q27" s="82"/>
      <c r="R27" s="82"/>
      <c r="S27" s="83"/>
      <c r="T27" s="84"/>
      <c r="U27" s="84"/>
      <c r="V27" s="83"/>
      <c r="W27" s="8"/>
      <c r="X27" s="77"/>
      <c r="Y27" s="8"/>
    </row>
    <row r="28" spans="1:25" s="44" customFormat="1" ht="25.2" customHeight="1">
      <c r="A28" s="30">
        <v>14</v>
      </c>
      <c r="B28" s="88">
        <v>23</v>
      </c>
      <c r="C28" s="86" t="s">
        <v>39</v>
      </c>
      <c r="D28" s="78">
        <v>929</v>
      </c>
      <c r="E28" s="48">
        <v>1152</v>
      </c>
      <c r="F28" s="31">
        <f>(D28-E28)/E28</f>
        <v>-0.1935763888888889</v>
      </c>
      <c r="G28" s="78">
        <v>148</v>
      </c>
      <c r="H28" s="81" t="s">
        <v>31</v>
      </c>
      <c r="I28" s="81" t="s">
        <v>31</v>
      </c>
      <c r="J28" s="81" t="s">
        <v>31</v>
      </c>
      <c r="K28" s="70">
        <v>13</v>
      </c>
      <c r="L28" s="78">
        <v>1313532</v>
      </c>
      <c r="M28" s="78">
        <v>235550</v>
      </c>
      <c r="N28" s="64">
        <v>43098</v>
      </c>
      <c r="O28" s="61" t="s">
        <v>36</v>
      </c>
      <c r="Q28" s="82"/>
      <c r="R28" s="82"/>
      <c r="S28" s="83"/>
      <c r="T28" s="84"/>
      <c r="U28" s="84"/>
      <c r="V28" s="83"/>
      <c r="W28" s="8"/>
      <c r="X28" s="77"/>
      <c r="Y28" s="8"/>
    </row>
    <row r="29" spans="1:25" s="44" customFormat="1" ht="25.2" customHeight="1">
      <c r="A29" s="30">
        <v>15</v>
      </c>
      <c r="B29" s="88">
        <v>16</v>
      </c>
      <c r="C29" s="29" t="s">
        <v>37</v>
      </c>
      <c r="D29" s="78">
        <v>830.26</v>
      </c>
      <c r="E29" s="48">
        <v>3476.67</v>
      </c>
      <c r="F29" s="31">
        <f>(D29-E29)/E29</f>
        <v>-0.76119102474494271</v>
      </c>
      <c r="G29" s="78">
        <v>166</v>
      </c>
      <c r="H29" s="76">
        <v>8</v>
      </c>
      <c r="I29" s="70">
        <f>G29/H29</f>
        <v>20.75</v>
      </c>
      <c r="J29" s="70">
        <v>3</v>
      </c>
      <c r="K29" s="70">
        <v>15</v>
      </c>
      <c r="L29" s="78">
        <v>465079</v>
      </c>
      <c r="M29" s="78">
        <v>101156</v>
      </c>
      <c r="N29" s="64">
        <v>43084</v>
      </c>
      <c r="O29" s="61" t="s">
        <v>28</v>
      </c>
      <c r="Q29" s="82"/>
      <c r="R29" s="82"/>
      <c r="S29" s="83"/>
      <c r="T29" s="84"/>
      <c r="U29" s="84"/>
      <c r="V29" s="83"/>
      <c r="W29" s="8"/>
      <c r="X29" s="77"/>
      <c r="Y29" s="8"/>
    </row>
    <row r="30" spans="1:25" s="44" customFormat="1" ht="25.2" customHeight="1">
      <c r="A30" s="30">
        <v>16</v>
      </c>
      <c r="B30" s="88">
        <v>10</v>
      </c>
      <c r="C30" s="29" t="s">
        <v>43</v>
      </c>
      <c r="D30" s="92">
        <v>788.81</v>
      </c>
      <c r="E30" s="48">
        <v>4174.4399999999996</v>
      </c>
      <c r="F30" s="93">
        <f>(D30-E30)/E30</f>
        <v>-0.81103812726976554</v>
      </c>
      <c r="G30" s="78">
        <v>174</v>
      </c>
      <c r="H30" s="74">
        <v>9</v>
      </c>
      <c r="I30" s="49">
        <f>G30/H30</f>
        <v>19.333333333333332</v>
      </c>
      <c r="J30" s="49">
        <v>3</v>
      </c>
      <c r="K30" s="70">
        <v>7</v>
      </c>
      <c r="L30" s="92">
        <v>96256.7</v>
      </c>
      <c r="M30" s="78">
        <v>21905</v>
      </c>
      <c r="N30" s="64">
        <v>43140</v>
      </c>
      <c r="O30" s="61" t="s">
        <v>27</v>
      </c>
      <c r="Q30" s="82"/>
      <c r="R30" s="82"/>
      <c r="S30" s="83"/>
      <c r="T30" s="84"/>
      <c r="U30" s="84"/>
      <c r="V30" s="83"/>
      <c r="W30" s="8"/>
      <c r="X30" s="77"/>
      <c r="Y30" s="8"/>
    </row>
    <row r="31" spans="1:25" s="44" customFormat="1" ht="25.2" customHeight="1">
      <c r="A31" s="30">
        <v>17</v>
      </c>
      <c r="B31" s="88">
        <v>15</v>
      </c>
      <c r="C31" s="29" t="s">
        <v>40</v>
      </c>
      <c r="D31" s="78">
        <v>689.51</v>
      </c>
      <c r="E31" s="78">
        <v>3518.45</v>
      </c>
      <c r="F31" s="93">
        <f>(D31-E31)/E31</f>
        <v>-0.80403018374568336</v>
      </c>
      <c r="G31" s="78">
        <v>143</v>
      </c>
      <c r="H31" s="76">
        <v>8</v>
      </c>
      <c r="I31" s="49">
        <f>G31/H31</f>
        <v>17.875</v>
      </c>
      <c r="J31" s="70">
        <v>3</v>
      </c>
      <c r="K31" s="70">
        <v>12</v>
      </c>
      <c r="L31" s="78">
        <v>277135</v>
      </c>
      <c r="M31" s="78">
        <v>59113</v>
      </c>
      <c r="N31" s="64">
        <v>43105</v>
      </c>
      <c r="O31" s="61" t="s">
        <v>28</v>
      </c>
      <c r="Q31" s="82"/>
      <c r="R31" s="82"/>
      <c r="S31" s="83"/>
      <c r="T31" s="84"/>
      <c r="U31" s="84"/>
      <c r="V31" s="83"/>
      <c r="W31" s="8"/>
      <c r="X31" s="77"/>
      <c r="Y31" s="8"/>
    </row>
    <row r="32" spans="1:25" s="44" customFormat="1" ht="25.2" customHeight="1">
      <c r="A32" s="30">
        <v>18</v>
      </c>
      <c r="B32" s="88">
        <v>8</v>
      </c>
      <c r="C32" s="29" t="s">
        <v>59</v>
      </c>
      <c r="D32" s="78">
        <v>558.44000000000005</v>
      </c>
      <c r="E32" s="78">
        <v>5390.34</v>
      </c>
      <c r="F32" s="93">
        <f>(D32-E32)/E32</f>
        <v>-0.8963998560387656</v>
      </c>
      <c r="G32" s="78">
        <v>93</v>
      </c>
      <c r="H32" s="70">
        <v>3</v>
      </c>
      <c r="I32" s="49">
        <f>G32/H32</f>
        <v>31</v>
      </c>
      <c r="J32" s="70">
        <v>1</v>
      </c>
      <c r="K32" s="70">
        <v>3</v>
      </c>
      <c r="L32" s="78">
        <v>26977</v>
      </c>
      <c r="M32" s="78">
        <v>4982</v>
      </c>
      <c r="N32" s="64">
        <v>43168</v>
      </c>
      <c r="O32" s="61" t="s">
        <v>28</v>
      </c>
      <c r="Q32" s="82"/>
      <c r="R32" s="82"/>
      <c r="S32" s="83"/>
      <c r="T32" s="84"/>
      <c r="U32" s="84"/>
      <c r="V32" s="83"/>
      <c r="W32" s="8"/>
      <c r="X32" s="77"/>
      <c r="Y32" s="8"/>
    </row>
    <row r="33" spans="1:25" s="44" customFormat="1" ht="25.2" customHeight="1">
      <c r="A33" s="30">
        <v>19</v>
      </c>
      <c r="B33" s="88">
        <v>17</v>
      </c>
      <c r="C33" s="29" t="s">
        <v>58</v>
      </c>
      <c r="D33" s="85">
        <v>546</v>
      </c>
      <c r="E33" s="48">
        <v>3449</v>
      </c>
      <c r="F33" s="31">
        <f>(D33-E33)/E33</f>
        <v>-0.8416932444186721</v>
      </c>
      <c r="G33" s="85">
        <v>98</v>
      </c>
      <c r="H33" s="81" t="s">
        <v>31</v>
      </c>
      <c r="I33" s="81" t="s">
        <v>31</v>
      </c>
      <c r="J33" s="70">
        <v>2</v>
      </c>
      <c r="K33" s="70">
        <v>3</v>
      </c>
      <c r="L33" s="85">
        <v>16979</v>
      </c>
      <c r="M33" s="85">
        <v>3052</v>
      </c>
      <c r="N33" s="64">
        <v>43168</v>
      </c>
      <c r="O33" s="61" t="s">
        <v>34</v>
      </c>
      <c r="Q33" s="82"/>
      <c r="R33" s="82"/>
      <c r="S33" s="83"/>
      <c r="T33" s="84"/>
      <c r="U33" s="84"/>
      <c r="V33" s="83"/>
      <c r="W33" s="8"/>
      <c r="X33" s="77"/>
      <c r="Y33" s="8"/>
    </row>
    <row r="34" spans="1:25" s="44" customFormat="1" ht="25.2" customHeight="1">
      <c r="A34" s="30">
        <v>20</v>
      </c>
      <c r="B34" s="88">
        <v>18</v>
      </c>
      <c r="C34" s="29" t="s">
        <v>44</v>
      </c>
      <c r="D34" s="48">
        <v>508</v>
      </c>
      <c r="E34" s="48">
        <v>3167</v>
      </c>
      <c r="F34" s="31">
        <f>(D34-E34)/E34</f>
        <v>-0.8395958320176824</v>
      </c>
      <c r="G34" s="48">
        <v>82</v>
      </c>
      <c r="H34" s="75">
        <v>2</v>
      </c>
      <c r="I34" s="49">
        <f>G34/H34</f>
        <v>41</v>
      </c>
      <c r="J34" s="70">
        <v>2</v>
      </c>
      <c r="K34" s="49">
        <v>7</v>
      </c>
      <c r="L34" s="48">
        <v>510917</v>
      </c>
      <c r="M34" s="48">
        <v>89343</v>
      </c>
      <c r="N34" s="65">
        <v>43140</v>
      </c>
      <c r="O34" s="61" t="s">
        <v>41</v>
      </c>
      <c r="Q34" s="82"/>
      <c r="R34" s="82"/>
      <c r="S34" s="83"/>
      <c r="T34" s="84"/>
      <c r="U34" s="84"/>
      <c r="V34" s="83"/>
      <c r="W34" s="8"/>
    </row>
    <row r="35" spans="1:25" s="44" customFormat="1" ht="25.2" customHeight="1">
      <c r="A35" s="50"/>
      <c r="B35" s="50"/>
      <c r="C35" s="51" t="s">
        <v>32</v>
      </c>
      <c r="D35" s="52">
        <f>SUM(D23:D34)</f>
        <v>189626.23000000004</v>
      </c>
      <c r="E35" s="52">
        <f t="shared" ref="E35:G35" si="1">SUM(E23:E34)</f>
        <v>193761.67</v>
      </c>
      <c r="F35" s="34">
        <f>(D35-E35)/E35</f>
        <v>-2.1342920919292102E-2</v>
      </c>
      <c r="G35" s="52">
        <f t="shared" si="1"/>
        <v>34589</v>
      </c>
      <c r="H35" s="53"/>
      <c r="I35" s="54"/>
      <c r="J35" s="53"/>
      <c r="K35" s="55"/>
      <c r="L35" s="56"/>
      <c r="M35" s="60"/>
      <c r="N35" s="57"/>
      <c r="O35" s="61"/>
    </row>
    <row r="36" spans="1:25" s="44" customFormat="1" ht="13.8" customHeight="1">
      <c r="A36" s="38"/>
      <c r="B36" s="58"/>
      <c r="C36" s="39"/>
      <c r="D36" s="59"/>
      <c r="E36" s="59"/>
      <c r="F36" s="33"/>
      <c r="G36" s="59"/>
      <c r="H36" s="59"/>
      <c r="I36" s="59"/>
      <c r="J36" s="59"/>
      <c r="K36" s="59"/>
      <c r="L36" s="36"/>
      <c r="M36" s="36"/>
      <c r="N36" s="37"/>
      <c r="O36" s="35"/>
      <c r="R36" s="47"/>
      <c r="T36" s="46"/>
    </row>
    <row r="37" spans="1:25" s="26" customFormat="1" ht="25.2" customHeight="1">
      <c r="A37" s="30">
        <v>21</v>
      </c>
      <c r="B37" s="88">
        <v>14</v>
      </c>
      <c r="C37" s="29" t="s">
        <v>65</v>
      </c>
      <c r="D37" s="69">
        <v>406.72</v>
      </c>
      <c r="E37" s="48">
        <v>3765.23</v>
      </c>
      <c r="F37" s="31">
        <f>(D37-E37)/E37</f>
        <v>-0.89198003840402851</v>
      </c>
      <c r="G37" s="69">
        <v>66</v>
      </c>
      <c r="H37" s="74">
        <v>2</v>
      </c>
      <c r="I37" s="49">
        <f>G37/H37</f>
        <v>33</v>
      </c>
      <c r="J37" s="49">
        <v>1</v>
      </c>
      <c r="K37" s="49">
        <v>2</v>
      </c>
      <c r="L37" s="69">
        <v>5719</v>
      </c>
      <c r="M37" s="69">
        <v>1054</v>
      </c>
      <c r="N37" s="65">
        <v>43175</v>
      </c>
      <c r="O37" s="61" t="s">
        <v>28</v>
      </c>
      <c r="P37" s="44"/>
      <c r="Q37" s="82"/>
      <c r="R37" s="82"/>
      <c r="S37" s="83"/>
      <c r="T37" s="84"/>
      <c r="U37" s="84"/>
      <c r="V37" s="83"/>
      <c r="W37" s="8"/>
      <c r="Y37" s="44"/>
    </row>
    <row r="38" spans="1:25" s="44" customFormat="1" ht="25.2" customHeight="1">
      <c r="A38" s="30">
        <v>22</v>
      </c>
      <c r="B38" s="88">
        <v>20</v>
      </c>
      <c r="C38" s="80" t="s">
        <v>45</v>
      </c>
      <c r="D38" s="69">
        <v>371.5</v>
      </c>
      <c r="E38" s="48">
        <v>2016.4</v>
      </c>
      <c r="F38" s="31">
        <f>(D38-E38)/E38</f>
        <v>-0.81576076175362033</v>
      </c>
      <c r="G38" s="69">
        <v>72</v>
      </c>
      <c r="H38" s="74">
        <v>5</v>
      </c>
      <c r="I38" s="49">
        <f>G38/H38</f>
        <v>14.4</v>
      </c>
      <c r="J38" s="49">
        <v>3</v>
      </c>
      <c r="K38" s="49">
        <v>7</v>
      </c>
      <c r="L38" s="69">
        <f>72544+D38</f>
        <v>72915.5</v>
      </c>
      <c r="M38" s="69">
        <f>14707+G38</f>
        <v>14779</v>
      </c>
      <c r="N38" s="65">
        <v>43140</v>
      </c>
      <c r="O38" s="61" t="s">
        <v>46</v>
      </c>
      <c r="Q38" s="82"/>
      <c r="R38" s="82"/>
      <c r="S38" s="83"/>
      <c r="T38" s="84"/>
      <c r="U38" s="84"/>
      <c r="V38" s="83"/>
      <c r="W38" s="8"/>
    </row>
    <row r="39" spans="1:25" s="44" customFormat="1" ht="25.2" customHeight="1">
      <c r="A39" s="30">
        <v>23</v>
      </c>
      <c r="B39" s="88">
        <v>24</v>
      </c>
      <c r="C39" s="29" t="s">
        <v>42</v>
      </c>
      <c r="D39" s="48">
        <v>350.64</v>
      </c>
      <c r="E39" s="48">
        <v>1041.96</v>
      </c>
      <c r="F39" s="31">
        <f>(D39-E39)/E39</f>
        <v>-0.66348036392951748</v>
      </c>
      <c r="G39" s="48">
        <v>59</v>
      </c>
      <c r="H39" s="75">
        <v>3</v>
      </c>
      <c r="I39" s="49">
        <f>G39/H39</f>
        <v>19.666666666666668</v>
      </c>
      <c r="J39" s="49">
        <v>1</v>
      </c>
      <c r="K39" s="49">
        <v>10</v>
      </c>
      <c r="L39" s="48">
        <v>99424</v>
      </c>
      <c r="M39" s="48">
        <v>18765</v>
      </c>
      <c r="N39" s="65">
        <v>43119</v>
      </c>
      <c r="O39" s="61" t="s">
        <v>28</v>
      </c>
      <c r="Q39" s="82"/>
      <c r="R39" s="82"/>
      <c r="S39" s="83"/>
      <c r="T39" s="84"/>
      <c r="U39" s="84"/>
      <c r="V39" s="83"/>
      <c r="W39" s="8"/>
    </row>
    <row r="40" spans="1:25" s="44" customFormat="1" ht="25.2" customHeight="1">
      <c r="A40" s="30">
        <v>24</v>
      </c>
      <c r="B40" s="88">
        <v>25</v>
      </c>
      <c r="C40" s="29" t="s">
        <v>38</v>
      </c>
      <c r="D40" s="69">
        <v>344.84</v>
      </c>
      <c r="E40" s="49">
        <v>649.94000000000005</v>
      </c>
      <c r="F40" s="31">
        <f>(D40-E40)/E40</f>
        <v>-0.46942794719512576</v>
      </c>
      <c r="G40" s="49">
        <v>49</v>
      </c>
      <c r="H40" s="75">
        <v>3</v>
      </c>
      <c r="I40" s="49">
        <f>G40/H40</f>
        <v>16.333333333333332</v>
      </c>
      <c r="J40" s="49">
        <v>1</v>
      </c>
      <c r="K40" s="49">
        <v>14</v>
      </c>
      <c r="L40" s="69">
        <v>354595.31</v>
      </c>
      <c r="M40" s="69">
        <v>61707</v>
      </c>
      <c r="N40" s="66">
        <v>43091</v>
      </c>
      <c r="O40" s="61" t="s">
        <v>27</v>
      </c>
      <c r="Q40" s="82"/>
      <c r="R40" s="82"/>
      <c r="S40" s="83"/>
      <c r="T40" s="84"/>
      <c r="U40" s="84"/>
      <c r="V40" s="83"/>
    </row>
    <row r="41" spans="1:25" s="44" customFormat="1" ht="25.2" customHeight="1">
      <c r="A41" s="30">
        <v>25</v>
      </c>
      <c r="B41" s="89">
        <v>21</v>
      </c>
      <c r="C41" s="29" t="s">
        <v>54</v>
      </c>
      <c r="D41" s="48">
        <v>72</v>
      </c>
      <c r="E41" s="48">
        <v>1300</v>
      </c>
      <c r="F41" s="31">
        <f>(D41-E41)/E41</f>
        <v>-0.94461538461538463</v>
      </c>
      <c r="G41" s="48">
        <v>21</v>
      </c>
      <c r="H41" s="75">
        <v>3</v>
      </c>
      <c r="I41" s="49">
        <f>G41/H41</f>
        <v>7</v>
      </c>
      <c r="J41" s="49">
        <v>1</v>
      </c>
      <c r="K41" s="49">
        <v>4</v>
      </c>
      <c r="L41" s="48">
        <v>30912</v>
      </c>
      <c r="M41" s="48">
        <v>5892</v>
      </c>
      <c r="N41" s="65">
        <v>43161</v>
      </c>
      <c r="O41" s="61" t="s">
        <v>41</v>
      </c>
      <c r="Q41" s="82"/>
      <c r="R41" s="82"/>
      <c r="S41" s="83"/>
      <c r="T41" s="84"/>
      <c r="U41" s="84"/>
      <c r="V41" s="83"/>
    </row>
    <row r="42" spans="1:25" s="44" customFormat="1" ht="25.2" customHeight="1">
      <c r="A42" s="30">
        <v>26</v>
      </c>
      <c r="B42" s="88">
        <v>19</v>
      </c>
      <c r="C42" s="29" t="s">
        <v>56</v>
      </c>
      <c r="D42" s="48">
        <v>53.9</v>
      </c>
      <c r="E42" s="48">
        <v>2808.9</v>
      </c>
      <c r="F42" s="31">
        <f>(D42-E42)/E42</f>
        <v>-0.98081099362739854</v>
      </c>
      <c r="G42" s="48">
        <v>11</v>
      </c>
      <c r="H42" s="75">
        <v>1</v>
      </c>
      <c r="I42" s="49">
        <f>G42/H42</f>
        <v>11</v>
      </c>
      <c r="J42" s="49">
        <v>1</v>
      </c>
      <c r="K42" s="49">
        <v>3</v>
      </c>
      <c r="L42" s="48">
        <v>22203.46</v>
      </c>
      <c r="M42" s="48">
        <v>4125</v>
      </c>
      <c r="N42" s="65">
        <v>43168</v>
      </c>
      <c r="O42" s="61" t="s">
        <v>27</v>
      </c>
      <c r="Q42" s="82"/>
      <c r="R42" s="82"/>
      <c r="S42" s="83"/>
      <c r="T42" s="84"/>
      <c r="U42" s="84"/>
      <c r="V42" s="83"/>
    </row>
    <row r="43" spans="1:25" s="44" customFormat="1" ht="25.2" customHeight="1">
      <c r="A43" s="30">
        <v>27</v>
      </c>
      <c r="B43" s="89">
        <v>28</v>
      </c>
      <c r="C43" s="29" t="s">
        <v>52</v>
      </c>
      <c r="D43" s="48">
        <v>9</v>
      </c>
      <c r="E43" s="48">
        <v>24</v>
      </c>
      <c r="F43" s="31">
        <f>(D43-E43)/E43</f>
        <v>-0.625</v>
      </c>
      <c r="G43" s="48">
        <v>3</v>
      </c>
      <c r="H43" s="75">
        <v>2</v>
      </c>
      <c r="I43" s="49">
        <f>G43/H43</f>
        <v>1.5</v>
      </c>
      <c r="J43" s="49">
        <v>1</v>
      </c>
      <c r="K43" s="49">
        <v>4</v>
      </c>
      <c r="L43" s="48">
        <v>11328.21</v>
      </c>
      <c r="M43" s="48">
        <v>2063</v>
      </c>
      <c r="N43" s="65">
        <v>43161</v>
      </c>
      <c r="O43" s="61" t="s">
        <v>27</v>
      </c>
      <c r="Q43" s="77"/>
      <c r="R43" s="47"/>
      <c r="T43" s="68"/>
    </row>
    <row r="44" spans="1:25" ht="25.2" customHeight="1">
      <c r="A44" s="17"/>
      <c r="B44" s="17"/>
      <c r="C44" s="18" t="s">
        <v>74</v>
      </c>
      <c r="D44" s="27">
        <f>SUM(D35:D43)</f>
        <v>191234.83000000005</v>
      </c>
      <c r="E44" s="52">
        <f t="shared" ref="E44:G44" si="2">SUM(E35:E43)</f>
        <v>205368.1</v>
      </c>
      <c r="F44" s="34">
        <f>(D44-E44)/E44</f>
        <v>-6.8819208046429603E-2</v>
      </c>
      <c r="G44" s="52">
        <f t="shared" si="2"/>
        <v>34870</v>
      </c>
      <c r="H44" s="19"/>
      <c r="I44" s="20"/>
      <c r="J44" s="19"/>
      <c r="K44" s="21"/>
      <c r="L44" s="22"/>
      <c r="M44" s="24"/>
      <c r="N44" s="23"/>
      <c r="O44" s="25"/>
    </row>
    <row r="46" spans="1:25">
      <c r="B46" s="16"/>
      <c r="K46" s="1" t="s">
        <v>35</v>
      </c>
    </row>
    <row r="71" spans="18:20" ht="12" customHeight="1">
      <c r="R71" s="14"/>
      <c r="T71" s="12"/>
    </row>
  </sheetData>
  <sortState ref="B13:O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2018-03-26T12:33:25Z</dcterms:modified>
</cp:coreProperties>
</file>