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Balandis\Savaitė\"/>
    </mc:Choice>
  </mc:AlternateContent>
  <xr:revisionPtr revIDLastSave="0" documentId="13_ncr:1_{2B86CED9-9612-4B6C-8B2C-50507E323767}" xr6:coauthVersionLast="31" xr6:coauthVersionMax="31" xr10:uidLastSave="{00000000-0000-0000-0000-000000000000}"/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43" i="1" l="1"/>
  <c r="E43" i="1"/>
  <c r="G43" i="1"/>
  <c r="D43" i="1"/>
  <c r="F35" i="1"/>
  <c r="E35" i="1"/>
  <c r="G35" i="1"/>
  <c r="D35" i="1"/>
  <c r="F23" i="1"/>
  <c r="E23" i="1"/>
  <c r="G23" i="1"/>
  <c r="D23" i="1"/>
  <c r="I38" i="1"/>
  <c r="I21" i="1"/>
  <c r="I40" i="1"/>
  <c r="M16" i="1"/>
  <c r="L16" i="1"/>
  <c r="I41" i="1"/>
  <c r="I20" i="1"/>
  <c r="I15" i="1"/>
  <c r="I17" i="1"/>
  <c r="I18" i="1"/>
  <c r="I29" i="1"/>
  <c r="I32" i="1"/>
  <c r="I31" i="1"/>
  <c r="I30" i="1"/>
  <c r="I28" i="1"/>
  <c r="I33" i="1"/>
  <c r="I13" i="1"/>
  <c r="I37" i="1"/>
  <c r="F18" i="1"/>
  <c r="F19" i="1"/>
  <c r="F20" i="1"/>
  <c r="F22" i="1"/>
  <c r="F27" i="1"/>
  <c r="F25" i="1"/>
  <c r="F29" i="1"/>
  <c r="F32" i="1"/>
  <c r="F31" i="1"/>
  <c r="F30" i="1"/>
  <c r="F28" i="1"/>
  <c r="F33" i="1"/>
  <c r="F37" i="1"/>
  <c r="F34" i="1"/>
  <c r="F39" i="1"/>
  <c r="F14" i="1"/>
  <c r="F16" i="1"/>
  <c r="F17" i="1" l="1"/>
  <c r="I14" i="1"/>
  <c r="I22" i="1" l="1"/>
  <c r="I16" i="1" l="1"/>
  <c r="I19" i="1"/>
</calcChain>
</file>

<file path=xl/sharedStrings.xml><?xml version="1.0" encoding="utf-8"?>
<sst xmlns="http://schemas.openxmlformats.org/spreadsheetml/2006/main" count="143" uniqueCount="76">
  <si>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</si>
  <si>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</si>
  <si>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</si>
  <si>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</si>
  <si>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</si>
  <si>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</si>
  <si>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</si>
  <si>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</si>
  <si>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</si>
  <si>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</si>
  <si>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</si>
  <si>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</si>
  <si>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</si>
  <si>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</si>
  <si>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</si>
  <si>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</si>
  <si>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</si>
  <si>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</si>
  <si>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</si>
  <si>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</si>
  <si>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</si>
  <si>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</si>
  <si>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</si>
  <si>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</si>
  <si>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</si>
  <si>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</si>
  <si>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</si>
  <si>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</si>
  <si>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</si>
  <si>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</si>
  <si>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</si>
  <si>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</si>
  <si>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</si>
  <si>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</si>
  <si>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</si>
  <si>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NCG Distribution</t>
  </si>
  <si>
    <t>Pelėdų kalnas</t>
  </si>
  <si>
    <t>Kino Gamyba</t>
  </si>
  <si>
    <t>Raudonasis Žvirblis (Red Sparrow)</t>
  </si>
  <si>
    <t>Kapų plėšikė Lara Kroft (Tomb Raider)</t>
  </si>
  <si>
    <t>Bitė Maja: Medaus žaidynės (Maya the Bee: The Honey Games)</t>
  </si>
  <si>
    <t>Triušis Peteris (Peter Rabbit)</t>
  </si>
  <si>
    <t>Oazė: žaidimas prasideda (Ready Player One)</t>
  </si>
  <si>
    <t>Vaiduoklių žemė (Incident In A Ghost Land)</t>
  </si>
  <si>
    <t>Sengirė</t>
  </si>
  <si>
    <t>VšĮ Sengirė</t>
  </si>
  <si>
    <t>Best Film</t>
  </si>
  <si>
    <t>Vidurnakčio saulė (Midnight Sun)</t>
  </si>
  <si>
    <t>Aš lieknėju! (YA khudeyu)</t>
  </si>
  <si>
    <t>Pagrobta princesė (Vykradena pryntsesa: Ruslan i Ludmila)</t>
  </si>
  <si>
    <t>Lino: nuotykiai katino kailyje (Lino)</t>
  </si>
  <si>
    <t>Seksui ne! (Blockers)</t>
  </si>
  <si>
    <t>Tylos zona (A Quiet Place)</t>
  </si>
  <si>
    <t>Titanas (Titan)</t>
  </si>
  <si>
    <t>Griaunantys viską (Rampage)</t>
  </si>
  <si>
    <t>Telma (Thelma)</t>
  </si>
  <si>
    <t>Kino Aljansas</t>
  </si>
  <si>
    <t>Tiesa arba drąsa (Truth or Dare)</t>
  </si>
  <si>
    <t>April 13 - 19</t>
  </si>
  <si>
    <t>Balandžio 13 - 19 d.</t>
  </si>
  <si>
    <t>Eva</t>
  </si>
  <si>
    <t>Taksi 5 (Taxi 5)</t>
  </si>
  <si>
    <t>Gerumo stebuklas (Wonder)</t>
  </si>
  <si>
    <t>Dvilypis meiluzis</t>
  </si>
  <si>
    <t>A-one films</t>
  </si>
  <si>
    <t>50 Pavasariu</t>
  </si>
  <si>
    <t>Tavęs niekada čia nebuvo (You Were Never Really Here)</t>
  </si>
  <si>
    <t>Floridos projektas (The Florida Project)</t>
  </si>
  <si>
    <t>100 metų kartu</t>
  </si>
  <si>
    <t>UAB 100 metų kartu</t>
  </si>
  <si>
    <t>weekend results</t>
  </si>
  <si>
    <t>Total (26)</t>
  </si>
  <si>
    <t>April 20 - 26 Lithuanian top</t>
  </si>
  <si>
    <t>Balandžio 20 - 26 d. Lietuvos kino teatruose rodytų filmų topas</t>
  </si>
  <si>
    <t>April 20 - 26</t>
  </si>
  <si>
    <t>Balandžio 20 - 26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</si>
</sst>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7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</cellStyleXfs>
  <cellXfs count="91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1" fillId="0" borderId="0" xfId="0" applyFont="1"/>
    <xf numFmtId="10" fontId="20" fillId="2" borderId="7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165" fontId="12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8" fontId="11" fillId="0" borderId="0" xfId="0" applyNumberFormat="1" applyFont="1"/>
    <xf numFmtId="0" fontId="2" fillId="0" borderId="0" xfId="20"/>
    <xf numFmtId="4" fontId="2" fillId="0" borderId="0" xfId="20" applyNumberFormat="1"/>
    <xf numFmtId="3" fontId="2" fillId="0" borderId="0" xfId="20" applyNumberFormat="1"/>
    <xf numFmtId="3" fontId="20" fillId="2" borderId="7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10" fontId="25" fillId="2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" fontId="22" fillId="0" borderId="0" xfId="0" applyNumberFormat="1" applyFont="1"/>
  </cellXfs>
  <cellStyles count="24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2"/>
  <sheetViews>
    <sheetView tabSelected="1" zoomScale="75" zoomScaleNormal="75" workbookViewId="0">
      <selection activeCell="S13" sqref="S13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4.88671875" style="1" customWidth="1"/>
    <col min="17" max="17" width="5.77734375" style="1" customWidth="1"/>
    <col min="18" max="18" width="5.44140625" style="1" customWidth="1"/>
    <col min="19" max="19" width="5.6640625" style="1" customWidth="1"/>
    <col min="20" max="20" width="8.109375" style="1" customWidth="1"/>
    <col min="21" max="21" width="11.77734375" style="1" customWidth="1"/>
    <col min="22" max="22" width="11" style="1" customWidth="1"/>
    <col min="23" max="23" width="11.6640625" style="1" customWidth="1"/>
    <col min="24" max="24" width="10.6640625" style="1" customWidth="1"/>
    <col min="25" max="16384" width="8.88671875" style="1"/>
  </cols>
  <sheetData>
    <row r="1" spans="1:17" ht="19.5" customHeight="1">
      <c r="E1" s="2" t="s">
        <v>72</v>
      </c>
      <c r="F1" s="2"/>
      <c r="G1" s="2"/>
      <c r="H1" s="2"/>
      <c r="I1" s="2"/>
    </row>
    <row r="2" spans="1:17" ht="19.5" customHeight="1">
      <c r="E2" s="2" t="s">
        <v>73</v>
      </c>
      <c r="F2" s="2"/>
      <c r="G2" s="2"/>
      <c r="H2" s="2"/>
      <c r="I2" s="2"/>
      <c r="J2" s="2"/>
      <c r="K2" s="2"/>
    </row>
    <row r="4" spans="1:17" ht="15.75" customHeight="1" thickBot="1"/>
    <row r="5" spans="1:17" ht="15" customHeight="1">
      <c r="A5" s="87"/>
      <c r="B5" s="87"/>
      <c r="C5" s="84" t="s">
        <v>0</v>
      </c>
      <c r="D5" s="3"/>
      <c r="E5" s="3"/>
      <c r="F5" s="84" t="s">
        <v>3</v>
      </c>
      <c r="G5" s="3"/>
      <c r="H5" s="84" t="s">
        <v>5</v>
      </c>
      <c r="I5" s="84" t="s">
        <v>6</v>
      </c>
      <c r="J5" s="84" t="s">
        <v>7</v>
      </c>
      <c r="K5" s="84" t="s">
        <v>8</v>
      </c>
      <c r="L5" s="84" t="s">
        <v>10</v>
      </c>
      <c r="M5" s="84" t="s">
        <v>9</v>
      </c>
      <c r="N5" s="84" t="s">
        <v>11</v>
      </c>
      <c r="O5" s="84" t="s">
        <v>12</v>
      </c>
    </row>
    <row r="6" spans="1:17">
      <c r="A6" s="88"/>
      <c r="B6" s="88"/>
      <c r="C6" s="85"/>
      <c r="D6" s="63" t="s">
        <v>74</v>
      </c>
      <c r="E6" s="63" t="s">
        <v>58</v>
      </c>
      <c r="F6" s="85"/>
      <c r="G6" s="63" t="s">
        <v>74</v>
      </c>
      <c r="H6" s="85"/>
      <c r="I6" s="85"/>
      <c r="J6" s="85"/>
      <c r="K6" s="85"/>
      <c r="L6" s="85"/>
      <c r="M6" s="85"/>
      <c r="N6" s="85"/>
      <c r="O6" s="85"/>
    </row>
    <row r="7" spans="1:17">
      <c r="A7" s="88"/>
      <c r="B7" s="88"/>
      <c r="C7" s="85"/>
      <c r="D7" s="4" t="s">
        <v>1</v>
      </c>
      <c r="E7" s="4" t="s">
        <v>1</v>
      </c>
      <c r="F7" s="85"/>
      <c r="G7" s="4" t="s">
        <v>4</v>
      </c>
      <c r="H7" s="85"/>
      <c r="I7" s="85"/>
      <c r="J7" s="85"/>
      <c r="K7" s="85"/>
      <c r="L7" s="85"/>
      <c r="M7" s="85"/>
      <c r="N7" s="85"/>
      <c r="O7" s="85"/>
    </row>
    <row r="8" spans="1:17" ht="18" customHeight="1" thickBot="1">
      <c r="A8" s="89"/>
      <c r="B8" s="89"/>
      <c r="C8" s="86"/>
      <c r="D8" s="5" t="s">
        <v>2</v>
      </c>
      <c r="E8" s="5" t="s">
        <v>2</v>
      </c>
      <c r="F8" s="86"/>
      <c r="G8" s="6"/>
      <c r="H8" s="86"/>
      <c r="I8" s="86"/>
      <c r="J8" s="86"/>
      <c r="K8" s="86"/>
      <c r="L8" s="86"/>
      <c r="M8" s="86"/>
      <c r="N8" s="86"/>
      <c r="O8" s="86"/>
    </row>
    <row r="9" spans="1:17" ht="15" customHeight="1">
      <c r="A9" s="87"/>
      <c r="B9" s="87"/>
      <c r="C9" s="84" t="s">
        <v>13</v>
      </c>
      <c r="D9" s="3"/>
      <c r="E9" s="40"/>
      <c r="F9" s="84" t="s">
        <v>15</v>
      </c>
      <c r="G9" s="39"/>
      <c r="H9" s="8" t="s">
        <v>18</v>
      </c>
      <c r="I9" s="84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84" t="s">
        <v>26</v>
      </c>
    </row>
    <row r="10" spans="1:17" ht="21.6">
      <c r="A10" s="88"/>
      <c r="B10" s="88"/>
      <c r="C10" s="85"/>
      <c r="D10" s="62" t="s">
        <v>75</v>
      </c>
      <c r="E10" s="83" t="s">
        <v>59</v>
      </c>
      <c r="F10" s="85"/>
      <c r="G10" s="83" t="s">
        <v>75</v>
      </c>
      <c r="H10" s="4" t="s">
        <v>17</v>
      </c>
      <c r="I10" s="85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85"/>
    </row>
    <row r="11" spans="1:17">
      <c r="A11" s="88"/>
      <c r="B11" s="88"/>
      <c r="C11" s="85"/>
      <c r="D11" s="4" t="s">
        <v>14</v>
      </c>
      <c r="E11" s="4" t="s">
        <v>14</v>
      </c>
      <c r="F11" s="85"/>
      <c r="G11" s="40" t="s">
        <v>16</v>
      </c>
      <c r="H11" s="6"/>
      <c r="I11" s="85"/>
      <c r="J11" s="6"/>
      <c r="K11" s="6"/>
      <c r="L11" s="10" t="s">
        <v>2</v>
      </c>
      <c r="M11" s="4" t="s">
        <v>17</v>
      </c>
      <c r="N11" s="6"/>
      <c r="O11" s="85"/>
    </row>
    <row r="12" spans="1:17" ht="15" thickBot="1">
      <c r="A12" s="88"/>
      <c r="B12" s="89"/>
      <c r="C12" s="86"/>
      <c r="D12" s="5" t="s">
        <v>2</v>
      </c>
      <c r="E12" s="5" t="s">
        <v>2</v>
      </c>
      <c r="F12" s="86"/>
      <c r="G12" s="41" t="s">
        <v>17</v>
      </c>
      <c r="H12" s="11"/>
      <c r="I12" s="86"/>
      <c r="J12" s="11"/>
      <c r="K12" s="11"/>
      <c r="L12" s="11"/>
      <c r="M12" s="11"/>
      <c r="N12" s="11"/>
      <c r="O12" s="86"/>
    </row>
    <row r="13" spans="1:17" s="45" customFormat="1" ht="25.2" customHeight="1">
      <c r="A13" s="47">
        <v>1</v>
      </c>
      <c r="B13" s="80" t="s">
        <v>34</v>
      </c>
      <c r="C13" s="68" t="s">
        <v>57</v>
      </c>
      <c r="D13" s="70">
        <v>39966</v>
      </c>
      <c r="E13" s="70" t="s">
        <v>31</v>
      </c>
      <c r="F13" s="35" t="s">
        <v>31</v>
      </c>
      <c r="G13" s="70">
        <v>8063</v>
      </c>
      <c r="H13" s="71">
        <v>281</v>
      </c>
      <c r="I13" s="48">
        <f>G13/H13</f>
        <v>28.693950177935942</v>
      </c>
      <c r="J13" s="71">
        <v>12</v>
      </c>
      <c r="K13" s="48">
        <v>1</v>
      </c>
      <c r="L13" s="70">
        <v>39966</v>
      </c>
      <c r="M13" s="70">
        <v>8063</v>
      </c>
      <c r="N13" s="55">
        <v>43210</v>
      </c>
      <c r="O13" s="67" t="s">
        <v>35</v>
      </c>
      <c r="P13" s="58"/>
      <c r="Q13" s="59"/>
    </row>
    <row r="14" spans="1:17" s="45" customFormat="1" ht="25.2" customHeight="1">
      <c r="A14" s="64">
        <v>2</v>
      </c>
      <c r="B14" s="80">
        <v>1</v>
      </c>
      <c r="C14" s="78" t="s">
        <v>54</v>
      </c>
      <c r="D14" s="73">
        <v>23410.46</v>
      </c>
      <c r="E14" s="70">
        <v>38280.129999999997</v>
      </c>
      <c r="F14" s="35">
        <f>(D14-E14)/E14</f>
        <v>-0.38844356066711372</v>
      </c>
      <c r="G14" s="73">
        <v>4495</v>
      </c>
      <c r="H14" s="75">
        <v>245</v>
      </c>
      <c r="I14" s="71">
        <f>G14/H14</f>
        <v>18.346938775510203</v>
      </c>
      <c r="J14" s="71">
        <v>11</v>
      </c>
      <c r="K14" s="71">
        <v>2</v>
      </c>
      <c r="L14" s="73">
        <v>61401.48</v>
      </c>
      <c r="M14" s="73">
        <v>10775</v>
      </c>
      <c r="N14" s="72">
        <v>43203</v>
      </c>
      <c r="O14" s="67" t="s">
        <v>27</v>
      </c>
    </row>
    <row r="15" spans="1:17" s="45" customFormat="1" ht="25.2" customHeight="1">
      <c r="A15" s="64">
        <v>3</v>
      </c>
      <c r="B15" s="80" t="s">
        <v>34</v>
      </c>
      <c r="C15" s="78" t="s">
        <v>61</v>
      </c>
      <c r="D15" s="73">
        <v>22915.25</v>
      </c>
      <c r="E15" s="70" t="s">
        <v>31</v>
      </c>
      <c r="F15" s="35" t="s">
        <v>31</v>
      </c>
      <c r="G15" s="73">
        <v>4567</v>
      </c>
      <c r="H15" s="75">
        <v>290</v>
      </c>
      <c r="I15" s="71">
        <f>G15/H15</f>
        <v>15.748275862068965</v>
      </c>
      <c r="J15" s="71">
        <v>16</v>
      </c>
      <c r="K15" s="71">
        <v>1</v>
      </c>
      <c r="L15" s="73">
        <v>22915.25</v>
      </c>
      <c r="M15" s="73">
        <v>4567</v>
      </c>
      <c r="N15" s="72">
        <v>43210</v>
      </c>
      <c r="O15" s="67" t="s">
        <v>28</v>
      </c>
    </row>
    <row r="16" spans="1:17" s="45" customFormat="1" ht="25.2" customHeight="1">
      <c r="A16" s="64">
        <v>4</v>
      </c>
      <c r="B16" s="80">
        <v>2</v>
      </c>
      <c r="C16" s="78" t="s">
        <v>44</v>
      </c>
      <c r="D16" s="73">
        <v>20967.650000000001</v>
      </c>
      <c r="E16" s="70">
        <v>34378.120000000003</v>
      </c>
      <c r="F16" s="35">
        <f>(D16-E16)/E16</f>
        <v>-0.39008735788926213</v>
      </c>
      <c r="G16" s="73">
        <v>4633</v>
      </c>
      <c r="H16" s="75">
        <v>157</v>
      </c>
      <c r="I16" s="71">
        <f>G16/H16</f>
        <v>29.509554140127388</v>
      </c>
      <c r="J16" s="71">
        <v>15</v>
      </c>
      <c r="K16" s="71">
        <v>4</v>
      </c>
      <c r="L16" s="73">
        <f>152643+D16</f>
        <v>173610.65</v>
      </c>
      <c r="M16" s="73">
        <f>31062+G16</f>
        <v>35695</v>
      </c>
      <c r="N16" s="72">
        <v>43189</v>
      </c>
      <c r="O16" s="67" t="s">
        <v>45</v>
      </c>
    </row>
    <row r="17" spans="1:24" s="34" customFormat="1" ht="25.2" customHeight="1">
      <c r="A17" s="64">
        <v>5</v>
      </c>
      <c r="B17" s="80">
        <v>3</v>
      </c>
      <c r="C17" s="78" t="s">
        <v>52</v>
      </c>
      <c r="D17" s="73">
        <v>20680</v>
      </c>
      <c r="E17" s="70">
        <v>32071</v>
      </c>
      <c r="F17" s="35">
        <f>(D17-E17)/E17</f>
        <v>-0.35518069283776621</v>
      </c>
      <c r="G17" s="73">
        <v>4214</v>
      </c>
      <c r="H17" s="75">
        <v>155</v>
      </c>
      <c r="I17" s="71">
        <f>G17/H17</f>
        <v>27.187096774193549</v>
      </c>
      <c r="J17" s="48">
        <v>9</v>
      </c>
      <c r="K17" s="36">
        <v>3</v>
      </c>
      <c r="L17" s="73">
        <v>103797</v>
      </c>
      <c r="M17" s="73">
        <v>18934</v>
      </c>
      <c r="N17" s="51">
        <v>43196</v>
      </c>
      <c r="O17" s="49" t="s">
        <v>35</v>
      </c>
      <c r="P17" s="45"/>
      <c r="Q17" s="45"/>
      <c r="R17" s="45"/>
      <c r="S17" s="45"/>
      <c r="T17" s="45"/>
      <c r="U17" s="46"/>
      <c r="V17" s="54"/>
      <c r="W17" s="46"/>
      <c r="X17" s="54"/>
    </row>
    <row r="18" spans="1:24" s="45" customFormat="1" ht="25.2" customHeight="1">
      <c r="A18" s="64">
        <v>6</v>
      </c>
      <c r="B18" s="80">
        <v>4</v>
      </c>
      <c r="C18" s="78" t="s">
        <v>50</v>
      </c>
      <c r="D18" s="73">
        <v>15064.66</v>
      </c>
      <c r="E18" s="70">
        <v>19389.11</v>
      </c>
      <c r="F18" s="35">
        <f>(D18-E18)/E18</f>
        <v>-0.22303499232301022</v>
      </c>
      <c r="G18" s="73">
        <v>3710</v>
      </c>
      <c r="H18" s="75">
        <v>210</v>
      </c>
      <c r="I18" s="71">
        <f>G18/H18</f>
        <v>17.666666666666668</v>
      </c>
      <c r="J18" s="71">
        <v>16</v>
      </c>
      <c r="K18" s="71">
        <v>2</v>
      </c>
      <c r="L18" s="73">
        <v>35463.879999999997</v>
      </c>
      <c r="M18" s="73">
        <v>8515</v>
      </c>
      <c r="N18" s="72">
        <v>43203</v>
      </c>
      <c r="O18" s="67" t="s">
        <v>27</v>
      </c>
      <c r="P18" s="46"/>
      <c r="U18" s="46"/>
      <c r="V18" s="54"/>
      <c r="W18" s="46"/>
      <c r="X18" s="54"/>
    </row>
    <row r="19" spans="1:24" s="45" customFormat="1" ht="25.2" customHeight="1">
      <c r="A19" s="64">
        <v>7</v>
      </c>
      <c r="B19" s="80">
        <v>5</v>
      </c>
      <c r="C19" s="78" t="s">
        <v>42</v>
      </c>
      <c r="D19" s="73">
        <v>13970.05</v>
      </c>
      <c r="E19" s="70">
        <v>19356.759999999998</v>
      </c>
      <c r="F19" s="35">
        <f>(D19-E19)/E19</f>
        <v>-0.27828572550364833</v>
      </c>
      <c r="G19" s="73">
        <v>2708</v>
      </c>
      <c r="H19" s="75">
        <v>133</v>
      </c>
      <c r="I19" s="71">
        <f>G19/H19</f>
        <v>20.360902255639097</v>
      </c>
      <c r="J19" s="71">
        <v>8</v>
      </c>
      <c r="K19" s="71">
        <v>4</v>
      </c>
      <c r="L19" s="73">
        <v>166393.45000000001</v>
      </c>
      <c r="M19" s="73">
        <v>28135</v>
      </c>
      <c r="N19" s="72">
        <v>43189</v>
      </c>
      <c r="O19" s="67" t="s">
        <v>27</v>
      </c>
      <c r="P19" s="46"/>
      <c r="U19" s="57"/>
      <c r="V19" s="54"/>
      <c r="W19" s="46"/>
      <c r="X19" s="54"/>
    </row>
    <row r="20" spans="1:24" s="45" customFormat="1" ht="25.2" customHeight="1">
      <c r="A20" s="64">
        <v>8</v>
      </c>
      <c r="B20" s="80">
        <v>6</v>
      </c>
      <c r="C20" s="68" t="s">
        <v>41</v>
      </c>
      <c r="D20" s="70">
        <v>13676.04</v>
      </c>
      <c r="E20" s="61">
        <v>15480.84</v>
      </c>
      <c r="F20" s="35">
        <f>(D20-E20)/E20</f>
        <v>-0.11658282108722777</v>
      </c>
      <c r="G20" s="70">
        <v>3087</v>
      </c>
      <c r="H20" s="71">
        <v>149</v>
      </c>
      <c r="I20" s="71">
        <f>G20/H20</f>
        <v>20.718120805369129</v>
      </c>
      <c r="J20" s="48">
        <v>11</v>
      </c>
      <c r="K20" s="48">
        <v>5</v>
      </c>
      <c r="L20" s="70">
        <v>220496.03</v>
      </c>
      <c r="M20" s="70">
        <v>49232</v>
      </c>
      <c r="N20" s="51">
        <v>43182</v>
      </c>
      <c r="O20" s="49" t="s">
        <v>27</v>
      </c>
      <c r="T20" s="57"/>
      <c r="U20" s="56"/>
      <c r="V20" s="54"/>
      <c r="W20" s="54"/>
      <c r="X20" s="56"/>
    </row>
    <row r="21" spans="1:24" s="45" customFormat="1" ht="25.2" customHeight="1">
      <c r="A21" s="64">
        <v>9</v>
      </c>
      <c r="B21" s="80" t="s">
        <v>34</v>
      </c>
      <c r="C21" s="68" t="s">
        <v>66</v>
      </c>
      <c r="D21" s="70">
        <v>8706.25</v>
      </c>
      <c r="E21" s="61" t="s">
        <v>31</v>
      </c>
      <c r="F21" s="35" t="s">
        <v>31</v>
      </c>
      <c r="G21" s="70">
        <v>1926</v>
      </c>
      <c r="H21" s="71">
        <v>76</v>
      </c>
      <c r="I21" s="71">
        <f>G21/H21</f>
        <v>25.342105263157894</v>
      </c>
      <c r="J21" s="71">
        <v>11</v>
      </c>
      <c r="K21" s="71">
        <v>1</v>
      </c>
      <c r="L21" s="70">
        <v>8706.25</v>
      </c>
      <c r="M21" s="70">
        <v>1926</v>
      </c>
      <c r="N21" s="72">
        <v>43210</v>
      </c>
      <c r="O21" s="67" t="s">
        <v>64</v>
      </c>
      <c r="T21" s="57"/>
      <c r="U21" s="56"/>
      <c r="V21" s="54"/>
      <c r="W21" s="54"/>
      <c r="X21" s="56"/>
    </row>
    <row r="22" spans="1:24" s="45" customFormat="1" ht="25.2" customHeight="1">
      <c r="A22" s="64">
        <v>10</v>
      </c>
      <c r="B22" s="80">
        <v>7</v>
      </c>
      <c r="C22" s="78" t="s">
        <v>51</v>
      </c>
      <c r="D22" s="73">
        <v>8260</v>
      </c>
      <c r="E22" s="70">
        <v>11348</v>
      </c>
      <c r="F22" s="35">
        <f>(D22-E22)/E22</f>
        <v>-0.27211843496651394</v>
      </c>
      <c r="G22" s="73">
        <v>1684</v>
      </c>
      <c r="H22" s="75">
        <v>46</v>
      </c>
      <c r="I22" s="48">
        <f>G22/H22</f>
        <v>36.608695652173914</v>
      </c>
      <c r="J22" s="48">
        <v>7</v>
      </c>
      <c r="K22" s="48">
        <v>3</v>
      </c>
      <c r="L22" s="73">
        <v>43462</v>
      </c>
      <c r="M22" s="73">
        <v>8196</v>
      </c>
      <c r="N22" s="51">
        <v>43196</v>
      </c>
      <c r="O22" s="49" t="s">
        <v>35</v>
      </c>
      <c r="T22" s="57"/>
      <c r="U22" s="56"/>
      <c r="V22" s="54"/>
      <c r="W22" s="54"/>
      <c r="X22" s="56"/>
    </row>
    <row r="23" spans="1:24" ht="25.2" customHeight="1">
      <c r="A23" s="14"/>
      <c r="B23" s="14"/>
      <c r="C23" s="15" t="s">
        <v>30</v>
      </c>
      <c r="D23" s="16">
        <f>SUM(D13:D22)</f>
        <v>187616.36</v>
      </c>
      <c r="E23" s="66">
        <f t="shared" ref="E23:G23" si="0">SUM(E13:E22)</f>
        <v>170303.96</v>
      </c>
      <c r="F23" s="69">
        <f>(D23-E23)/E23</f>
        <v>0.1016558863340582</v>
      </c>
      <c r="G23" s="66">
        <f t="shared" si="0"/>
        <v>39087</v>
      </c>
      <c r="H23" s="17"/>
      <c r="I23" s="18"/>
      <c r="J23" s="17"/>
      <c r="K23" s="19"/>
      <c r="L23" s="20"/>
      <c r="M23" s="12"/>
      <c r="N23" s="21"/>
      <c r="O23" s="22"/>
    </row>
    <row r="24" spans="1:24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4" s="45" customFormat="1" ht="25.2" customHeight="1">
      <c r="A25" s="64">
        <v>11</v>
      </c>
      <c r="B25" s="80">
        <v>9</v>
      </c>
      <c r="C25" s="68" t="s">
        <v>49</v>
      </c>
      <c r="D25" s="70">
        <v>8245</v>
      </c>
      <c r="E25" s="70">
        <v>9141</v>
      </c>
      <c r="F25" s="35">
        <f>(D25-E25)/E25</f>
        <v>-9.801991029427852E-2</v>
      </c>
      <c r="G25" s="70">
        <v>1953</v>
      </c>
      <c r="H25" s="70" t="s">
        <v>31</v>
      </c>
      <c r="I25" s="35" t="s">
        <v>31</v>
      </c>
      <c r="J25" s="71">
        <v>14</v>
      </c>
      <c r="K25" s="71">
        <v>3</v>
      </c>
      <c r="L25" s="70">
        <v>42474</v>
      </c>
      <c r="M25" s="70">
        <v>9993</v>
      </c>
      <c r="N25" s="38">
        <v>43196</v>
      </c>
      <c r="O25" s="67" t="s">
        <v>33</v>
      </c>
      <c r="T25" s="57"/>
      <c r="U25" s="56"/>
      <c r="V25" s="54"/>
      <c r="W25" s="54"/>
      <c r="X25" s="56"/>
    </row>
    <row r="26" spans="1:24" s="45" customFormat="1" ht="25.2" customHeight="1">
      <c r="A26" s="64">
        <v>12</v>
      </c>
      <c r="B26" s="80" t="s">
        <v>34</v>
      </c>
      <c r="C26" s="78" t="s">
        <v>68</v>
      </c>
      <c r="D26" s="73">
        <v>4245</v>
      </c>
      <c r="E26" s="70" t="s">
        <v>31</v>
      </c>
      <c r="F26" s="35" t="s">
        <v>31</v>
      </c>
      <c r="G26" s="73">
        <v>887</v>
      </c>
      <c r="H26" s="75" t="s">
        <v>31</v>
      </c>
      <c r="I26" s="71" t="s">
        <v>31</v>
      </c>
      <c r="J26" s="71" t="s">
        <v>31</v>
      </c>
      <c r="K26" s="71">
        <v>1</v>
      </c>
      <c r="L26" s="73">
        <v>4245</v>
      </c>
      <c r="M26" s="73">
        <v>887</v>
      </c>
      <c r="N26" s="72">
        <v>43210</v>
      </c>
      <c r="O26" s="49" t="s">
        <v>69</v>
      </c>
      <c r="P26" s="90" t="s">
        <v>70</v>
      </c>
      <c r="T26" s="57"/>
      <c r="U26" s="56"/>
      <c r="V26" s="54"/>
      <c r="W26" s="54"/>
      <c r="X26" s="56"/>
    </row>
    <row r="27" spans="1:24" s="45" customFormat="1" ht="25.2" customHeight="1">
      <c r="A27" s="64">
        <v>13</v>
      </c>
      <c r="B27" s="80">
        <v>8</v>
      </c>
      <c r="C27" s="78" t="s">
        <v>53</v>
      </c>
      <c r="D27" s="73">
        <v>2627</v>
      </c>
      <c r="E27" s="61">
        <v>10066</v>
      </c>
      <c r="F27" s="35">
        <f>(D27-E27)/E27</f>
        <v>-0.73902245181800119</v>
      </c>
      <c r="G27" s="73">
        <v>615</v>
      </c>
      <c r="H27" s="70" t="s">
        <v>31</v>
      </c>
      <c r="I27" s="35" t="s">
        <v>31</v>
      </c>
      <c r="J27" s="48">
        <v>5</v>
      </c>
      <c r="K27" s="48">
        <v>2</v>
      </c>
      <c r="L27" s="73">
        <v>12693</v>
      </c>
      <c r="M27" s="73">
        <v>2555</v>
      </c>
      <c r="N27" s="72">
        <v>43203</v>
      </c>
      <c r="O27" s="49" t="s">
        <v>33</v>
      </c>
      <c r="S27" s="56"/>
      <c r="T27" s="54"/>
      <c r="U27" s="57"/>
      <c r="V27" s="54"/>
      <c r="W27" s="56"/>
      <c r="X27" s="54"/>
    </row>
    <row r="28" spans="1:24" s="45" customFormat="1" ht="25.2" customHeight="1">
      <c r="A28" s="64">
        <v>14</v>
      </c>
      <c r="B28" s="80">
        <v>14</v>
      </c>
      <c r="C28" s="68" t="s">
        <v>38</v>
      </c>
      <c r="D28" s="77">
        <v>1679.1</v>
      </c>
      <c r="E28" s="70">
        <v>2724.87</v>
      </c>
      <c r="F28" s="35">
        <f>(D28-E28)/E28</f>
        <v>-0.38378711644959213</v>
      </c>
      <c r="G28" s="77">
        <v>324</v>
      </c>
      <c r="H28" s="74">
        <v>14</v>
      </c>
      <c r="I28" s="71">
        <f>G28/H28</f>
        <v>23.142857142857142</v>
      </c>
      <c r="J28" s="74">
        <v>2</v>
      </c>
      <c r="K28" s="74">
        <v>8</v>
      </c>
      <c r="L28" s="77">
        <v>162256</v>
      </c>
      <c r="M28" s="77">
        <v>28663</v>
      </c>
      <c r="N28" s="72">
        <v>43161</v>
      </c>
      <c r="O28" s="67" t="s">
        <v>28</v>
      </c>
      <c r="S28" s="56"/>
      <c r="T28" s="54"/>
      <c r="U28" s="57"/>
      <c r="V28" s="54"/>
      <c r="W28" s="56"/>
      <c r="X28" s="54"/>
    </row>
    <row r="29" spans="1:24" s="45" customFormat="1" ht="25.2" customHeight="1">
      <c r="A29" s="64">
        <v>15</v>
      </c>
      <c r="B29" s="80">
        <v>10</v>
      </c>
      <c r="C29" s="50" t="s">
        <v>47</v>
      </c>
      <c r="D29" s="70">
        <v>1597.61</v>
      </c>
      <c r="E29" s="70">
        <v>6117.35</v>
      </c>
      <c r="F29" s="35">
        <f>(D29-E29)/E29</f>
        <v>-0.73883953018872561</v>
      </c>
      <c r="G29" s="70">
        <v>349</v>
      </c>
      <c r="H29" s="76">
        <v>17</v>
      </c>
      <c r="I29" s="71">
        <f>G29/H29</f>
        <v>20.529411764705884</v>
      </c>
      <c r="J29" s="71">
        <v>4</v>
      </c>
      <c r="K29" s="71">
        <v>3</v>
      </c>
      <c r="L29" s="70">
        <v>23997.52</v>
      </c>
      <c r="M29" s="70">
        <v>4427</v>
      </c>
      <c r="N29" s="55">
        <v>43196</v>
      </c>
      <c r="O29" s="67" t="s">
        <v>27</v>
      </c>
      <c r="S29" s="56"/>
      <c r="T29" s="54"/>
      <c r="U29" s="57"/>
      <c r="V29" s="54"/>
      <c r="W29" s="56"/>
      <c r="X29" s="54"/>
    </row>
    <row r="30" spans="1:24" s="45" customFormat="1" ht="25.2" customHeight="1">
      <c r="A30" s="64">
        <v>16</v>
      </c>
      <c r="B30" s="80">
        <v>13</v>
      </c>
      <c r="C30" s="50" t="s">
        <v>48</v>
      </c>
      <c r="D30" s="77">
        <v>1458</v>
      </c>
      <c r="E30" s="77">
        <v>2752.84</v>
      </c>
      <c r="F30" s="35">
        <f>(D30-E30)/E30</f>
        <v>-0.47036515017218583</v>
      </c>
      <c r="G30" s="77">
        <v>329</v>
      </c>
      <c r="H30" s="82">
        <v>10</v>
      </c>
      <c r="I30" s="71">
        <f>G30/H30</f>
        <v>32.9</v>
      </c>
      <c r="J30" s="74">
        <v>2</v>
      </c>
      <c r="K30" s="74">
        <v>5</v>
      </c>
      <c r="L30" s="77">
        <v>63864</v>
      </c>
      <c r="M30" s="77">
        <v>11379</v>
      </c>
      <c r="N30" s="38">
        <v>43182</v>
      </c>
      <c r="O30" s="67" t="s">
        <v>46</v>
      </c>
      <c r="P30" s="46"/>
      <c r="R30" s="52"/>
      <c r="T30" s="46"/>
      <c r="V30" s="54"/>
      <c r="W30" s="46"/>
      <c r="X30" s="54"/>
    </row>
    <row r="31" spans="1:24" s="45" customFormat="1" ht="25.2" customHeight="1">
      <c r="A31" s="64">
        <v>17</v>
      </c>
      <c r="B31" s="80">
        <v>12</v>
      </c>
      <c r="C31" s="68" t="s">
        <v>43</v>
      </c>
      <c r="D31" s="79">
        <v>945.57</v>
      </c>
      <c r="E31" s="70">
        <v>2993.39</v>
      </c>
      <c r="F31" s="35">
        <f>(D31-E31)/E31</f>
        <v>-0.68411399784191163</v>
      </c>
      <c r="G31" s="79">
        <v>194</v>
      </c>
      <c r="H31" s="81">
        <v>9</v>
      </c>
      <c r="I31" s="71">
        <f>G31/H31</f>
        <v>21.555555555555557</v>
      </c>
      <c r="J31" s="74">
        <v>2</v>
      </c>
      <c r="K31" s="74">
        <v>5</v>
      </c>
      <c r="L31" s="77">
        <v>65652</v>
      </c>
      <c r="M31" s="77">
        <v>11673</v>
      </c>
      <c r="N31" s="72">
        <v>43182</v>
      </c>
      <c r="O31" s="67" t="s">
        <v>28</v>
      </c>
      <c r="S31" s="56"/>
      <c r="T31" s="54"/>
      <c r="U31" s="57"/>
      <c r="V31" s="54"/>
      <c r="W31" s="56"/>
      <c r="X31" s="54"/>
    </row>
    <row r="32" spans="1:24" s="45" customFormat="1" ht="25.2" customHeight="1">
      <c r="A32" s="64">
        <v>18</v>
      </c>
      <c r="B32" s="80">
        <v>11</v>
      </c>
      <c r="C32" s="68" t="s">
        <v>60</v>
      </c>
      <c r="D32" s="79">
        <v>713</v>
      </c>
      <c r="E32" s="61">
        <v>3508.22</v>
      </c>
      <c r="F32" s="35">
        <f>(D32-E32)/E32</f>
        <v>-0.79676303082474875</v>
      </c>
      <c r="G32" s="79">
        <v>160</v>
      </c>
      <c r="H32" s="81">
        <v>17</v>
      </c>
      <c r="I32" s="71">
        <f>G32/H32</f>
        <v>9.4117647058823533</v>
      </c>
      <c r="J32" s="74">
        <v>5</v>
      </c>
      <c r="K32" s="71">
        <v>2</v>
      </c>
      <c r="L32" s="79">
        <v>4221</v>
      </c>
      <c r="M32" s="79">
        <v>923</v>
      </c>
      <c r="N32" s="72">
        <v>43203</v>
      </c>
      <c r="O32" s="67" t="s">
        <v>46</v>
      </c>
      <c r="S32" s="56"/>
      <c r="T32" s="54"/>
      <c r="U32" s="57"/>
      <c r="V32" s="54"/>
      <c r="W32" s="56"/>
      <c r="X32" s="54"/>
    </row>
    <row r="33" spans="1:24" s="45" customFormat="1" ht="25.2" customHeight="1">
      <c r="A33" s="64">
        <v>19</v>
      </c>
      <c r="B33" s="80">
        <v>15</v>
      </c>
      <c r="C33" s="68" t="s">
        <v>39</v>
      </c>
      <c r="D33" s="77">
        <v>697.08</v>
      </c>
      <c r="E33" s="70">
        <v>1824.84</v>
      </c>
      <c r="F33" s="35">
        <f>(D33-E33)/E33</f>
        <v>-0.61800486618004857</v>
      </c>
      <c r="G33" s="77">
        <v>136</v>
      </c>
      <c r="H33" s="74">
        <v>7</v>
      </c>
      <c r="I33" s="71">
        <f>G33/H33</f>
        <v>19.428571428571427</v>
      </c>
      <c r="J33" s="74">
        <v>1</v>
      </c>
      <c r="K33" s="71">
        <v>6</v>
      </c>
      <c r="L33" s="77">
        <v>171315.88</v>
      </c>
      <c r="M33" s="77">
        <v>28369</v>
      </c>
      <c r="N33" s="72">
        <v>43175</v>
      </c>
      <c r="O33" s="67" t="s">
        <v>27</v>
      </c>
      <c r="P33" s="46"/>
      <c r="S33" s="56"/>
      <c r="T33" s="54"/>
      <c r="U33" s="57"/>
      <c r="V33" s="54"/>
      <c r="W33" s="56"/>
      <c r="X33" s="54"/>
    </row>
    <row r="34" spans="1:24" s="45" customFormat="1" ht="25.2" customHeight="1">
      <c r="A34" s="64">
        <v>20</v>
      </c>
      <c r="B34" s="80">
        <v>19</v>
      </c>
      <c r="C34" s="50" t="s">
        <v>36</v>
      </c>
      <c r="D34" s="77">
        <v>176</v>
      </c>
      <c r="E34" s="77">
        <v>670</v>
      </c>
      <c r="F34" s="35">
        <f>(D34-E34)/E34</f>
        <v>-0.73731343283582085</v>
      </c>
      <c r="G34" s="77">
        <v>32</v>
      </c>
      <c r="H34" s="74" t="s">
        <v>31</v>
      </c>
      <c r="I34" s="71" t="s">
        <v>31</v>
      </c>
      <c r="J34" s="74" t="s">
        <v>31</v>
      </c>
      <c r="K34" s="74">
        <v>10</v>
      </c>
      <c r="L34" s="77">
        <v>446816</v>
      </c>
      <c r="M34" s="77">
        <v>85095</v>
      </c>
      <c r="N34" s="55">
        <v>43147</v>
      </c>
      <c r="O34" s="67" t="s">
        <v>37</v>
      </c>
      <c r="P34" s="46"/>
      <c r="R34" s="52"/>
      <c r="T34" s="46"/>
      <c r="U34" s="46"/>
      <c r="V34" s="54"/>
      <c r="W34" s="46"/>
      <c r="X34" s="54"/>
    </row>
    <row r="35" spans="1:24" ht="25.2" customHeight="1">
      <c r="A35" s="14"/>
      <c r="B35" s="14"/>
      <c r="C35" s="15" t="s">
        <v>32</v>
      </c>
      <c r="D35" s="37">
        <f>SUM(D23:D34)</f>
        <v>209999.71999999997</v>
      </c>
      <c r="E35" s="66">
        <f t="shared" ref="E35:G35" si="1">SUM(E23:E34)</f>
        <v>210102.47</v>
      </c>
      <c r="F35" s="69">
        <f>(D35-E35)/E35</f>
        <v>-4.8904708259750159E-4</v>
      </c>
      <c r="G35" s="66">
        <f t="shared" si="1"/>
        <v>44066</v>
      </c>
      <c r="H35" s="17"/>
      <c r="I35" s="18"/>
      <c r="J35" s="17"/>
      <c r="K35" s="19"/>
      <c r="L35" s="20"/>
      <c r="M35" s="12"/>
      <c r="N35" s="21"/>
      <c r="O35" s="22"/>
    </row>
    <row r="36" spans="1:24" ht="11.25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4" s="45" customFormat="1" ht="25.2" customHeight="1">
      <c r="A37" s="64">
        <v>21</v>
      </c>
      <c r="B37" s="80">
        <v>17</v>
      </c>
      <c r="C37" s="68" t="s">
        <v>55</v>
      </c>
      <c r="D37" s="77">
        <v>157.4</v>
      </c>
      <c r="E37" s="74">
        <v>1028.25</v>
      </c>
      <c r="F37" s="35">
        <f>(D37-E37)/E37</f>
        <v>-0.84692438609287624</v>
      </c>
      <c r="G37" s="77">
        <v>44</v>
      </c>
      <c r="H37" s="82">
        <v>5</v>
      </c>
      <c r="I37" s="71">
        <f>G37/H37</f>
        <v>8.8000000000000007</v>
      </c>
      <c r="J37" s="74">
        <v>2</v>
      </c>
      <c r="K37" s="74">
        <v>2</v>
      </c>
      <c r="L37" s="77">
        <v>1185.6500000000001</v>
      </c>
      <c r="M37" s="77">
        <v>276</v>
      </c>
      <c r="N37" s="55">
        <v>43203</v>
      </c>
      <c r="O37" s="67" t="s">
        <v>56</v>
      </c>
      <c r="P37" s="46"/>
      <c r="R37" s="52"/>
      <c r="T37" s="46"/>
      <c r="U37" s="46"/>
      <c r="V37" s="54"/>
      <c r="W37" s="46"/>
      <c r="X37" s="54"/>
    </row>
    <row r="38" spans="1:24" s="45" customFormat="1" ht="25.2" customHeight="1">
      <c r="A38" s="64">
        <v>22</v>
      </c>
      <c r="B38" s="70" t="s">
        <v>31</v>
      </c>
      <c r="C38" s="68" t="s">
        <v>67</v>
      </c>
      <c r="D38" s="77">
        <v>151.6</v>
      </c>
      <c r="E38" s="77" t="s">
        <v>31</v>
      </c>
      <c r="F38" s="35" t="s">
        <v>31</v>
      </c>
      <c r="G38" s="77">
        <v>75</v>
      </c>
      <c r="H38" s="74">
        <v>1</v>
      </c>
      <c r="I38" s="71">
        <f>G38/H38</f>
        <v>75</v>
      </c>
      <c r="J38" s="74">
        <v>1</v>
      </c>
      <c r="K38" s="77" t="s">
        <v>31</v>
      </c>
      <c r="L38" s="77">
        <v>7567.6</v>
      </c>
      <c r="M38" s="77">
        <v>1744</v>
      </c>
      <c r="N38" s="72">
        <v>43196</v>
      </c>
      <c r="O38" s="67" t="s">
        <v>64</v>
      </c>
      <c r="R38" s="52"/>
      <c r="T38" s="46"/>
      <c r="U38" s="46"/>
      <c r="V38" s="54"/>
      <c r="W38" s="46"/>
      <c r="X38" s="54"/>
    </row>
    <row r="39" spans="1:24" s="45" customFormat="1" ht="25.2" customHeight="1">
      <c r="A39" s="64">
        <v>23</v>
      </c>
      <c r="B39" s="80">
        <v>24</v>
      </c>
      <c r="C39" s="68" t="s">
        <v>40</v>
      </c>
      <c r="D39" s="71">
        <v>136</v>
      </c>
      <c r="E39" s="77">
        <v>257</v>
      </c>
      <c r="F39" s="35">
        <f>(D39-E39)/E39</f>
        <v>-0.47081712062256809</v>
      </c>
      <c r="G39" s="70">
        <v>32</v>
      </c>
      <c r="H39" s="70" t="s">
        <v>31</v>
      </c>
      <c r="I39" s="35" t="s">
        <v>31</v>
      </c>
      <c r="J39" s="74">
        <v>1</v>
      </c>
      <c r="K39" s="71">
        <v>7</v>
      </c>
      <c r="L39" s="71">
        <v>59477</v>
      </c>
      <c r="M39" s="71">
        <v>12940</v>
      </c>
      <c r="N39" s="72">
        <v>43168</v>
      </c>
      <c r="O39" s="65" t="s">
        <v>33</v>
      </c>
      <c r="Q39" s="54"/>
      <c r="R39" s="60"/>
      <c r="S39" s="60"/>
      <c r="T39" s="59"/>
      <c r="U39" s="54"/>
      <c r="V39" s="57"/>
      <c r="W39" s="56"/>
      <c r="X39" s="54"/>
    </row>
    <row r="40" spans="1:24" s="45" customFormat="1" ht="25.2" customHeight="1">
      <c r="A40" s="64">
        <v>24</v>
      </c>
      <c r="B40" s="80" t="s">
        <v>31</v>
      </c>
      <c r="C40" s="50" t="s">
        <v>63</v>
      </c>
      <c r="D40" s="43">
        <v>97</v>
      </c>
      <c r="E40" s="70" t="s">
        <v>31</v>
      </c>
      <c r="F40" s="70" t="s">
        <v>31</v>
      </c>
      <c r="G40" s="43">
        <v>19</v>
      </c>
      <c r="H40" s="74">
        <v>2</v>
      </c>
      <c r="I40" s="71">
        <f>G40/H40</f>
        <v>9.5</v>
      </c>
      <c r="J40" s="74">
        <v>1</v>
      </c>
      <c r="K40" s="53" t="s">
        <v>31</v>
      </c>
      <c r="L40" s="77">
        <v>17650</v>
      </c>
      <c r="M40" s="43">
        <v>3848</v>
      </c>
      <c r="N40" s="72">
        <v>43056</v>
      </c>
      <c r="O40" s="49" t="s">
        <v>64</v>
      </c>
      <c r="P40" s="46"/>
      <c r="R40" s="52"/>
      <c r="U40" s="46"/>
      <c r="V40" s="54"/>
      <c r="W40" s="46"/>
      <c r="X40" s="54"/>
    </row>
    <row r="41" spans="1:24" s="45" customFormat="1" ht="25.2" customHeight="1">
      <c r="A41" s="64">
        <v>25</v>
      </c>
      <c r="B41" s="70" t="s">
        <v>31</v>
      </c>
      <c r="C41" s="68" t="s">
        <v>62</v>
      </c>
      <c r="D41" s="77">
        <v>74</v>
      </c>
      <c r="E41" s="70" t="s">
        <v>31</v>
      </c>
      <c r="F41" s="70" t="s">
        <v>31</v>
      </c>
      <c r="G41" s="77">
        <v>21</v>
      </c>
      <c r="H41" s="74">
        <v>2</v>
      </c>
      <c r="I41" s="71">
        <f>G41/H41</f>
        <v>10.5</v>
      </c>
      <c r="J41" s="74">
        <v>2</v>
      </c>
      <c r="K41" s="77" t="s">
        <v>31</v>
      </c>
      <c r="L41" s="77">
        <v>34663.51</v>
      </c>
      <c r="M41" s="77">
        <v>9399</v>
      </c>
      <c r="N41" s="72">
        <v>43056</v>
      </c>
      <c r="O41" s="65" t="s">
        <v>27</v>
      </c>
      <c r="R41" s="52"/>
      <c r="T41" s="57"/>
      <c r="U41" s="56"/>
      <c r="V41" s="54"/>
      <c r="W41" s="46"/>
      <c r="X41" s="54"/>
    </row>
    <row r="42" spans="1:24" s="45" customFormat="1" ht="25.2" customHeight="1">
      <c r="A42" s="64">
        <v>26</v>
      </c>
      <c r="B42" s="80" t="s">
        <v>31</v>
      </c>
      <c r="C42" s="68" t="s">
        <v>65</v>
      </c>
      <c r="D42" s="70">
        <v>50</v>
      </c>
      <c r="E42" s="70" t="s">
        <v>31</v>
      </c>
      <c r="F42" s="70" t="s">
        <v>31</v>
      </c>
      <c r="G42" s="70">
        <v>10</v>
      </c>
      <c r="H42" s="71">
        <v>1</v>
      </c>
      <c r="I42" s="71">
        <v>10</v>
      </c>
      <c r="J42" s="74">
        <v>1</v>
      </c>
      <c r="K42" s="71" t="s">
        <v>31</v>
      </c>
      <c r="L42" s="70">
        <v>11601</v>
      </c>
      <c r="M42" s="70">
        <v>2971</v>
      </c>
      <c r="N42" s="72">
        <v>43035</v>
      </c>
      <c r="O42" s="49" t="s">
        <v>64</v>
      </c>
      <c r="P42" s="46"/>
      <c r="R42" s="54"/>
      <c r="S42" s="54"/>
      <c r="T42" s="46"/>
      <c r="U42" s="54"/>
      <c r="V42" s="54"/>
      <c r="W42" s="56"/>
      <c r="X42" s="54"/>
    </row>
    <row r="43" spans="1:24" ht="25.2" customHeight="1">
      <c r="A43" s="14"/>
      <c r="B43" s="14"/>
      <c r="C43" s="15" t="s">
        <v>71</v>
      </c>
      <c r="D43" s="16">
        <f>SUM(D35:D42)</f>
        <v>210665.71999999997</v>
      </c>
      <c r="E43" s="66">
        <f t="shared" ref="E43:G43" si="2">SUM(E35:E42)</f>
        <v>211387.72</v>
      </c>
      <c r="F43" s="69">
        <f t="shared" ref="F40:F43" si="3">(D43-E43)/E43</f>
        <v>-3.415524799643182E-3</v>
      </c>
      <c r="G43" s="66">
        <f t="shared" si="2"/>
        <v>44267</v>
      </c>
      <c r="H43" s="17"/>
      <c r="I43" s="18"/>
      <c r="J43" s="17"/>
      <c r="K43" s="19"/>
      <c r="L43" s="20"/>
      <c r="M43" s="32"/>
      <c r="N43" s="21"/>
      <c r="O43" s="33"/>
    </row>
    <row r="45" spans="1:24">
      <c r="B45" s="13"/>
    </row>
    <row r="48" spans="1:24">
      <c r="D48" s="7"/>
      <c r="E48" s="7"/>
      <c r="F48" s="44"/>
      <c r="G48" s="7"/>
      <c r="L48" s="7"/>
      <c r="M48" s="7"/>
      <c r="N48" s="42"/>
    </row>
    <row r="49" spans="5:14">
      <c r="E49" s="7"/>
      <c r="F49" s="44"/>
      <c r="L49" s="7"/>
      <c r="N49" s="42"/>
    </row>
    <row r="54" spans="5:14" ht="17.399999999999999" customHeight="1"/>
    <row r="72" ht="12" customHeight="1"/>
  </sheetData>
  <sortState ref="B13:Q42">
    <sortCondition descending="1" ref="D13:D42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2018-04-27T12:05:57Z</dcterms:modified>
</cp:coreProperties>
</file>