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Gruodis\Savaitgalis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/>
  <fileRecoveryPr autoRecover="0"/>
</workbook>
</file>

<file path=xl/calcChain.xml><?xml version="1.0" encoding="utf-8"?>
<calcChain xmlns="http://schemas.openxmlformats.org/spreadsheetml/2006/main">
  <c r="D52" i="1" l="1"/>
  <c r="D35" i="1"/>
  <c r="D23" i="1"/>
  <c r="I18" i="1"/>
  <c r="F18" i="1"/>
  <c r="I33" i="1" l="1"/>
  <c r="I30" i="1"/>
  <c r="I41" i="1"/>
  <c r="I45" i="1"/>
  <c r="I42" i="1"/>
  <c r="I21" i="1"/>
  <c r="I47" i="1"/>
  <c r="I51" i="1"/>
  <c r="F48" i="1"/>
  <c r="F14" i="1"/>
  <c r="I13" i="1"/>
  <c r="I27" i="1"/>
  <c r="I50" i="1"/>
  <c r="I49" i="1" l="1"/>
  <c r="F25" i="1" l="1"/>
  <c r="I20" i="1"/>
  <c r="F19" i="1"/>
  <c r="F29" i="1" l="1"/>
  <c r="I48" i="1"/>
  <c r="I14" i="1"/>
  <c r="I25" i="1"/>
  <c r="F17" i="1"/>
  <c r="F37" i="1" l="1"/>
  <c r="F22" i="1"/>
  <c r="F39" i="1"/>
  <c r="I22" i="1" l="1"/>
  <c r="F44" i="1"/>
  <c r="I37" i="1"/>
  <c r="I39" i="1"/>
  <c r="F28" i="1"/>
  <c r="F31" i="1"/>
  <c r="I17" i="1"/>
  <c r="F16" i="1"/>
  <c r="I16" i="1" l="1"/>
  <c r="F38" i="1" l="1"/>
  <c r="I38" i="1"/>
  <c r="F46" i="1"/>
  <c r="I31" i="1"/>
  <c r="F32" i="1"/>
  <c r="I28" i="1"/>
  <c r="F26" i="1"/>
  <c r="I46" i="1"/>
  <c r="I32" i="1"/>
  <c r="I26" i="1"/>
  <c r="F34" i="1"/>
  <c r="F40" i="1"/>
  <c r="F15" i="1"/>
  <c r="I34" i="1"/>
  <c r="I40" i="1"/>
  <c r="I15" i="1"/>
  <c r="G52" i="1"/>
  <c r="F35" i="1"/>
  <c r="G23" i="1"/>
  <c r="G35" i="1"/>
  <c r="F23" i="1"/>
  <c r="E23" i="1"/>
  <c r="E35" i="1"/>
  <c r="E52" i="1"/>
  <c r="F52" i="1"/>
</calcChain>
</file>

<file path=xl/sharedStrings.xml><?xml version="1.0" encoding="utf-8"?>
<sst xmlns="http://schemas.openxmlformats.org/spreadsheetml/2006/main" count="179" uniqueCount="90">
  <si>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</si>
  <si>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</si>
  <si>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</si>
  <si>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</si>
  <si>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</si>
  <si>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</si>
  <si>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</si>
  <si>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</si>
  <si>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</si>
  <si>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</si>
  <si>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</si>
  <si>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</si>
  <si>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</si>
  <si>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</si>
  <si>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</si>
  <si>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</si>
  <si>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</si>
  <si>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</si>
  <si>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</si>
  <si>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</si>
  <si>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</si>
  <si>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</si>
  <si>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</si>
  <si>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</si>
  <si>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</si>
  <si>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</si>
  <si>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</si>
  <si>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</si>
  <si>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</si>
  <si>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</si>
  <si>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</si>
  <si>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</si>
  <si>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</si>
  <si>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</si>
  <si>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</si>
  <si>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N</t>
  </si>
  <si>
    <t>Garsų pasaulio įrašai</t>
  </si>
  <si>
    <t xml:space="preserve"> </t>
  </si>
  <si>
    <t>Trys milijonai eurų</t>
  </si>
  <si>
    <t>Vabalo filmai</t>
  </si>
  <si>
    <t>Matilda (Mathilde)</t>
  </si>
  <si>
    <t>Toras. Pasaulių pabaiga (Thor: Ragnarok)</t>
  </si>
  <si>
    <t>Žmogžudystė rytų eksprese (Murder On The Orient Express)</t>
  </si>
  <si>
    <t>Aštuonkojis Dipas (Deep)</t>
  </si>
  <si>
    <t>Best Film</t>
  </si>
  <si>
    <t>Teisingumo lyga (Justice League)</t>
  </si>
  <si>
    <t>Gerumo stebuklas (Wonder)</t>
  </si>
  <si>
    <t>Tėtukas namie 2 (Daddys home 2)</t>
  </si>
  <si>
    <t>Šešėlių namai (Marrowbone)</t>
  </si>
  <si>
    <t>Poilsiautojai: Pavydo žaidynės</t>
  </si>
  <si>
    <t>Full Sceen</t>
  </si>
  <si>
    <t>Mažasis vampyras (Little Vampire)</t>
  </si>
  <si>
    <t>Suburbikonas (Suburbicon)</t>
  </si>
  <si>
    <t>Noras gyventi (Breathe)</t>
  </si>
  <si>
    <t>Legenda apie Kolovratą (Legenda o Kolovrate)</t>
  </si>
  <si>
    <t>Kvadratas (Rutan)</t>
  </si>
  <si>
    <t>Kino Aljansas</t>
  </si>
  <si>
    <t>December 8-10</t>
  </si>
  <si>
    <t>Gruodžio 8-10 d.</t>
  </si>
  <si>
    <t>Meškiukas Padingtonas 2 (Paddington 2)</t>
  </si>
  <si>
    <t>Užburtas ratas (Wonder Wheel)</t>
  </si>
  <si>
    <t>P</t>
  </si>
  <si>
    <t>Bulius Ferdinandas (Ferdinand)</t>
  </si>
  <si>
    <t>Preview</t>
  </si>
  <si>
    <t>Zootropolis (Zootopia)</t>
  </si>
  <si>
    <t>Kaip išgelbėti Kalėdas (Santa &amp; Cie)</t>
  </si>
  <si>
    <t>Stebuklas</t>
  </si>
  <si>
    <t>In Script</t>
  </si>
  <si>
    <t>December 15-17 Lithuanian top</t>
  </si>
  <si>
    <t>Gruodžio 15-17 d. Lietuvos kino teatruose rodytų filmų topas</t>
  </si>
  <si>
    <t>December 15-17</t>
  </si>
  <si>
    <t>Gruodžio 15-17 d.</t>
  </si>
  <si>
    <t>Viskas tik prasideda (Just Getting Started)</t>
  </si>
  <si>
    <t>Džiunglių būrys (Jungle Bunch)</t>
  </si>
  <si>
    <t>Piktieji paukščiai filmas (Angry Birds Movie)</t>
  </si>
  <si>
    <t>Dieviškoji tvarka (Die göttliche Ordnung)</t>
  </si>
  <si>
    <t>Kino pasaka</t>
  </si>
  <si>
    <t>Vaikučiai pagal sutartį (Detki naprokat)</t>
  </si>
  <si>
    <t>Žvaigždžių karai: paskutiniai džedajai (Star Wars: Episode VIII - The Last Jedi)</t>
  </si>
  <si>
    <t>N / 20</t>
  </si>
  <si>
    <t>Koko (Coco)</t>
  </si>
  <si>
    <t>Operacija "Riešutai" 2 (Nut Job 2: Nutty by Nature)</t>
  </si>
  <si>
    <t>Ratai 3 (Cars 3)</t>
  </si>
  <si>
    <t>Ponas Kūdikis (Boss Baby)</t>
  </si>
  <si>
    <t>Dvilypis meilužis (Lamant double)</t>
  </si>
  <si>
    <t>A-one films</t>
  </si>
  <si>
    <t>Apie kūną ir sielą (A teströl és a lélekröl)</t>
  </si>
  <si>
    <t>Veidai Kaimai (Visages villages)</t>
  </si>
  <si>
    <t>50 pavasarių (Aurore)</t>
  </si>
  <si>
    <t>Total (35)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</si>
</sst>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9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165" fontId="11" fillId="0" borderId="0" xfId="0" applyNumberFormat="1" applyFont="1" applyBorder="1"/>
    <xf numFmtId="3" fontId="11" fillId="0" borderId="0" xfId="0" applyNumberFormat="1" applyFont="1" applyBorder="1"/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8" fontId="11" fillId="0" borderId="0" xfId="0" applyNumberFormat="1" applyFont="1" applyBorder="1"/>
    <xf numFmtId="6" fontId="11" fillId="0" borderId="0" xfId="0" applyNumberFormat="1" applyFont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8" fillId="0" borderId="7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right" vertical="center" wrapText="1"/>
    </xf>
    <xf numFmtId="3" fontId="21" fillId="0" borderId="7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 shrinkToFit="1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 shrinkToFi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0" fontId="13" fillId="2" borderId="8" xfId="0" applyNumberFormat="1" applyFont="1" applyFill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3" fillId="2" borderId="8" xfId="0" applyFont="1" applyFill="1" applyBorder="1" applyAlignment="1">
      <alignment horizontal="left" vertical="center" wrapText="1"/>
    </xf>
    <xf numFmtId="0" fontId="0" fillId="0" borderId="0" xfId="0"/>
    <xf numFmtId="10" fontId="17" fillId="2" borderId="7" xfId="0" applyNumberFormat="1" applyFont="1" applyFill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3" fillId="2" borderId="8" xfId="0" applyFont="1" applyFill="1" applyBorder="1" applyAlignment="1">
      <alignment horizontal="left" vertical="center" wrapText="1"/>
    </xf>
    <xf numFmtId="10" fontId="13" fillId="2" borderId="8" xfId="0" applyNumberFormat="1" applyFont="1" applyFill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 wrapText="1"/>
    </xf>
    <xf numFmtId="0" fontId="11" fillId="0" borderId="0" xfId="0" applyFont="1"/>
    <xf numFmtId="0" fontId="0" fillId="0" borderId="0" xfId="0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3" fillId="2" borderId="8" xfId="0" applyFont="1" applyFill="1" applyBorder="1" applyAlignment="1">
      <alignment horizontal="left" vertical="center" wrapText="1"/>
    </xf>
    <xf numFmtId="3" fontId="21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0"/>
  <sheetViews>
    <sheetView tabSelected="1" topLeftCell="A12" zoomScale="80" zoomScaleNormal="80" workbookViewId="0">
      <selection activeCell="D53" sqref="D53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68</v>
      </c>
      <c r="F1" s="2"/>
      <c r="G1" s="2"/>
      <c r="H1" s="2"/>
      <c r="I1" s="2"/>
    </row>
    <row r="2" spans="1:26" ht="19.5" customHeight="1">
      <c r="E2" s="2" t="s">
        <v>69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95"/>
      <c r="B5" s="95"/>
      <c r="C5" s="92" t="s">
        <v>0</v>
      </c>
      <c r="D5" s="3"/>
      <c r="E5" s="3"/>
      <c r="F5" s="92" t="s">
        <v>3</v>
      </c>
      <c r="G5" s="3"/>
      <c r="H5" s="92" t="s">
        <v>5</v>
      </c>
      <c r="I5" s="92" t="s">
        <v>6</v>
      </c>
      <c r="J5" s="92" t="s">
        <v>7</v>
      </c>
      <c r="K5" s="92" t="s">
        <v>8</v>
      </c>
      <c r="L5" s="92" t="s">
        <v>10</v>
      </c>
      <c r="M5" s="92" t="s">
        <v>9</v>
      </c>
      <c r="N5" s="92" t="s">
        <v>11</v>
      </c>
      <c r="O5" s="92" t="s">
        <v>12</v>
      </c>
      <c r="T5" s="4"/>
      <c r="U5" s="4"/>
      <c r="V5" s="4"/>
      <c r="X5" s="4"/>
      <c r="Y5" s="4"/>
    </row>
    <row r="6" spans="1:26">
      <c r="A6" s="96"/>
      <c r="B6" s="96"/>
      <c r="C6" s="93"/>
      <c r="D6" s="5" t="s">
        <v>70</v>
      </c>
      <c r="E6" s="5" t="s">
        <v>57</v>
      </c>
      <c r="F6" s="93"/>
      <c r="G6" s="5" t="s">
        <v>70</v>
      </c>
      <c r="H6" s="93"/>
      <c r="I6" s="93"/>
      <c r="J6" s="93"/>
      <c r="K6" s="93"/>
      <c r="L6" s="93"/>
      <c r="M6" s="93"/>
      <c r="N6" s="93"/>
      <c r="O6" s="93"/>
      <c r="S6" s="4"/>
      <c r="T6" s="4"/>
      <c r="U6" s="4"/>
      <c r="V6" s="4"/>
      <c r="X6" s="4"/>
      <c r="Y6" s="4"/>
    </row>
    <row r="7" spans="1:26">
      <c r="A7" s="96"/>
      <c r="B7" s="96"/>
      <c r="C7" s="93"/>
      <c r="D7" s="5" t="s">
        <v>1</v>
      </c>
      <c r="E7" s="5" t="s">
        <v>1</v>
      </c>
      <c r="F7" s="93"/>
      <c r="G7" s="5" t="s">
        <v>4</v>
      </c>
      <c r="H7" s="93"/>
      <c r="I7" s="93"/>
      <c r="J7" s="93"/>
      <c r="K7" s="93"/>
      <c r="L7" s="93"/>
      <c r="M7" s="93"/>
      <c r="N7" s="93"/>
      <c r="O7" s="93"/>
      <c r="S7" s="4"/>
      <c r="T7" s="4"/>
      <c r="U7" s="6"/>
      <c r="V7" s="7"/>
      <c r="X7" s="4"/>
      <c r="Y7" s="4"/>
    </row>
    <row r="8" spans="1:26" ht="18" customHeight="1" thickBot="1">
      <c r="A8" s="97"/>
      <c r="B8" s="97"/>
      <c r="C8" s="94"/>
      <c r="D8" s="8" t="s">
        <v>2</v>
      </c>
      <c r="E8" s="8" t="s">
        <v>2</v>
      </c>
      <c r="F8" s="94"/>
      <c r="G8" s="9"/>
      <c r="H8" s="94"/>
      <c r="I8" s="94"/>
      <c r="J8" s="94"/>
      <c r="K8" s="94"/>
      <c r="L8" s="94"/>
      <c r="M8" s="94"/>
      <c r="N8" s="94"/>
      <c r="O8" s="94"/>
      <c r="S8" s="4"/>
      <c r="T8" s="4"/>
      <c r="U8" s="6"/>
      <c r="V8" s="7"/>
      <c r="W8" s="10"/>
      <c r="X8" s="11"/>
      <c r="Y8" s="12"/>
    </row>
    <row r="9" spans="1:26" ht="15" customHeight="1">
      <c r="A9" s="95"/>
      <c r="B9" s="95"/>
      <c r="C9" s="92" t="s">
        <v>13</v>
      </c>
      <c r="D9" s="3"/>
      <c r="E9" s="13"/>
      <c r="F9" s="92" t="s">
        <v>15</v>
      </c>
      <c r="G9" s="14"/>
      <c r="H9" s="15" t="s">
        <v>18</v>
      </c>
      <c r="I9" s="92" t="s">
        <v>29</v>
      </c>
      <c r="J9" s="3" t="s">
        <v>19</v>
      </c>
      <c r="K9" s="3" t="s">
        <v>20</v>
      </c>
      <c r="L9" s="16" t="s">
        <v>22</v>
      </c>
      <c r="M9" s="3" t="s">
        <v>23</v>
      </c>
      <c r="N9" s="3" t="s">
        <v>24</v>
      </c>
      <c r="O9" s="92" t="s">
        <v>26</v>
      </c>
      <c r="S9" s="4"/>
      <c r="T9" s="4"/>
      <c r="U9" s="17"/>
      <c r="V9" s="7"/>
      <c r="W9" s="10"/>
      <c r="X9" s="11"/>
      <c r="Y9" s="12"/>
    </row>
    <row r="10" spans="1:26">
      <c r="A10" s="96"/>
      <c r="B10" s="96"/>
      <c r="C10" s="93"/>
      <c r="D10" s="5" t="s">
        <v>71</v>
      </c>
      <c r="E10" s="5" t="s">
        <v>58</v>
      </c>
      <c r="F10" s="93"/>
      <c r="G10" s="5" t="s">
        <v>71</v>
      </c>
      <c r="H10" s="5" t="s">
        <v>17</v>
      </c>
      <c r="I10" s="93"/>
      <c r="J10" s="5" t="s">
        <v>17</v>
      </c>
      <c r="K10" s="5" t="s">
        <v>21</v>
      </c>
      <c r="L10" s="18" t="s">
        <v>14</v>
      </c>
      <c r="M10" s="5" t="s">
        <v>16</v>
      </c>
      <c r="N10" s="5" t="s">
        <v>25</v>
      </c>
      <c r="O10" s="93"/>
      <c r="S10" s="4"/>
      <c r="T10" s="4"/>
      <c r="U10" s="17"/>
      <c r="V10" s="4"/>
      <c r="W10" s="10"/>
      <c r="X10" s="11"/>
      <c r="Y10" s="12"/>
    </row>
    <row r="11" spans="1:26">
      <c r="A11" s="96"/>
      <c r="B11" s="96"/>
      <c r="C11" s="93"/>
      <c r="D11" s="5" t="s">
        <v>14</v>
      </c>
      <c r="E11" s="5" t="s">
        <v>14</v>
      </c>
      <c r="F11" s="93"/>
      <c r="G11" s="13" t="s">
        <v>16</v>
      </c>
      <c r="H11" s="9"/>
      <c r="I11" s="93"/>
      <c r="J11" s="9"/>
      <c r="K11" s="9"/>
      <c r="L11" s="18" t="s">
        <v>2</v>
      </c>
      <c r="M11" s="5" t="s">
        <v>17</v>
      </c>
      <c r="N11" s="9"/>
      <c r="O11" s="93"/>
      <c r="S11" s="4"/>
      <c r="T11" s="17"/>
      <c r="U11" s="17"/>
      <c r="V11" s="17"/>
      <c r="W11" s="19"/>
      <c r="X11" s="17"/>
      <c r="Y11" s="17"/>
    </row>
    <row r="12" spans="1:26" ht="15" thickBot="1">
      <c r="A12" s="96"/>
      <c r="B12" s="97"/>
      <c r="C12" s="94"/>
      <c r="D12" s="8" t="s">
        <v>2</v>
      </c>
      <c r="E12" s="8" t="s">
        <v>2</v>
      </c>
      <c r="F12" s="94"/>
      <c r="G12" s="20" t="s">
        <v>17</v>
      </c>
      <c r="H12" s="21"/>
      <c r="I12" s="94"/>
      <c r="J12" s="21"/>
      <c r="K12" s="21"/>
      <c r="L12" s="21"/>
      <c r="M12" s="21"/>
      <c r="N12" s="21"/>
      <c r="O12" s="94"/>
      <c r="S12" s="4"/>
      <c r="T12" s="17"/>
      <c r="U12" s="17"/>
      <c r="V12" s="17"/>
      <c r="W12" s="19"/>
      <c r="X12" s="17"/>
      <c r="Y12" s="17"/>
    </row>
    <row r="13" spans="1:26" ht="25.2" customHeight="1">
      <c r="A13" s="22">
        <v>1</v>
      </c>
      <c r="B13" s="22" t="s">
        <v>35</v>
      </c>
      <c r="C13" s="23" t="s">
        <v>78</v>
      </c>
      <c r="D13" s="59">
        <v>119450.44</v>
      </c>
      <c r="E13" s="59" t="s">
        <v>31</v>
      </c>
      <c r="F13" s="75" t="s">
        <v>31</v>
      </c>
      <c r="G13" s="26">
        <v>18701</v>
      </c>
      <c r="H13" s="26">
        <v>181</v>
      </c>
      <c r="I13" s="26">
        <f>G13/H13</f>
        <v>103.32044198895028</v>
      </c>
      <c r="J13" s="26">
        <v>28</v>
      </c>
      <c r="K13" s="26">
        <v>1</v>
      </c>
      <c r="L13" s="59">
        <v>123954</v>
      </c>
      <c r="M13" s="26">
        <v>19428</v>
      </c>
      <c r="N13" s="53">
        <v>43084</v>
      </c>
      <c r="O13" s="28" t="s">
        <v>28</v>
      </c>
      <c r="Q13" s="29"/>
      <c r="T13" s="17"/>
      <c r="U13" s="17"/>
      <c r="V13" s="17"/>
      <c r="W13" s="19"/>
      <c r="X13" s="17"/>
      <c r="Y13" s="17"/>
      <c r="Z13" s="19"/>
    </row>
    <row r="14" spans="1:26" s="54" customFormat="1" ht="25.2" customHeight="1">
      <c r="A14" s="57">
        <v>2</v>
      </c>
      <c r="B14" s="57" t="s">
        <v>79</v>
      </c>
      <c r="C14" s="63" t="s">
        <v>62</v>
      </c>
      <c r="D14" s="24">
        <v>64521.89</v>
      </c>
      <c r="E14" s="24">
        <v>1224</v>
      </c>
      <c r="F14" s="65">
        <f>(D14-E14)/E14</f>
        <v>51.713962418300653</v>
      </c>
      <c r="G14" s="24">
        <v>13192</v>
      </c>
      <c r="H14" s="59">
        <v>192</v>
      </c>
      <c r="I14" s="59">
        <f>G14/H14</f>
        <v>68.708333333333329</v>
      </c>
      <c r="J14" s="59">
        <v>29</v>
      </c>
      <c r="K14" s="59">
        <v>1</v>
      </c>
      <c r="L14" s="24">
        <v>66316</v>
      </c>
      <c r="M14" s="24">
        <v>13566</v>
      </c>
      <c r="N14" s="86">
        <v>43084</v>
      </c>
      <c r="O14" s="61" t="s">
        <v>28</v>
      </c>
      <c r="Q14" s="62"/>
      <c r="T14" s="55"/>
      <c r="U14" s="55"/>
      <c r="V14" s="55"/>
      <c r="W14" s="56"/>
      <c r="X14" s="55"/>
      <c r="Y14" s="55"/>
      <c r="Z14" s="56"/>
    </row>
    <row r="15" spans="1:26" s="54" customFormat="1" ht="25.2" customHeight="1">
      <c r="A15" s="57">
        <v>3</v>
      </c>
      <c r="B15" s="57">
        <v>2</v>
      </c>
      <c r="C15" s="63" t="s">
        <v>38</v>
      </c>
      <c r="D15" s="59">
        <v>20976</v>
      </c>
      <c r="E15" s="59">
        <v>35372</v>
      </c>
      <c r="F15" s="52">
        <f>(D15-E15)/E15</f>
        <v>-0.40698857853669568</v>
      </c>
      <c r="G15" s="59">
        <v>3526</v>
      </c>
      <c r="H15" s="59">
        <v>98</v>
      </c>
      <c r="I15" s="59">
        <f>G15/H15</f>
        <v>35.979591836734691</v>
      </c>
      <c r="J15" s="59">
        <v>11</v>
      </c>
      <c r="K15" s="59">
        <v>8</v>
      </c>
      <c r="L15" s="59">
        <v>1249217</v>
      </c>
      <c r="M15" s="59">
        <v>226040</v>
      </c>
      <c r="N15" s="53">
        <v>43035</v>
      </c>
      <c r="O15" s="61" t="s">
        <v>39</v>
      </c>
      <c r="Q15" s="62"/>
      <c r="T15" s="55"/>
      <c r="U15" s="55"/>
      <c r="V15" s="55"/>
      <c r="W15" s="56"/>
      <c r="X15" s="55"/>
      <c r="Y15" s="55"/>
      <c r="Z15" s="56"/>
    </row>
    <row r="16" spans="1:26" s="54" customFormat="1" ht="25.2" customHeight="1">
      <c r="A16" s="82">
        <v>4</v>
      </c>
      <c r="B16" s="57">
        <v>3</v>
      </c>
      <c r="C16" s="63" t="s">
        <v>49</v>
      </c>
      <c r="D16" s="71">
        <v>15681.47</v>
      </c>
      <c r="E16" s="59">
        <v>31804</v>
      </c>
      <c r="F16" s="52">
        <f>(D16-E16)/E16</f>
        <v>-0.50693403345491139</v>
      </c>
      <c r="G16" s="59">
        <v>2772</v>
      </c>
      <c r="H16" s="59">
        <v>47</v>
      </c>
      <c r="I16" s="59">
        <f>G16/H16</f>
        <v>58.978723404255319</v>
      </c>
      <c r="J16" s="59">
        <v>11</v>
      </c>
      <c r="K16" s="59">
        <v>4</v>
      </c>
      <c r="L16" s="71">
        <v>281885</v>
      </c>
      <c r="M16" s="59">
        <v>50683</v>
      </c>
      <c r="N16" s="60">
        <v>43063</v>
      </c>
      <c r="O16" s="61" t="s">
        <v>50</v>
      </c>
      <c r="Q16" s="62"/>
      <c r="T16" s="55"/>
      <c r="U16" s="55"/>
      <c r="V16" s="55"/>
      <c r="W16" s="56"/>
      <c r="X16" s="55"/>
      <c r="Y16" s="55"/>
      <c r="Z16" s="56"/>
    </row>
    <row r="17" spans="1:30" s="66" customFormat="1" ht="25.2" customHeight="1">
      <c r="A17" s="82">
        <v>5</v>
      </c>
      <c r="B17" s="69">
        <v>1</v>
      </c>
      <c r="C17" s="74" t="s">
        <v>59</v>
      </c>
      <c r="D17" s="71">
        <v>12733.88</v>
      </c>
      <c r="E17" s="71">
        <v>36694.300000000003</v>
      </c>
      <c r="F17" s="84">
        <f>(D17-E17)/E17</f>
        <v>-0.65297389512812631</v>
      </c>
      <c r="G17" s="71">
        <v>2795</v>
      </c>
      <c r="H17" s="71">
        <v>67</v>
      </c>
      <c r="I17" s="71">
        <f>G17/H17</f>
        <v>41.71641791044776</v>
      </c>
      <c r="J17" s="71">
        <v>14</v>
      </c>
      <c r="K17" s="71">
        <v>3</v>
      </c>
      <c r="L17" s="71">
        <v>111937.71</v>
      </c>
      <c r="M17" s="71">
        <v>24796</v>
      </c>
      <c r="N17" s="76">
        <v>43070</v>
      </c>
      <c r="O17" s="72" t="s">
        <v>27</v>
      </c>
      <c r="Q17" s="73"/>
      <c r="T17" s="67"/>
      <c r="U17" s="67"/>
      <c r="V17" s="67"/>
      <c r="W17" s="68"/>
      <c r="X17" s="67"/>
      <c r="Y17" s="67"/>
      <c r="Z17" s="68"/>
    </row>
    <row r="18" spans="1:30" customFormat="1" ht="25.05" customHeight="1">
      <c r="A18" s="82">
        <v>6</v>
      </c>
      <c r="B18" s="57">
        <v>4</v>
      </c>
      <c r="C18" s="63" t="s">
        <v>66</v>
      </c>
      <c r="D18" s="85">
        <v>11214.07</v>
      </c>
      <c r="E18" s="85">
        <v>24408.27</v>
      </c>
      <c r="F18" s="84">
        <f>(D18-E18)/E18</f>
        <v>-0.54056268633541016</v>
      </c>
      <c r="G18" s="85">
        <v>2131</v>
      </c>
      <c r="H18" s="59">
        <v>63</v>
      </c>
      <c r="I18" s="83">
        <f>G18/H18</f>
        <v>33.825396825396822</v>
      </c>
      <c r="J18" s="59">
        <v>18</v>
      </c>
      <c r="K18" s="59">
        <v>2</v>
      </c>
      <c r="L18" s="85">
        <v>53776.11</v>
      </c>
      <c r="M18" s="85">
        <v>10592</v>
      </c>
      <c r="N18" s="60">
        <v>43077</v>
      </c>
      <c r="O18" s="61" t="s">
        <v>67</v>
      </c>
      <c r="P18" s="54"/>
      <c r="Q18" s="62"/>
      <c r="R18" s="54"/>
      <c r="S18" s="54"/>
      <c r="T18" s="55"/>
      <c r="U18" s="55"/>
      <c r="V18" s="55"/>
      <c r="W18" s="56"/>
      <c r="X18" s="55"/>
      <c r="Y18" s="55"/>
      <c r="Z18" s="56"/>
      <c r="AA18" s="54"/>
      <c r="AB18" s="54"/>
      <c r="AC18" s="54"/>
      <c r="AD18" s="54"/>
    </row>
    <row r="19" spans="1:30" s="54" customFormat="1" ht="25.2" customHeight="1">
      <c r="A19" s="82">
        <v>7</v>
      </c>
      <c r="B19" s="57">
        <v>5</v>
      </c>
      <c r="C19" s="63" t="s">
        <v>65</v>
      </c>
      <c r="D19" s="59">
        <v>10745</v>
      </c>
      <c r="E19" s="59">
        <v>20615</v>
      </c>
      <c r="F19" s="84">
        <f>(D19-E19)/E19</f>
        <v>-0.47877758913412566</v>
      </c>
      <c r="G19" s="59">
        <v>2461</v>
      </c>
      <c r="H19" s="59" t="s">
        <v>31</v>
      </c>
      <c r="I19" s="59" t="s">
        <v>31</v>
      </c>
      <c r="J19" s="59">
        <v>14</v>
      </c>
      <c r="K19" s="59">
        <v>2</v>
      </c>
      <c r="L19" s="59">
        <v>36156</v>
      </c>
      <c r="M19" s="59">
        <v>8021</v>
      </c>
      <c r="N19" s="76">
        <v>43077</v>
      </c>
      <c r="O19" s="61" t="s">
        <v>36</v>
      </c>
      <c r="Q19" s="62"/>
      <c r="T19" s="55"/>
      <c r="U19" s="55"/>
      <c r="V19" s="55"/>
      <c r="W19" s="56"/>
      <c r="X19" s="55"/>
      <c r="Y19" s="55"/>
      <c r="Z19" s="56"/>
    </row>
    <row r="20" spans="1:30" s="54" customFormat="1" ht="25.2" customHeight="1">
      <c r="A20" s="82">
        <v>8</v>
      </c>
      <c r="B20" s="57" t="s">
        <v>35</v>
      </c>
      <c r="C20" s="63" t="s">
        <v>72</v>
      </c>
      <c r="D20" s="59">
        <v>7743.77</v>
      </c>
      <c r="E20" s="59" t="s">
        <v>31</v>
      </c>
      <c r="F20" s="91" t="s">
        <v>31</v>
      </c>
      <c r="G20" s="59">
        <v>1333</v>
      </c>
      <c r="H20" s="59">
        <v>49</v>
      </c>
      <c r="I20" s="59">
        <f>G20/H20</f>
        <v>27.204081632653061</v>
      </c>
      <c r="J20" s="59">
        <v>10</v>
      </c>
      <c r="K20" s="59">
        <v>1</v>
      </c>
      <c r="L20" s="59">
        <v>7743.77</v>
      </c>
      <c r="M20" s="59">
        <v>1333</v>
      </c>
      <c r="N20" s="53">
        <v>43084</v>
      </c>
      <c r="O20" s="61" t="s">
        <v>27</v>
      </c>
      <c r="Q20" s="62"/>
      <c r="T20" s="55"/>
      <c r="U20" s="55"/>
      <c r="V20" s="55"/>
      <c r="W20" s="56"/>
      <c r="X20" s="55"/>
      <c r="Y20" s="55"/>
      <c r="Z20" s="56"/>
    </row>
    <row r="21" spans="1:30" s="54" customFormat="1" ht="25.2" customHeight="1">
      <c r="A21" s="82">
        <v>9</v>
      </c>
      <c r="B21" s="57" t="s">
        <v>35</v>
      </c>
      <c r="C21" s="63" t="s">
        <v>86</v>
      </c>
      <c r="D21" s="24">
        <v>7420.4</v>
      </c>
      <c r="E21" s="83" t="s">
        <v>31</v>
      </c>
      <c r="F21" s="58" t="s">
        <v>31</v>
      </c>
      <c r="G21" s="24">
        <v>1890</v>
      </c>
      <c r="H21" s="59">
        <v>10</v>
      </c>
      <c r="I21" s="59">
        <f>G21/H21</f>
        <v>189</v>
      </c>
      <c r="J21" s="59">
        <v>5</v>
      </c>
      <c r="K21" s="59">
        <v>1</v>
      </c>
      <c r="L21" s="24">
        <v>7420.4</v>
      </c>
      <c r="M21" s="24">
        <v>1890</v>
      </c>
      <c r="N21" s="86">
        <v>43084</v>
      </c>
      <c r="O21" s="61" t="s">
        <v>85</v>
      </c>
      <c r="Q21" s="62"/>
      <c r="T21" s="55"/>
      <c r="U21" s="55"/>
      <c r="V21" s="55"/>
      <c r="W21" s="56"/>
      <c r="X21" s="55"/>
      <c r="Y21" s="55"/>
      <c r="Z21" s="56"/>
    </row>
    <row r="22" spans="1:30" s="54" customFormat="1" ht="25.2" customHeight="1">
      <c r="A22" s="82">
        <v>10</v>
      </c>
      <c r="B22" s="57">
        <v>10</v>
      </c>
      <c r="C22" s="63" t="s">
        <v>55</v>
      </c>
      <c r="D22" s="24">
        <v>5974.08</v>
      </c>
      <c r="E22" s="24">
        <v>5082.3900000000003</v>
      </c>
      <c r="F22" s="58">
        <f>(D22-E22)/E22</f>
        <v>0.17544698458795951</v>
      </c>
      <c r="G22" s="24">
        <v>1111</v>
      </c>
      <c r="H22" s="59">
        <v>16</v>
      </c>
      <c r="I22" s="59">
        <f>G22/H22</f>
        <v>69.4375</v>
      </c>
      <c r="J22" s="59">
        <v>4</v>
      </c>
      <c r="K22" s="59">
        <v>2</v>
      </c>
      <c r="L22" s="24">
        <v>22838.65</v>
      </c>
      <c r="M22" s="24">
        <v>4313</v>
      </c>
      <c r="N22" s="60">
        <v>43070</v>
      </c>
      <c r="O22" s="61" t="s">
        <v>56</v>
      </c>
      <c r="Q22" s="62"/>
      <c r="T22" s="55"/>
      <c r="U22" s="55"/>
      <c r="V22" s="55"/>
      <c r="W22" s="56"/>
      <c r="X22" s="55"/>
      <c r="Y22" s="55"/>
      <c r="Z22" s="56"/>
    </row>
    <row r="23" spans="1:30" ht="25.2" customHeight="1">
      <c r="A23" s="30"/>
      <c r="B23" s="30"/>
      <c r="C23" s="31" t="s">
        <v>30</v>
      </c>
      <c r="D23" s="32">
        <f>SUM(D13:D22)</f>
        <v>276461.00000000006</v>
      </c>
      <c r="E23" s="90">
        <f ca="1">SUM(E13:E25)</f>
        <v>164753.68000000002</v>
      </c>
      <c r="F23" s="33">
        <f ca="1">(D23-E23)/E23</f>
        <v>0.70378191248899602</v>
      </c>
      <c r="G23" s="90">
        <f ca="1">SUM(G13:G25)</f>
        <v>50675</v>
      </c>
      <c r="H23" s="34"/>
      <c r="I23" s="35"/>
      <c r="J23" s="34"/>
      <c r="K23" s="36"/>
      <c r="L23" s="37"/>
      <c r="M23" s="26"/>
      <c r="N23" s="38"/>
      <c r="O23" s="39"/>
      <c r="Q23" s="29"/>
      <c r="T23" s="17"/>
      <c r="U23" s="17"/>
      <c r="V23" s="17"/>
      <c r="W23" s="19"/>
      <c r="X23" s="17"/>
      <c r="Y23" s="17"/>
      <c r="Z23" s="19"/>
    </row>
    <row r="24" spans="1:30" ht="10.5" customHeight="1">
      <c r="A24" s="40"/>
      <c r="B24" s="40"/>
      <c r="C24" s="41"/>
      <c r="D24" s="42"/>
      <c r="E24" s="42"/>
      <c r="F24" s="42"/>
      <c r="G24" s="43"/>
      <c r="H24" s="44"/>
      <c r="I24" s="45"/>
      <c r="J24" s="44"/>
      <c r="K24" s="46"/>
      <c r="L24" s="42"/>
      <c r="M24" s="43"/>
      <c r="N24" s="47"/>
      <c r="O24" s="48"/>
      <c r="Q24" s="29"/>
      <c r="T24" s="17"/>
      <c r="U24" s="17"/>
      <c r="V24" s="17"/>
      <c r="W24" s="19"/>
      <c r="X24" s="17"/>
      <c r="Y24" s="17"/>
      <c r="Z24" s="19"/>
    </row>
    <row r="25" spans="1:30" s="54" customFormat="1" ht="25.2" customHeight="1">
      <c r="A25" s="82">
        <v>11</v>
      </c>
      <c r="B25" s="57">
        <v>6</v>
      </c>
      <c r="C25" s="63" t="s">
        <v>60</v>
      </c>
      <c r="D25" s="85">
        <v>4243.34</v>
      </c>
      <c r="E25" s="85">
        <v>9553.7199999999993</v>
      </c>
      <c r="F25" s="58">
        <f>(D25-E25)/E25</f>
        <v>-0.5558442156563097</v>
      </c>
      <c r="G25" s="85">
        <v>763</v>
      </c>
      <c r="H25" s="59">
        <v>29</v>
      </c>
      <c r="I25" s="59">
        <f>G25/H25</f>
        <v>26.310344827586206</v>
      </c>
      <c r="J25" s="59">
        <v>7</v>
      </c>
      <c r="K25" s="59">
        <v>2</v>
      </c>
      <c r="L25" s="85">
        <v>18548.759999999998</v>
      </c>
      <c r="M25" s="85">
        <v>3565</v>
      </c>
      <c r="N25" s="76">
        <v>43077</v>
      </c>
      <c r="O25" s="61" t="s">
        <v>27</v>
      </c>
      <c r="Q25" s="62"/>
      <c r="T25" s="55"/>
      <c r="U25" s="55"/>
      <c r="V25" s="55"/>
      <c r="W25" s="56"/>
      <c r="X25" s="55"/>
      <c r="Y25" s="55"/>
      <c r="Z25" s="56"/>
    </row>
    <row r="26" spans="1:30" s="54" customFormat="1" ht="25.2" customHeight="1">
      <c r="A26" s="82">
        <v>12</v>
      </c>
      <c r="B26" s="57">
        <v>7</v>
      </c>
      <c r="C26" s="63" t="s">
        <v>42</v>
      </c>
      <c r="D26" s="24">
        <v>4093.66</v>
      </c>
      <c r="E26" s="24">
        <v>7515.8</v>
      </c>
      <c r="F26" s="58">
        <f>(D26-E26)/E26</f>
        <v>-0.45532611298863729</v>
      </c>
      <c r="G26" s="24">
        <v>667</v>
      </c>
      <c r="H26" s="59">
        <v>16</v>
      </c>
      <c r="I26" s="59">
        <f>G26/H26</f>
        <v>41.6875</v>
      </c>
      <c r="J26" s="59">
        <v>4</v>
      </c>
      <c r="K26" s="59">
        <v>6</v>
      </c>
      <c r="L26" s="24">
        <v>167676</v>
      </c>
      <c r="M26" s="24">
        <v>31149</v>
      </c>
      <c r="N26" s="60">
        <v>43049</v>
      </c>
      <c r="O26" s="61" t="s">
        <v>28</v>
      </c>
      <c r="Q26" s="62"/>
      <c r="T26" s="55"/>
      <c r="U26" s="55"/>
      <c r="V26" s="55"/>
      <c r="W26" s="56"/>
      <c r="X26" s="55"/>
      <c r="Y26" s="55"/>
      <c r="Z26" s="56"/>
    </row>
    <row r="27" spans="1:30" ht="25.2" customHeight="1">
      <c r="A27" s="82">
        <v>13</v>
      </c>
      <c r="B27" s="57" t="s">
        <v>35</v>
      </c>
      <c r="C27" s="23" t="s">
        <v>77</v>
      </c>
      <c r="D27" s="85">
        <v>3157.79</v>
      </c>
      <c r="E27" s="85" t="s">
        <v>31</v>
      </c>
      <c r="F27" s="25" t="s">
        <v>31</v>
      </c>
      <c r="G27" s="85">
        <v>524</v>
      </c>
      <c r="H27" s="26">
        <v>23</v>
      </c>
      <c r="I27" s="26">
        <f>G27/H27</f>
        <v>22.782608695652176</v>
      </c>
      <c r="J27" s="26">
        <v>3</v>
      </c>
      <c r="K27" s="26">
        <v>1</v>
      </c>
      <c r="L27" s="85">
        <v>3157.79</v>
      </c>
      <c r="M27" s="85">
        <v>524</v>
      </c>
      <c r="N27" s="76">
        <v>43084</v>
      </c>
      <c r="O27" s="28" t="s">
        <v>44</v>
      </c>
      <c r="Q27" s="29"/>
      <c r="T27" s="17"/>
      <c r="U27" s="17"/>
      <c r="V27" s="17"/>
      <c r="W27" s="19"/>
      <c r="X27" s="17"/>
      <c r="Y27" s="17"/>
      <c r="Z27" s="19"/>
    </row>
    <row r="28" spans="1:30" s="54" customFormat="1" ht="25.2" customHeight="1">
      <c r="A28" s="82">
        <v>14</v>
      </c>
      <c r="B28" s="57">
        <v>8</v>
      </c>
      <c r="C28" s="63" t="s">
        <v>47</v>
      </c>
      <c r="D28" s="24">
        <v>2491.1899999999996</v>
      </c>
      <c r="E28" s="24">
        <v>5607.74</v>
      </c>
      <c r="F28" s="58">
        <f>(D28-E28)/E28</f>
        <v>-0.55575864786883844</v>
      </c>
      <c r="G28" s="24">
        <v>432</v>
      </c>
      <c r="H28" s="59">
        <v>11</v>
      </c>
      <c r="I28" s="59">
        <f>G28/H28</f>
        <v>39.272727272727273</v>
      </c>
      <c r="J28" s="59">
        <v>3</v>
      </c>
      <c r="K28" s="59">
        <v>4</v>
      </c>
      <c r="L28" s="24">
        <v>44684.729999999996</v>
      </c>
      <c r="M28" s="24">
        <v>8324</v>
      </c>
      <c r="N28" s="60">
        <v>43063</v>
      </c>
      <c r="O28" s="61" t="s">
        <v>32</v>
      </c>
      <c r="Q28" s="62"/>
      <c r="T28" s="55"/>
      <c r="U28" s="55"/>
      <c r="V28" s="55"/>
      <c r="W28" s="56"/>
      <c r="X28" s="55"/>
      <c r="Y28" s="55"/>
      <c r="Z28" s="56"/>
    </row>
    <row r="29" spans="1:30" ht="25.2" customHeight="1">
      <c r="A29" s="82">
        <v>15</v>
      </c>
      <c r="B29" s="57">
        <v>9</v>
      </c>
      <c r="C29" s="23" t="s">
        <v>54</v>
      </c>
      <c r="D29" s="24">
        <v>2440</v>
      </c>
      <c r="E29" s="24">
        <v>5291</v>
      </c>
      <c r="F29" s="25">
        <f>(D29-E29)/E29</f>
        <v>-0.53883953883953883</v>
      </c>
      <c r="G29" s="24">
        <v>397</v>
      </c>
      <c r="H29" s="26" t="s">
        <v>31</v>
      </c>
      <c r="I29" s="26" t="s">
        <v>31</v>
      </c>
      <c r="J29" s="26">
        <v>4</v>
      </c>
      <c r="K29" s="26">
        <v>3</v>
      </c>
      <c r="L29" s="24">
        <v>26320</v>
      </c>
      <c r="M29" s="24">
        <v>4698</v>
      </c>
      <c r="N29" s="60">
        <v>43070</v>
      </c>
      <c r="O29" s="28" t="s">
        <v>36</v>
      </c>
      <c r="Q29" s="29"/>
      <c r="T29" s="17"/>
      <c r="U29" s="17"/>
      <c r="V29" s="17"/>
      <c r="W29" s="19"/>
      <c r="X29" s="17"/>
      <c r="Y29" s="17"/>
      <c r="Z29" s="19"/>
    </row>
    <row r="30" spans="1:30" s="54" customFormat="1" ht="25.2" customHeight="1">
      <c r="A30" s="82">
        <v>16</v>
      </c>
      <c r="B30" s="57" t="s">
        <v>31</v>
      </c>
      <c r="C30" s="63" t="s">
        <v>84</v>
      </c>
      <c r="D30" s="24">
        <v>1252.2</v>
      </c>
      <c r="E30" s="24" t="s">
        <v>31</v>
      </c>
      <c r="F30" s="58" t="s">
        <v>31</v>
      </c>
      <c r="G30" s="24">
        <v>301</v>
      </c>
      <c r="H30" s="59">
        <v>5</v>
      </c>
      <c r="I30" s="83">
        <f t="shared" ref="I30:I34" si="0">G30/H30</f>
        <v>60.2</v>
      </c>
      <c r="J30" s="59">
        <v>3</v>
      </c>
      <c r="K30" s="59">
        <v>6</v>
      </c>
      <c r="L30" s="24">
        <v>12688.2</v>
      </c>
      <c r="M30" s="24">
        <v>2844</v>
      </c>
      <c r="N30" s="86">
        <v>43025</v>
      </c>
      <c r="O30" s="61" t="s">
        <v>85</v>
      </c>
      <c r="Q30" s="62"/>
      <c r="T30" s="55"/>
      <c r="U30" s="55"/>
      <c r="V30" s="55"/>
      <c r="W30" s="56"/>
      <c r="X30" s="55"/>
      <c r="Y30" s="55"/>
      <c r="Z30" s="56"/>
    </row>
    <row r="31" spans="1:30" s="66" customFormat="1" ht="25.2" customHeight="1">
      <c r="A31" s="82">
        <v>17</v>
      </c>
      <c r="B31" s="69">
        <v>16</v>
      </c>
      <c r="C31" s="74" t="s">
        <v>48</v>
      </c>
      <c r="D31" s="71">
        <v>978.75</v>
      </c>
      <c r="E31" s="71">
        <v>1715.38</v>
      </c>
      <c r="F31" s="70">
        <f>(D31-E31)/E31</f>
        <v>-0.42942671594632098</v>
      </c>
      <c r="G31" s="71">
        <v>167</v>
      </c>
      <c r="H31" s="71">
        <v>3</v>
      </c>
      <c r="I31" s="71">
        <f t="shared" si="0"/>
        <v>55.666666666666664</v>
      </c>
      <c r="J31" s="71">
        <v>2</v>
      </c>
      <c r="K31" s="71">
        <v>4</v>
      </c>
      <c r="L31" s="71">
        <v>23197.46</v>
      </c>
      <c r="M31" s="71">
        <v>4323</v>
      </c>
      <c r="N31" s="86">
        <v>43063</v>
      </c>
      <c r="O31" s="72" t="s">
        <v>27</v>
      </c>
      <c r="Q31" s="73"/>
      <c r="T31" s="67"/>
      <c r="U31" s="67"/>
      <c r="V31" s="67"/>
      <c r="W31" s="68"/>
      <c r="X31" s="67"/>
      <c r="Y31" s="67"/>
      <c r="Z31" s="68"/>
    </row>
    <row r="32" spans="1:30" s="54" customFormat="1" ht="25.2" customHeight="1">
      <c r="A32" s="82">
        <v>18</v>
      </c>
      <c r="B32" s="57">
        <v>13</v>
      </c>
      <c r="C32" s="63" t="s">
        <v>45</v>
      </c>
      <c r="D32" s="59">
        <v>971.85</v>
      </c>
      <c r="E32" s="59">
        <v>2669.39</v>
      </c>
      <c r="F32" s="58">
        <f>(D32-E32)/E32</f>
        <v>-0.63592805847028722</v>
      </c>
      <c r="G32" s="59">
        <v>154</v>
      </c>
      <c r="H32" s="59">
        <v>4</v>
      </c>
      <c r="I32" s="59">
        <f t="shared" si="0"/>
        <v>38.5</v>
      </c>
      <c r="J32" s="59">
        <v>2</v>
      </c>
      <c r="K32" s="59">
        <v>5</v>
      </c>
      <c r="L32" s="59">
        <v>117197.2</v>
      </c>
      <c r="M32" s="59">
        <v>20579</v>
      </c>
      <c r="N32" s="53">
        <v>43025</v>
      </c>
      <c r="O32" s="61" t="s">
        <v>33</v>
      </c>
      <c r="Q32" s="62"/>
      <c r="T32" s="55"/>
      <c r="U32" s="55"/>
      <c r="V32" s="55"/>
      <c r="W32" s="56"/>
      <c r="X32" s="55"/>
      <c r="Y32" s="55"/>
      <c r="Z32" s="56"/>
    </row>
    <row r="33" spans="1:26" ht="25.2" customHeight="1">
      <c r="A33" s="82">
        <v>19</v>
      </c>
      <c r="B33" s="57" t="s">
        <v>61</v>
      </c>
      <c r="C33" s="23" t="s">
        <v>80</v>
      </c>
      <c r="D33" s="24">
        <v>684.7</v>
      </c>
      <c r="E33" s="83" t="s">
        <v>31</v>
      </c>
      <c r="F33" s="58" t="s">
        <v>31</v>
      </c>
      <c r="G33" s="24">
        <v>167</v>
      </c>
      <c r="H33" s="26">
        <v>1</v>
      </c>
      <c r="I33" s="83">
        <f t="shared" si="0"/>
        <v>167</v>
      </c>
      <c r="J33" s="26">
        <v>1</v>
      </c>
      <c r="K33" s="26">
        <v>0</v>
      </c>
      <c r="L33" s="24">
        <v>2435</v>
      </c>
      <c r="M33" s="24">
        <v>517</v>
      </c>
      <c r="N33" s="27" t="s">
        <v>63</v>
      </c>
      <c r="O33" s="28" t="s">
        <v>28</v>
      </c>
      <c r="Q33" s="29"/>
      <c r="T33" s="17"/>
      <c r="U33" s="17"/>
      <c r="V33" s="17"/>
      <c r="W33" s="19"/>
      <c r="X33" s="17"/>
      <c r="Y33" s="17"/>
      <c r="Z33" s="19"/>
    </row>
    <row r="34" spans="1:26" ht="25.2" customHeight="1">
      <c r="A34" s="82">
        <v>20</v>
      </c>
      <c r="B34" s="57">
        <v>23</v>
      </c>
      <c r="C34" s="23" t="s">
        <v>41</v>
      </c>
      <c r="D34" s="24">
        <v>603.66999999999996</v>
      </c>
      <c r="E34" s="24">
        <v>631.28</v>
      </c>
      <c r="F34" s="58">
        <f>(D34-E34)/E34</f>
        <v>-4.3736535293372222E-2</v>
      </c>
      <c r="G34" s="24">
        <v>92</v>
      </c>
      <c r="H34" s="26">
        <v>3</v>
      </c>
      <c r="I34" s="26">
        <f t="shared" si="0"/>
        <v>30.666666666666668</v>
      </c>
      <c r="J34" s="26">
        <v>2</v>
      </c>
      <c r="K34" s="26">
        <v>7</v>
      </c>
      <c r="L34" s="24">
        <v>175886</v>
      </c>
      <c r="M34" s="24">
        <v>30179</v>
      </c>
      <c r="N34" s="27">
        <v>43042</v>
      </c>
      <c r="O34" s="28" t="s">
        <v>28</v>
      </c>
      <c r="Q34" s="29"/>
      <c r="T34" s="17"/>
      <c r="U34" s="17"/>
      <c r="V34" s="17"/>
      <c r="W34" s="19"/>
      <c r="X34" s="17"/>
      <c r="Y34" s="17"/>
      <c r="Z34" s="19"/>
    </row>
    <row r="35" spans="1:26" ht="25.2" customHeight="1">
      <c r="A35" s="30"/>
      <c r="B35" s="30"/>
      <c r="C35" s="31" t="s">
        <v>34</v>
      </c>
      <c r="D35" s="32">
        <f>SUM(D23:D34)</f>
        <v>297378.15000000002</v>
      </c>
      <c r="E35" s="90">
        <f ca="1">SUM(E23:E37)</f>
        <v>189676.17</v>
      </c>
      <c r="F35" s="33">
        <f ca="1">(D35-E35)/E35</f>
        <v>0.57055121895386218</v>
      </c>
      <c r="G35" s="90">
        <f ca="1">SUM(G23:G37)</f>
        <v>53681</v>
      </c>
      <c r="H35" s="34"/>
      <c r="I35" s="35"/>
      <c r="J35" s="34"/>
      <c r="K35" s="36"/>
      <c r="L35" s="37"/>
      <c r="M35" s="26"/>
      <c r="N35" s="38"/>
      <c r="O35" s="39"/>
      <c r="Q35" s="29"/>
      <c r="T35" s="17"/>
      <c r="U35" s="17"/>
      <c r="V35" s="17"/>
      <c r="W35" s="19"/>
      <c r="X35" s="17"/>
      <c r="Y35" s="17"/>
      <c r="Z35" s="19"/>
    </row>
    <row r="36" spans="1:26" ht="11.25" customHeight="1">
      <c r="A36" s="40"/>
      <c r="B36" s="40"/>
      <c r="C36" s="41"/>
      <c r="D36" s="42"/>
      <c r="E36" s="42"/>
      <c r="F36" s="42"/>
      <c r="G36" s="43"/>
      <c r="H36" s="44"/>
      <c r="I36" s="45"/>
      <c r="J36" s="44"/>
      <c r="K36" s="46"/>
      <c r="L36" s="42"/>
      <c r="M36" s="43"/>
      <c r="N36" s="47"/>
      <c r="O36" s="48"/>
      <c r="Q36" s="29"/>
      <c r="T36" s="17"/>
      <c r="U36" s="17"/>
      <c r="V36" s="17"/>
      <c r="W36" s="19"/>
      <c r="X36" s="17"/>
      <c r="Y36" s="17"/>
      <c r="Z36" s="19"/>
    </row>
    <row r="37" spans="1:26" s="54" customFormat="1" ht="25.2" customHeight="1">
      <c r="A37" s="82">
        <v>21</v>
      </c>
      <c r="B37" s="57">
        <v>17</v>
      </c>
      <c r="C37" s="63" t="s">
        <v>53</v>
      </c>
      <c r="D37" s="71">
        <v>517.99</v>
      </c>
      <c r="E37" s="59">
        <v>1491.9</v>
      </c>
      <c r="F37" s="58">
        <f>(D37-E37)/E37</f>
        <v>-0.65279844493598771</v>
      </c>
      <c r="G37" s="59">
        <v>105</v>
      </c>
      <c r="H37" s="59">
        <v>8</v>
      </c>
      <c r="I37" s="59">
        <f>G37/H37</f>
        <v>13.125</v>
      </c>
      <c r="J37" s="59">
        <v>3</v>
      </c>
      <c r="K37" s="59">
        <v>3</v>
      </c>
      <c r="L37" s="71">
        <v>10431</v>
      </c>
      <c r="M37" s="71">
        <v>2060</v>
      </c>
      <c r="N37" s="53">
        <v>43070</v>
      </c>
      <c r="O37" s="61" t="s">
        <v>28</v>
      </c>
      <c r="Q37" s="62"/>
      <c r="T37" s="55"/>
      <c r="U37" s="55"/>
      <c r="V37" s="55"/>
      <c r="W37" s="56"/>
      <c r="X37" s="55"/>
      <c r="Y37" s="55"/>
      <c r="Z37" s="56"/>
    </row>
    <row r="38" spans="1:26" s="54" customFormat="1" ht="25.2" customHeight="1">
      <c r="A38" s="82">
        <v>22</v>
      </c>
      <c r="B38" s="57">
        <v>15</v>
      </c>
      <c r="C38" s="63" t="s">
        <v>43</v>
      </c>
      <c r="D38" s="24">
        <v>473.4</v>
      </c>
      <c r="E38" s="24">
        <v>1875.83</v>
      </c>
      <c r="F38" s="58">
        <f>(D38-E38)/E38</f>
        <v>-0.74763171502748116</v>
      </c>
      <c r="G38" s="24">
        <v>131</v>
      </c>
      <c r="H38" s="59">
        <v>4</v>
      </c>
      <c r="I38" s="59">
        <f>G38/H38</f>
        <v>32.75</v>
      </c>
      <c r="J38" s="59">
        <v>3</v>
      </c>
      <c r="K38" s="59">
        <v>6</v>
      </c>
      <c r="L38" s="24">
        <v>69510.2</v>
      </c>
      <c r="M38" s="24">
        <v>15933</v>
      </c>
      <c r="N38" s="60">
        <v>43049</v>
      </c>
      <c r="O38" s="61" t="s">
        <v>44</v>
      </c>
      <c r="Q38" s="62"/>
      <c r="T38" s="55"/>
      <c r="U38" s="55"/>
      <c r="V38" s="55"/>
      <c r="W38" s="56"/>
      <c r="X38" s="55"/>
      <c r="Y38" s="55"/>
      <c r="Z38" s="56"/>
    </row>
    <row r="39" spans="1:26" s="54" customFormat="1" ht="25.2" customHeight="1">
      <c r="A39" s="82">
        <v>23</v>
      </c>
      <c r="B39" s="57">
        <v>18</v>
      </c>
      <c r="C39" s="63" t="s">
        <v>52</v>
      </c>
      <c r="D39" s="24">
        <v>414.86</v>
      </c>
      <c r="E39" s="24">
        <v>1432.04</v>
      </c>
      <c r="F39" s="58">
        <f>(D39-E39)/E39</f>
        <v>-0.71030138822937905</v>
      </c>
      <c r="G39" s="24">
        <v>82</v>
      </c>
      <c r="H39" s="59">
        <v>4</v>
      </c>
      <c r="I39" s="59">
        <f>G39/H39</f>
        <v>20.5</v>
      </c>
      <c r="J39" s="59">
        <v>2</v>
      </c>
      <c r="K39" s="59">
        <v>3</v>
      </c>
      <c r="L39" s="24">
        <v>12890.02</v>
      </c>
      <c r="M39" s="24">
        <v>2475</v>
      </c>
      <c r="N39" s="60">
        <v>43070</v>
      </c>
      <c r="O39" s="61" t="s">
        <v>32</v>
      </c>
      <c r="Q39" s="62"/>
      <c r="T39" s="55"/>
      <c r="U39" s="55"/>
      <c r="V39" s="55"/>
      <c r="W39" s="56"/>
      <c r="X39" s="55"/>
      <c r="Y39" s="55"/>
      <c r="Z39" s="56"/>
    </row>
    <row r="40" spans="1:26" ht="25.2" customHeight="1">
      <c r="A40" s="82">
        <v>24</v>
      </c>
      <c r="B40" s="57">
        <v>22</v>
      </c>
      <c r="C40" s="63" t="s">
        <v>40</v>
      </c>
      <c r="D40" s="24">
        <v>370.59</v>
      </c>
      <c r="E40" s="24">
        <v>726.97</v>
      </c>
      <c r="F40" s="58">
        <f>(D40-E40)/E40</f>
        <v>-0.49022655680426985</v>
      </c>
      <c r="G40" s="24">
        <v>72</v>
      </c>
      <c r="H40" s="59">
        <v>4</v>
      </c>
      <c r="I40" s="59">
        <f>G40/H40</f>
        <v>18</v>
      </c>
      <c r="J40" s="59">
        <v>1</v>
      </c>
      <c r="K40" s="59">
        <v>8</v>
      </c>
      <c r="L40" s="24">
        <v>100085.9</v>
      </c>
      <c r="M40" s="24">
        <v>18656</v>
      </c>
      <c r="N40" s="60">
        <v>43035</v>
      </c>
      <c r="O40" s="61" t="s">
        <v>27</v>
      </c>
      <c r="P40" s="54"/>
      <c r="Q40" s="62"/>
      <c r="R40" s="54"/>
      <c r="S40" s="54"/>
      <c r="T40" s="55"/>
      <c r="U40" s="55"/>
      <c r="V40" s="55"/>
      <c r="W40" s="56"/>
      <c r="X40" s="55"/>
      <c r="Y40" s="55"/>
      <c r="Z40" s="56"/>
    </row>
    <row r="41" spans="1:26" ht="25.2" customHeight="1">
      <c r="A41" s="82">
        <v>25</v>
      </c>
      <c r="B41" s="57" t="s">
        <v>31</v>
      </c>
      <c r="C41" s="23" t="s">
        <v>88</v>
      </c>
      <c r="D41" s="24">
        <v>349.2</v>
      </c>
      <c r="E41" s="83" t="s">
        <v>31</v>
      </c>
      <c r="F41" s="70" t="s">
        <v>31</v>
      </c>
      <c r="G41" s="24">
        <v>75</v>
      </c>
      <c r="H41" s="26">
        <v>4</v>
      </c>
      <c r="I41" s="83">
        <f>G41/H41</f>
        <v>18.75</v>
      </c>
      <c r="J41" s="26">
        <v>2</v>
      </c>
      <c r="K41" s="26"/>
      <c r="L41" s="24">
        <v>8368.2999999999993</v>
      </c>
      <c r="M41" s="24">
        <v>2086</v>
      </c>
      <c r="N41" s="27" t="s">
        <v>31</v>
      </c>
      <c r="O41" s="28" t="s">
        <v>85</v>
      </c>
      <c r="Q41" s="29"/>
      <c r="T41" s="17"/>
      <c r="U41" s="17"/>
      <c r="V41" s="17"/>
      <c r="W41" s="19"/>
      <c r="X41" s="17"/>
      <c r="Y41" s="17"/>
      <c r="Z41" s="19"/>
    </row>
    <row r="42" spans="1:26" ht="25.2" customHeight="1">
      <c r="A42" s="82">
        <v>26</v>
      </c>
      <c r="B42" s="57" t="s">
        <v>31</v>
      </c>
      <c r="C42" s="23" t="s">
        <v>87</v>
      </c>
      <c r="D42" s="24">
        <v>156.6</v>
      </c>
      <c r="E42" s="83" t="s">
        <v>31</v>
      </c>
      <c r="F42" s="25" t="s">
        <v>31</v>
      </c>
      <c r="G42" s="24">
        <v>44</v>
      </c>
      <c r="H42" s="26">
        <v>3</v>
      </c>
      <c r="I42" s="26">
        <f>G42/H42</f>
        <v>14.666666666666666</v>
      </c>
      <c r="J42" s="26">
        <v>2</v>
      </c>
      <c r="K42" s="26">
        <v>3</v>
      </c>
      <c r="L42" s="24">
        <v>2681.5</v>
      </c>
      <c r="M42" s="24">
        <v>722</v>
      </c>
      <c r="N42" s="27">
        <v>43070</v>
      </c>
      <c r="O42" s="28" t="s">
        <v>85</v>
      </c>
      <c r="Q42" s="29"/>
      <c r="T42" s="17"/>
      <c r="U42" s="17"/>
      <c r="V42" s="17"/>
      <c r="W42" s="19"/>
      <c r="X42" s="17"/>
      <c r="Y42" s="17"/>
      <c r="Z42" s="19"/>
    </row>
    <row r="43" spans="1:26" s="54" customFormat="1" ht="25.2" customHeight="1">
      <c r="A43" s="82">
        <v>27</v>
      </c>
      <c r="B43" s="57" t="s">
        <v>31</v>
      </c>
      <c r="C43" s="63" t="s">
        <v>75</v>
      </c>
      <c r="D43" s="24">
        <v>130.80000000000001</v>
      </c>
      <c r="E43" s="83" t="s">
        <v>31</v>
      </c>
      <c r="F43" s="58" t="s">
        <v>31</v>
      </c>
      <c r="G43" s="24">
        <v>34</v>
      </c>
      <c r="H43" s="59">
        <v>4</v>
      </c>
      <c r="I43" s="59">
        <v>6</v>
      </c>
      <c r="J43" s="59">
        <v>3</v>
      </c>
      <c r="K43" s="59">
        <v>3</v>
      </c>
      <c r="L43" s="24">
        <v>1888.2</v>
      </c>
      <c r="M43" s="24">
        <v>554</v>
      </c>
      <c r="N43" s="60">
        <v>43070</v>
      </c>
      <c r="O43" s="61" t="s">
        <v>76</v>
      </c>
      <c r="Q43" s="62"/>
      <c r="T43" s="55"/>
      <c r="U43" s="55"/>
      <c r="V43" s="55"/>
      <c r="W43" s="56"/>
      <c r="X43" s="55"/>
      <c r="Y43" s="55"/>
      <c r="Z43" s="56"/>
    </row>
    <row r="44" spans="1:26" ht="25.2" customHeight="1">
      <c r="A44" s="82">
        <v>28</v>
      </c>
      <c r="B44" s="57">
        <v>11</v>
      </c>
      <c r="C44" s="23" t="s">
        <v>51</v>
      </c>
      <c r="D44" s="85">
        <v>126</v>
      </c>
      <c r="E44" s="85">
        <v>4196</v>
      </c>
      <c r="F44" s="25">
        <f>(D44-E44)/E44</f>
        <v>-0.96997140133460436</v>
      </c>
      <c r="G44" s="85">
        <v>31</v>
      </c>
      <c r="H44" s="26" t="s">
        <v>31</v>
      </c>
      <c r="I44" s="26" t="s">
        <v>31</v>
      </c>
      <c r="J44" s="26">
        <v>2</v>
      </c>
      <c r="K44" s="26">
        <v>4</v>
      </c>
      <c r="L44" s="85">
        <v>42599</v>
      </c>
      <c r="M44" s="85">
        <v>8902</v>
      </c>
      <c r="N44" s="27">
        <v>43063</v>
      </c>
      <c r="O44" s="28" t="s">
        <v>36</v>
      </c>
      <c r="Q44" s="29"/>
      <c r="T44" s="17"/>
      <c r="U44" s="17"/>
      <c r="V44" s="17"/>
      <c r="W44" s="19"/>
      <c r="X44" s="17"/>
      <c r="Y44" s="17"/>
      <c r="Z44" s="19"/>
    </row>
    <row r="45" spans="1:26" s="54" customFormat="1" ht="25.2" customHeight="1">
      <c r="A45" s="82">
        <v>29</v>
      </c>
      <c r="B45" s="57" t="s">
        <v>31</v>
      </c>
      <c r="C45" s="63" t="s">
        <v>83</v>
      </c>
      <c r="D45" s="83">
        <v>85</v>
      </c>
      <c r="E45" s="51" t="s">
        <v>31</v>
      </c>
      <c r="F45" s="58" t="s">
        <v>31</v>
      </c>
      <c r="G45" s="83">
        <v>34</v>
      </c>
      <c r="H45" s="59">
        <v>6</v>
      </c>
      <c r="I45" s="83">
        <f t="shared" ref="I45:I51" si="1">G45/H45</f>
        <v>5.666666666666667</v>
      </c>
      <c r="J45" s="59">
        <v>2</v>
      </c>
      <c r="K45" s="59" t="s">
        <v>31</v>
      </c>
      <c r="L45" s="83">
        <v>441827</v>
      </c>
      <c r="M45" s="83">
        <v>99888</v>
      </c>
      <c r="N45" s="60">
        <v>42839</v>
      </c>
      <c r="O45" s="61" t="s">
        <v>28</v>
      </c>
      <c r="P45" s="78"/>
      <c r="Q45" s="62"/>
      <c r="R45" s="78"/>
      <c r="S45" s="78"/>
      <c r="T45" s="55"/>
      <c r="U45" s="55"/>
      <c r="V45" s="55"/>
      <c r="W45" s="56"/>
      <c r="X45" s="55"/>
      <c r="Y45" s="55"/>
      <c r="Z45" s="56"/>
    </row>
    <row r="46" spans="1:26" ht="25.2" customHeight="1">
      <c r="A46" s="82">
        <v>30</v>
      </c>
      <c r="B46" s="57">
        <v>24</v>
      </c>
      <c r="C46" s="23" t="s">
        <v>46</v>
      </c>
      <c r="D46" s="59">
        <v>81.2</v>
      </c>
      <c r="E46" s="59">
        <v>615.66</v>
      </c>
      <c r="F46" s="25">
        <f>(D46-E46)/E46</f>
        <v>-0.86810902121300715</v>
      </c>
      <c r="G46" s="59">
        <v>16</v>
      </c>
      <c r="H46" s="26">
        <v>1</v>
      </c>
      <c r="I46" s="26">
        <f t="shared" si="1"/>
        <v>16</v>
      </c>
      <c r="J46" s="26">
        <v>1</v>
      </c>
      <c r="K46" s="26">
        <v>5</v>
      </c>
      <c r="L46" s="59">
        <v>24659.43</v>
      </c>
      <c r="M46" s="59">
        <v>5420</v>
      </c>
      <c r="N46" s="53">
        <v>43025</v>
      </c>
      <c r="O46" s="28" t="s">
        <v>27</v>
      </c>
      <c r="Q46" s="29"/>
      <c r="T46" s="17"/>
      <c r="U46" s="17"/>
      <c r="V46" s="17"/>
      <c r="W46" s="19"/>
      <c r="X46" s="17"/>
      <c r="Y46" s="17"/>
      <c r="Z46" s="19"/>
    </row>
    <row r="47" spans="1:26" ht="25.2" customHeight="1">
      <c r="A47" s="82">
        <v>31</v>
      </c>
      <c r="B47" s="57" t="s">
        <v>31</v>
      </c>
      <c r="C47" s="23" t="s">
        <v>81</v>
      </c>
      <c r="D47" s="24">
        <v>25</v>
      </c>
      <c r="E47" s="24" t="s">
        <v>31</v>
      </c>
      <c r="F47" s="25" t="s">
        <v>31</v>
      </c>
      <c r="G47" s="24">
        <v>10</v>
      </c>
      <c r="H47" s="26">
        <v>3</v>
      </c>
      <c r="I47" s="83">
        <f t="shared" si="1"/>
        <v>3.3333333333333335</v>
      </c>
      <c r="J47" s="26">
        <v>1</v>
      </c>
      <c r="K47" s="26" t="s">
        <v>31</v>
      </c>
      <c r="L47" s="24">
        <v>108001</v>
      </c>
      <c r="M47" s="24">
        <v>25174</v>
      </c>
      <c r="N47" s="60">
        <v>42972</v>
      </c>
      <c r="O47" s="28" t="s">
        <v>28</v>
      </c>
      <c r="Q47" s="29"/>
      <c r="T47" s="17"/>
      <c r="U47" s="17"/>
      <c r="V47" s="17"/>
      <c r="W47" s="19"/>
      <c r="X47" s="17"/>
      <c r="Y47" s="17"/>
      <c r="Z47" s="19"/>
    </row>
    <row r="48" spans="1:26" s="54" customFormat="1" ht="25.05" customHeight="1">
      <c r="A48" s="82">
        <v>32</v>
      </c>
      <c r="B48" s="57">
        <v>28</v>
      </c>
      <c r="C48" s="63" t="s">
        <v>64</v>
      </c>
      <c r="D48" s="24">
        <v>20</v>
      </c>
      <c r="E48" s="24">
        <v>162.5</v>
      </c>
      <c r="F48" s="58">
        <f>(D48-E48)/E48</f>
        <v>-0.87692307692307692</v>
      </c>
      <c r="G48" s="24">
        <v>8</v>
      </c>
      <c r="H48" s="59">
        <v>4</v>
      </c>
      <c r="I48" s="59">
        <f t="shared" si="1"/>
        <v>2</v>
      </c>
      <c r="J48" s="59">
        <v>1</v>
      </c>
      <c r="K48" s="59" t="s">
        <v>31</v>
      </c>
      <c r="L48" s="24">
        <v>344240</v>
      </c>
      <c r="M48" s="24">
        <v>76156</v>
      </c>
      <c r="N48" s="60" t="s">
        <v>31</v>
      </c>
      <c r="O48" s="61" t="s">
        <v>28</v>
      </c>
      <c r="Q48" s="62"/>
      <c r="T48" s="55"/>
      <c r="U48" s="55"/>
      <c r="V48" s="55"/>
      <c r="W48" s="56"/>
      <c r="X48" s="55"/>
      <c r="Y48" s="55"/>
      <c r="Z48" s="56"/>
    </row>
    <row r="49" spans="1:30" customFormat="1" ht="25.05" customHeight="1">
      <c r="A49" s="82">
        <v>33</v>
      </c>
      <c r="B49" s="57" t="s">
        <v>31</v>
      </c>
      <c r="C49" s="89" t="s">
        <v>73</v>
      </c>
      <c r="D49" s="51">
        <v>17.5</v>
      </c>
      <c r="E49" s="51" t="s">
        <v>31</v>
      </c>
      <c r="F49" s="58" t="s">
        <v>31</v>
      </c>
      <c r="G49" s="51">
        <v>7</v>
      </c>
      <c r="H49" s="85">
        <v>3</v>
      </c>
      <c r="I49" s="85">
        <f t="shared" si="1"/>
        <v>2.3333333333333335</v>
      </c>
      <c r="J49" s="85">
        <v>1</v>
      </c>
      <c r="K49" s="59">
        <v>15</v>
      </c>
      <c r="L49" s="51">
        <v>55574.74</v>
      </c>
      <c r="M49" s="51">
        <v>13207</v>
      </c>
      <c r="N49" s="86">
        <v>42986</v>
      </c>
      <c r="O49" s="61" t="s">
        <v>27</v>
      </c>
      <c r="P49" s="54"/>
      <c r="Q49" s="62"/>
      <c r="R49" s="54"/>
      <c r="S49" s="54"/>
      <c r="T49" s="55"/>
      <c r="U49" s="55"/>
      <c r="V49" s="55"/>
      <c r="W49" s="56"/>
      <c r="X49" s="55"/>
      <c r="Y49" s="55"/>
      <c r="Z49" s="56"/>
      <c r="AA49" s="54"/>
      <c r="AB49" s="54"/>
      <c r="AC49" s="54"/>
      <c r="AD49" s="54"/>
    </row>
    <row r="50" spans="1:30" s="64" customFormat="1" ht="25.05" customHeight="1">
      <c r="A50" s="82">
        <v>34</v>
      </c>
      <c r="B50" s="82" t="s">
        <v>31</v>
      </c>
      <c r="C50" s="89" t="s">
        <v>74</v>
      </c>
      <c r="D50" s="24">
        <v>10</v>
      </c>
      <c r="E50" s="83" t="s">
        <v>31</v>
      </c>
      <c r="F50" s="84" t="s">
        <v>31</v>
      </c>
      <c r="G50" s="24">
        <v>4</v>
      </c>
      <c r="H50" s="85">
        <v>3</v>
      </c>
      <c r="I50" s="85">
        <f t="shared" si="1"/>
        <v>1.3333333333333333</v>
      </c>
      <c r="J50" s="85">
        <v>1</v>
      </c>
      <c r="K50" s="85" t="s">
        <v>31</v>
      </c>
      <c r="L50" s="24">
        <v>457718.79</v>
      </c>
      <c r="M50" s="24">
        <v>105018</v>
      </c>
      <c r="N50" s="86" t="s">
        <v>31</v>
      </c>
      <c r="O50" s="87" t="s">
        <v>27</v>
      </c>
      <c r="P50" s="79"/>
      <c r="Q50" s="88"/>
      <c r="R50" s="79"/>
      <c r="S50" s="79"/>
      <c r="T50" s="80"/>
      <c r="U50" s="80"/>
      <c r="V50" s="80"/>
      <c r="W50" s="81"/>
      <c r="X50" s="80"/>
      <c r="Y50" s="80"/>
      <c r="Z50" s="81"/>
      <c r="AA50" s="77"/>
      <c r="AB50" s="77"/>
      <c r="AC50" s="77"/>
      <c r="AD50" s="77"/>
    </row>
    <row r="51" spans="1:30" s="78" customFormat="1" ht="25.05" customHeight="1">
      <c r="A51" s="82">
        <v>35</v>
      </c>
      <c r="B51" s="82" t="s">
        <v>31</v>
      </c>
      <c r="C51" s="89" t="s">
        <v>82</v>
      </c>
      <c r="D51" s="83">
        <v>5</v>
      </c>
      <c r="E51" s="83" t="s">
        <v>31</v>
      </c>
      <c r="F51" s="84" t="s">
        <v>31</v>
      </c>
      <c r="G51" s="83">
        <v>2</v>
      </c>
      <c r="H51" s="85">
        <v>1</v>
      </c>
      <c r="I51" s="83">
        <f t="shared" si="1"/>
        <v>2</v>
      </c>
      <c r="J51" s="85">
        <v>1</v>
      </c>
      <c r="K51" s="85" t="s">
        <v>31</v>
      </c>
      <c r="L51" s="83">
        <v>336307</v>
      </c>
      <c r="M51" s="83">
        <v>74970</v>
      </c>
      <c r="N51" s="86">
        <v>42944</v>
      </c>
      <c r="O51" s="87" t="s">
        <v>28</v>
      </c>
      <c r="Q51" s="88"/>
      <c r="T51" s="80"/>
      <c r="U51" s="80"/>
      <c r="V51" s="80"/>
      <c r="W51" s="81"/>
      <c r="X51" s="80"/>
      <c r="Y51" s="80"/>
      <c r="Z51" s="81"/>
      <c r="AA51" s="79"/>
      <c r="AB51" s="79"/>
      <c r="AC51" s="79"/>
      <c r="AD51" s="79"/>
    </row>
    <row r="52" spans="1:30" ht="25.2" customHeight="1">
      <c r="A52" s="30"/>
      <c r="B52" s="30"/>
      <c r="C52" s="31" t="s">
        <v>89</v>
      </c>
      <c r="D52" s="32">
        <f>SUM(D35:D51)</f>
        <v>300161.29000000004</v>
      </c>
      <c r="E52" s="90">
        <f ca="1">SUM(E35:E51)</f>
        <v>198685.17</v>
      </c>
      <c r="F52" s="33">
        <f t="shared" ref="F52" ca="1" si="2">(D52-E52)/E52</f>
        <v>0.51073826999770555</v>
      </c>
      <c r="G52" s="90">
        <f ca="1">SUM(G35:G51)</f>
        <v>54231</v>
      </c>
      <c r="H52" s="34"/>
      <c r="I52" s="35"/>
      <c r="J52" s="34"/>
      <c r="K52" s="36"/>
      <c r="L52" s="37"/>
      <c r="M52" s="49"/>
      <c r="N52" s="38"/>
      <c r="O52" s="50"/>
      <c r="R52" s="17"/>
      <c r="S52" s="17"/>
      <c r="T52" s="17"/>
      <c r="U52" s="19"/>
      <c r="V52" s="17"/>
      <c r="W52" s="17"/>
      <c r="X52" s="19"/>
    </row>
    <row r="54" spans="1:30">
      <c r="B54" s="29"/>
      <c r="K54" s="1" t="s">
        <v>37</v>
      </c>
    </row>
    <row r="80" spans="20:26" ht="12" customHeight="1">
      <c r="T80" s="17"/>
      <c r="U80" s="17"/>
      <c r="V80" s="17"/>
      <c r="W80" s="19"/>
      <c r="X80" s="17"/>
      <c r="Y80" s="17"/>
      <c r="Z80" s="19"/>
    </row>
  </sheetData>
  <sortState ref="A13:AD51">
    <sortCondition descending="1" ref="D13:D51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2017-12-19T12:23:39Z</dcterms:modified>
</cp:coreProperties>
</file>