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ruod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23" i="1" l="1"/>
  <c r="D14" i="1"/>
  <c r="G14" i="1"/>
  <c r="E23" i="1" l="1"/>
  <c r="E35" i="1" s="1"/>
  <c r="E45" i="1" s="1"/>
  <c r="I34" i="1"/>
  <c r="F44" i="1"/>
  <c r="F39" i="1"/>
  <c r="F19" i="1"/>
  <c r="G13" i="1"/>
  <c r="G23" i="1" s="1"/>
  <c r="G35" i="1" s="1"/>
  <c r="G45" i="1" s="1"/>
  <c r="D13" i="1"/>
  <c r="F13" i="1" s="1"/>
  <c r="I41" i="1"/>
  <c r="F25" i="1"/>
  <c r="F15" i="1"/>
  <c r="F17" i="1"/>
  <c r="I37" i="1"/>
  <c r="I22" i="1"/>
  <c r="I26" i="1"/>
  <c r="I21" i="1"/>
  <c r="D35" i="1" l="1"/>
  <c r="D45" i="1" s="1"/>
  <c r="I15" i="1"/>
  <c r="F32" i="1"/>
  <c r="F43" i="1"/>
  <c r="I44" i="1" l="1"/>
  <c r="I25" i="1"/>
  <c r="I17" i="1"/>
  <c r="I13" i="1"/>
  <c r="I27" i="1" l="1"/>
  <c r="F27" i="1"/>
  <c r="F30" i="1"/>
  <c r="F20" i="1"/>
  <c r="I20" i="1"/>
  <c r="I32" i="1"/>
  <c r="F38" i="1"/>
  <c r="F18" i="1"/>
  <c r="F33" i="1"/>
  <c r="F14" i="1"/>
  <c r="F31" i="1"/>
  <c r="I38" i="1"/>
  <c r="I18" i="1"/>
  <c r="F28" i="1"/>
  <c r="I31" i="1"/>
  <c r="F40" i="1"/>
  <c r="I28" i="1"/>
  <c r="F42" i="1"/>
  <c r="I14" i="1"/>
  <c r="I42" i="1"/>
  <c r="I40" i="1"/>
  <c r="F29" i="1"/>
  <c r="I29" i="1"/>
  <c r="F35" i="1" l="1"/>
  <c r="F23" i="1"/>
  <c r="F45" i="1"/>
</calcChain>
</file>

<file path=xl/sharedStrings.xml><?xml version="1.0" encoding="utf-8"?>
<sst xmlns="http://schemas.openxmlformats.org/spreadsheetml/2006/main" count="143" uniqueCount="80">
  <si>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</si>
  <si>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</si>
  <si>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</si>
  <si>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</si>
  <si>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</si>
  <si>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</si>
  <si>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</si>
  <si>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</si>
  <si>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</si>
  <si>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</si>
  <si>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</si>
  <si>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</si>
  <si>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</si>
  <si>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</si>
  <si>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</si>
  <si>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</si>
  <si>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</si>
  <si>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</si>
  <si>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</si>
  <si>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</si>
  <si>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</si>
  <si>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</si>
  <si>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</si>
  <si>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</si>
  <si>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</si>
  <si>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</si>
  <si>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</si>
  <si>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</si>
  <si>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</si>
  <si>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</si>
  <si>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</si>
  <si>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</si>
  <si>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</si>
  <si>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</si>
  <si>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</si>
  <si>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Garsų pasaulio įrašai</t>
  </si>
  <si>
    <t>N</t>
  </si>
  <si>
    <t>Didžiapėdžio vaikis )Son of Big Foot)</t>
  </si>
  <si>
    <t>Pjūklas 8 (Jigsaw)</t>
  </si>
  <si>
    <t>Motina (Mother)</t>
  </si>
  <si>
    <t>Trys milijonai eurų</t>
  </si>
  <si>
    <t>Vabalo filmai</t>
  </si>
  <si>
    <t>Best Film</t>
  </si>
  <si>
    <t>Monstrų šeimynėlė (Happy family)</t>
  </si>
  <si>
    <t>Toras. Pasaulių pabaiga (Thor: Ragnarok)</t>
  </si>
  <si>
    <t>Matilda (Mathilde)</t>
  </si>
  <si>
    <t>Žmogžudystė rytų eksprese (Murder On The Orient Express)</t>
  </si>
  <si>
    <t>Blogos mamos ir jų Kalėdos (Bad moms Christmas)</t>
  </si>
  <si>
    <t>Aštuonkojis Dipas (Deep)</t>
  </si>
  <si>
    <t>Saliut-7 (Salyut-7)</t>
  </si>
  <si>
    <t>Teisingumo lyga (Justice league)</t>
  </si>
  <si>
    <t>Gerumo stebuklas (Wonder)</t>
  </si>
  <si>
    <t>Mitai (Mify)</t>
  </si>
  <si>
    <t>November 24-30</t>
  </si>
  <si>
    <t>Lapkričio 24-30 d.</t>
  </si>
  <si>
    <t>Poilsiautojai: Pavydo žaidynės</t>
  </si>
  <si>
    <t>Full Sceen</t>
  </si>
  <si>
    <t>Mažasis vampyras (Little Vampire)</t>
  </si>
  <si>
    <t>Tėtukas namie 2 (Daddys home 2)</t>
  </si>
  <si>
    <t>Šešėlių namai (Marrowbone)</t>
  </si>
  <si>
    <t>Nuolankioji (Krotkaya)</t>
  </si>
  <si>
    <t>Liūtas (Lion)</t>
  </si>
  <si>
    <t>P</t>
  </si>
  <si>
    <t>Preview</t>
  </si>
  <si>
    <t>Meškiukas Padingtonas 2 (Paddington 2)</t>
  </si>
  <si>
    <t>December 1-7 Lithuanian top</t>
  </si>
  <si>
    <t>Gruodžio 1-7 d. Lietuvos kino teatruose rodytų filmų topas</t>
  </si>
  <si>
    <t>December 1-7</t>
  </si>
  <si>
    <t>Gruodžio 1-7 d.</t>
  </si>
  <si>
    <t>Legenda apie Kolovratą (Legenda o Kolovrate)</t>
  </si>
  <si>
    <t>Suburbikonas (Suburbicon)</t>
  </si>
  <si>
    <t>Kvadratas (Rutan)</t>
  </si>
  <si>
    <t>Kino Aljansas</t>
  </si>
  <si>
    <t>Noras gyventi (Breathe)</t>
  </si>
  <si>
    <t>Dieviškoji tvarka (Die göttliche Ordnung)</t>
  </si>
  <si>
    <t>Kino pasaka</t>
  </si>
  <si>
    <t>N/20</t>
  </si>
  <si>
    <t>Užburtas ratas (Wonder wheel)</t>
  </si>
  <si>
    <t>Koko (Coco)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</si>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</sst>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74">
    <xf numFmtId="0" fontId="0" fillId="0" borderId="0" xfId="0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0" fillId="2" borderId="6" xfId="0" applyFont="1" applyFill="1" applyBorder="1" applyAlignment="1">
      <alignment horizontal="center" vertical="center" wrapText="1"/>
    </xf>
    <xf numFmtId="165" fontId="17" fillId="0" borderId="0" xfId="0" applyNumberFormat="1" applyFont="1" applyBorder="1"/>
    <xf numFmtId="3" fontId="17" fillId="0" borderId="0" xfId="0" applyNumberFormat="1" applyFont="1" applyBorder="1"/>
    <xf numFmtId="0" fontId="20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3" fontId="17" fillId="0" borderId="0" xfId="0" applyNumberFormat="1" applyFont="1"/>
    <xf numFmtId="8" fontId="17" fillId="0" borderId="0" xfId="0" applyNumberFormat="1" applyFont="1" applyBorder="1"/>
    <xf numFmtId="6" fontId="17" fillId="0" borderId="0" xfId="0" applyNumberFormat="1" applyFont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wrapText="1"/>
    </xf>
    <xf numFmtId="4" fontId="17" fillId="0" borderId="0" xfId="0" applyNumberFormat="1" applyFont="1" applyBorder="1"/>
    <xf numFmtId="0" fontId="20" fillId="2" borderId="6" xfId="0" applyFont="1" applyFill="1" applyBorder="1" applyAlignment="1">
      <alignment horizontal="center" wrapText="1"/>
    </xf>
    <xf numFmtId="4" fontId="17" fillId="0" borderId="0" xfId="0" applyNumberFormat="1" applyFont="1"/>
    <xf numFmtId="0" fontId="20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14" fontId="22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0" xfId="0" applyFont="1"/>
    <xf numFmtId="0" fontId="19" fillId="2" borderId="8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right" vertical="center" wrapText="1"/>
    </xf>
    <xf numFmtId="3" fontId="26" fillId="0" borderId="7" xfId="0" applyNumberFormat="1" applyFont="1" applyBorder="1" applyAlignment="1">
      <alignment horizontal="center" vertical="center"/>
    </xf>
    <xf numFmtId="10" fontId="27" fillId="2" borderId="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1" fontId="22" fillId="2" borderId="7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4" fontId="22" fillId="2" borderId="7" xfId="0" applyNumberFormat="1" applyFont="1" applyFill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 shrinkToFit="1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 wrapText="1"/>
    </xf>
    <xf numFmtId="4" fontId="22" fillId="3" borderId="7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1" fontId="22" fillId="3" borderId="7" xfId="0" applyNumberFormat="1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14" fontId="22" fillId="3" borderId="7" xfId="0" applyNumberFormat="1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 shrinkToFit="1"/>
    </xf>
    <xf numFmtId="3" fontId="19" fillId="2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0" borderId="0" xfId="0" applyFont="1"/>
    <xf numFmtId="10" fontId="12" fillId="2" borderId="8" xfId="0" applyNumberFormat="1" applyFont="1" applyFill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zoomScale="80" zoomScaleNormal="80" workbookViewId="0">
      <selection activeCell="S16" sqref="S16"/>
    </sheetView>
  </sheetViews>
  <sheetFormatPr defaultColWidth="8.88671875" defaultRowHeight="14.4"/>
  <cols>
    <col min="1" max="1" width="4.109375" style="12" customWidth="1"/>
    <col min="2" max="2" width="4" style="12" customWidth="1"/>
    <col min="3" max="3" width="29.44140625" style="12" customWidth="1"/>
    <col min="4" max="4" width="13.33203125" style="12" customWidth="1"/>
    <col min="5" max="5" width="14" style="12" customWidth="1"/>
    <col min="6" max="6" width="15.33203125" style="12" customWidth="1"/>
    <col min="7" max="7" width="12.33203125" style="12" customWidth="1"/>
    <col min="8" max="8" width="10.88671875" style="12" customWidth="1"/>
    <col min="9" max="9" width="12" style="12" customWidth="1"/>
    <col min="10" max="10" width="10.5546875" style="12" customWidth="1"/>
    <col min="11" max="11" width="12.109375" style="12" bestFit="1" customWidth="1"/>
    <col min="12" max="12" width="13.44140625" style="12" customWidth="1"/>
    <col min="13" max="13" width="13" style="12" customWidth="1"/>
    <col min="14" max="14" width="14" style="12" customWidth="1"/>
    <col min="15" max="15" width="15.44140625" style="12" customWidth="1"/>
    <col min="16" max="16" width="2.109375" style="12" customWidth="1"/>
    <col min="17" max="17" width="3.6640625" style="12" customWidth="1"/>
    <col min="18" max="18" width="5.109375" style="12" customWidth="1"/>
    <col min="19" max="19" width="29.6640625" style="12" customWidth="1"/>
    <col min="20" max="20" width="10.33203125" style="12" customWidth="1"/>
    <col min="21" max="21" width="34.88671875" style="12" customWidth="1"/>
    <col min="22" max="22" width="12.5546875" style="12" customWidth="1"/>
    <col min="23" max="23" width="15.44140625" style="12" customWidth="1"/>
    <col min="24" max="24" width="17.109375" style="12" customWidth="1"/>
    <col min="25" max="25" width="14.5546875" style="12" customWidth="1"/>
    <col min="26" max="16384" width="8.88671875" style="12"/>
  </cols>
  <sheetData>
    <row r="1" spans="1:30" ht="19.5" customHeight="1">
      <c r="E1" s="13" t="s">
        <v>65</v>
      </c>
      <c r="F1" s="13"/>
      <c r="G1" s="13"/>
      <c r="H1" s="13"/>
      <c r="I1" s="13"/>
    </row>
    <row r="2" spans="1:30" ht="19.5" customHeight="1">
      <c r="E2" s="13" t="s">
        <v>66</v>
      </c>
      <c r="F2" s="13"/>
      <c r="G2" s="13"/>
      <c r="H2" s="13"/>
      <c r="I2" s="13"/>
      <c r="J2" s="13"/>
      <c r="K2" s="13"/>
    </row>
    <row r="4" spans="1:30" ht="15.75" customHeight="1" thickBot="1"/>
    <row r="5" spans="1:30" ht="15" customHeight="1">
      <c r="A5" s="71"/>
      <c r="B5" s="71"/>
      <c r="C5" s="68" t="s">
        <v>0</v>
      </c>
      <c r="D5" s="14"/>
      <c r="E5" s="14"/>
      <c r="F5" s="68" t="s">
        <v>3</v>
      </c>
      <c r="G5" s="14"/>
      <c r="H5" s="68" t="s">
        <v>5</v>
      </c>
      <c r="I5" s="68" t="s">
        <v>6</v>
      </c>
      <c r="J5" s="68" t="s">
        <v>7</v>
      </c>
      <c r="K5" s="68" t="s">
        <v>8</v>
      </c>
      <c r="L5" s="68" t="s">
        <v>10</v>
      </c>
      <c r="M5" s="68" t="s">
        <v>9</v>
      </c>
      <c r="N5" s="68" t="s">
        <v>11</v>
      </c>
      <c r="O5" s="68" t="s">
        <v>12</v>
      </c>
      <c r="T5" s="15"/>
      <c r="U5" s="15"/>
      <c r="V5" s="15"/>
      <c r="X5" s="15"/>
      <c r="Y5" s="15"/>
    </row>
    <row r="6" spans="1:30">
      <c r="A6" s="72"/>
      <c r="B6" s="72"/>
      <c r="C6" s="69"/>
      <c r="D6" s="16" t="s">
        <v>67</v>
      </c>
      <c r="E6" s="16" t="s">
        <v>53</v>
      </c>
      <c r="F6" s="69"/>
      <c r="G6" s="16" t="s">
        <v>67</v>
      </c>
      <c r="H6" s="69"/>
      <c r="I6" s="69"/>
      <c r="J6" s="69"/>
      <c r="K6" s="69"/>
      <c r="L6" s="69"/>
      <c r="M6" s="69"/>
      <c r="N6" s="69"/>
      <c r="O6" s="69"/>
      <c r="S6" s="15"/>
      <c r="T6" s="15"/>
      <c r="U6" s="15"/>
      <c r="V6" s="15"/>
      <c r="X6" s="15"/>
      <c r="Y6" s="15"/>
    </row>
    <row r="7" spans="1:30">
      <c r="A7" s="72"/>
      <c r="B7" s="72"/>
      <c r="C7" s="69"/>
      <c r="D7" s="16" t="s">
        <v>1</v>
      </c>
      <c r="E7" s="16" t="s">
        <v>1</v>
      </c>
      <c r="F7" s="69"/>
      <c r="G7" s="16" t="s">
        <v>4</v>
      </c>
      <c r="H7" s="69"/>
      <c r="I7" s="69"/>
      <c r="J7" s="69"/>
      <c r="K7" s="69"/>
      <c r="L7" s="69"/>
      <c r="M7" s="69"/>
      <c r="N7" s="69"/>
      <c r="O7" s="69"/>
      <c r="S7" s="15"/>
      <c r="T7" s="15"/>
      <c r="U7" s="17"/>
      <c r="V7" s="18"/>
      <c r="X7" s="15"/>
      <c r="Y7" s="15"/>
    </row>
    <row r="8" spans="1:30" ht="18" customHeight="1" thickBot="1">
      <c r="A8" s="73"/>
      <c r="B8" s="73"/>
      <c r="C8" s="70"/>
      <c r="D8" s="19" t="s">
        <v>2</v>
      </c>
      <c r="E8" s="19" t="s">
        <v>2</v>
      </c>
      <c r="F8" s="70"/>
      <c r="G8" s="20"/>
      <c r="H8" s="70"/>
      <c r="I8" s="70"/>
      <c r="J8" s="70"/>
      <c r="K8" s="70"/>
      <c r="L8" s="70"/>
      <c r="M8" s="70"/>
      <c r="N8" s="70"/>
      <c r="O8" s="70"/>
      <c r="S8" s="15"/>
      <c r="T8" s="15"/>
      <c r="U8" s="17"/>
      <c r="V8" s="18"/>
      <c r="W8" s="21"/>
      <c r="X8" s="22"/>
      <c r="Y8" s="23"/>
    </row>
    <row r="9" spans="1:30" ht="15" customHeight="1">
      <c r="A9" s="71"/>
      <c r="B9" s="71"/>
      <c r="C9" s="68" t="s">
        <v>13</v>
      </c>
      <c r="D9" s="14"/>
      <c r="E9" s="24"/>
      <c r="F9" s="68" t="s">
        <v>15</v>
      </c>
      <c r="G9" s="25"/>
      <c r="H9" s="26" t="s">
        <v>18</v>
      </c>
      <c r="I9" s="68" t="s">
        <v>29</v>
      </c>
      <c r="J9" s="14" t="s">
        <v>19</v>
      </c>
      <c r="K9" s="14" t="s">
        <v>20</v>
      </c>
      <c r="L9" s="27" t="s">
        <v>22</v>
      </c>
      <c r="M9" s="14" t="s">
        <v>23</v>
      </c>
      <c r="N9" s="14" t="s">
        <v>24</v>
      </c>
      <c r="O9" s="68" t="s">
        <v>26</v>
      </c>
      <c r="S9" s="15"/>
      <c r="T9" s="15"/>
      <c r="U9" s="28"/>
      <c r="V9" s="18"/>
      <c r="W9" s="21"/>
      <c r="X9" s="22"/>
      <c r="Y9" s="23"/>
    </row>
    <row r="10" spans="1:30">
      <c r="A10" s="72"/>
      <c r="B10" s="72"/>
      <c r="C10" s="69"/>
      <c r="D10" s="16" t="s">
        <v>68</v>
      </c>
      <c r="E10" s="16" t="s">
        <v>54</v>
      </c>
      <c r="F10" s="69"/>
      <c r="G10" s="16" t="s">
        <v>68</v>
      </c>
      <c r="H10" s="16" t="s">
        <v>17</v>
      </c>
      <c r="I10" s="69"/>
      <c r="J10" s="16" t="s">
        <v>17</v>
      </c>
      <c r="K10" s="16" t="s">
        <v>21</v>
      </c>
      <c r="L10" s="29" t="s">
        <v>14</v>
      </c>
      <c r="M10" s="16" t="s">
        <v>16</v>
      </c>
      <c r="N10" s="16" t="s">
        <v>25</v>
      </c>
      <c r="O10" s="69"/>
      <c r="S10" s="15"/>
      <c r="T10" s="15"/>
      <c r="U10" s="28"/>
      <c r="V10" s="15"/>
      <c r="W10" s="21"/>
      <c r="X10" s="22"/>
      <c r="Y10" s="23"/>
    </row>
    <row r="11" spans="1:30">
      <c r="A11" s="72"/>
      <c r="B11" s="72"/>
      <c r="C11" s="69"/>
      <c r="D11" s="16" t="s">
        <v>14</v>
      </c>
      <c r="E11" s="16" t="s">
        <v>14</v>
      </c>
      <c r="F11" s="69"/>
      <c r="G11" s="24" t="s">
        <v>16</v>
      </c>
      <c r="H11" s="20"/>
      <c r="I11" s="69"/>
      <c r="J11" s="20"/>
      <c r="K11" s="20"/>
      <c r="L11" s="29" t="s">
        <v>2</v>
      </c>
      <c r="M11" s="16" t="s">
        <v>17</v>
      </c>
      <c r="N11" s="20"/>
      <c r="O11" s="69"/>
      <c r="S11" s="15"/>
      <c r="T11" s="28"/>
      <c r="U11" s="28"/>
      <c r="V11" s="28"/>
      <c r="W11" s="30"/>
      <c r="X11" s="28"/>
      <c r="Y11" s="28"/>
    </row>
    <row r="12" spans="1:30" ht="15" thickBot="1">
      <c r="A12" s="72"/>
      <c r="B12" s="73"/>
      <c r="C12" s="70"/>
      <c r="D12" s="19" t="s">
        <v>2</v>
      </c>
      <c r="E12" s="19" t="s">
        <v>2</v>
      </c>
      <c r="F12" s="70"/>
      <c r="G12" s="31" t="s">
        <v>17</v>
      </c>
      <c r="H12" s="32"/>
      <c r="I12" s="70"/>
      <c r="J12" s="32"/>
      <c r="K12" s="32"/>
      <c r="L12" s="32"/>
      <c r="M12" s="32"/>
      <c r="N12" s="32"/>
      <c r="O12" s="70"/>
      <c r="S12" s="15"/>
      <c r="T12" s="28"/>
      <c r="U12" s="28"/>
      <c r="V12" s="28"/>
      <c r="W12" s="30"/>
      <c r="X12" s="28"/>
      <c r="Y12" s="28"/>
    </row>
    <row r="13" spans="1:30" ht="25.2" customHeight="1">
      <c r="A13" s="4">
        <v>1</v>
      </c>
      <c r="B13" s="4">
        <v>1</v>
      </c>
      <c r="C13" s="10" t="s">
        <v>55</v>
      </c>
      <c r="D13" s="6">
        <f>21035+54107</f>
        <v>75142</v>
      </c>
      <c r="E13" s="6">
        <v>147321</v>
      </c>
      <c r="F13" s="34">
        <f>(D13-E13)/E13</f>
        <v>-0.48994372832114907</v>
      </c>
      <c r="G13" s="6">
        <f>4696+9306</f>
        <v>14002</v>
      </c>
      <c r="H13" s="6">
        <v>183</v>
      </c>
      <c r="I13" s="6">
        <f>G13/H13</f>
        <v>76.513661202185787</v>
      </c>
      <c r="J13" s="6">
        <v>16</v>
      </c>
      <c r="K13" s="6">
        <v>2</v>
      </c>
      <c r="L13" s="6">
        <v>222777</v>
      </c>
      <c r="M13" s="6">
        <v>40086</v>
      </c>
      <c r="N13" s="7">
        <v>43063</v>
      </c>
      <c r="O13" s="8" t="s">
        <v>56</v>
      </c>
      <c r="P13" s="1"/>
      <c r="Q13" s="9"/>
      <c r="R13" s="1"/>
      <c r="S13" s="1"/>
      <c r="T13" s="2"/>
      <c r="U13" s="2"/>
      <c r="V13" s="2"/>
      <c r="W13" s="3"/>
      <c r="X13" s="2"/>
      <c r="Y13" s="2"/>
      <c r="Z13" s="3"/>
      <c r="AA13" s="1"/>
      <c r="AB13" s="1"/>
      <c r="AC13" s="1"/>
      <c r="AD13" s="1"/>
    </row>
    <row r="14" spans="1:30" s="61" customFormat="1" ht="25.2" customHeight="1">
      <c r="A14" s="4">
        <v>2</v>
      </c>
      <c r="B14" s="4">
        <v>2</v>
      </c>
      <c r="C14" s="10" t="s">
        <v>40</v>
      </c>
      <c r="D14" s="11">
        <f>18393+48554</f>
        <v>66947</v>
      </c>
      <c r="E14" s="11">
        <v>72325</v>
      </c>
      <c r="F14" s="34">
        <f>(D14-E14)/E14</f>
        <v>-7.435879709643968E-2</v>
      </c>
      <c r="G14" s="11">
        <f>3791+8438</f>
        <v>12229</v>
      </c>
      <c r="H14" s="6"/>
      <c r="I14" s="6" t="e">
        <f>G14/H14</f>
        <v>#DIV/0!</v>
      </c>
      <c r="J14" s="6">
        <v>10</v>
      </c>
      <c r="K14" s="6">
        <v>6</v>
      </c>
      <c r="L14" s="11">
        <v>1173215</v>
      </c>
      <c r="M14" s="11">
        <v>212664</v>
      </c>
      <c r="N14" s="7">
        <v>43035</v>
      </c>
      <c r="O14" s="8" t="s">
        <v>41</v>
      </c>
      <c r="Q14" s="9"/>
      <c r="T14" s="2"/>
      <c r="U14" s="2"/>
      <c r="V14" s="2"/>
      <c r="W14" s="3"/>
      <c r="X14" s="2"/>
      <c r="Y14" s="2"/>
      <c r="Z14" s="3"/>
    </row>
    <row r="15" spans="1:30" s="61" customFormat="1" ht="25.2" customHeight="1">
      <c r="A15" s="4">
        <v>3</v>
      </c>
      <c r="B15" s="4" t="s">
        <v>76</v>
      </c>
      <c r="C15" s="10" t="s">
        <v>64</v>
      </c>
      <c r="D15" s="33">
        <v>54902.94</v>
      </c>
      <c r="E15" s="33">
        <v>1064.32</v>
      </c>
      <c r="F15" s="34">
        <f>(D15-E15)/E15</f>
        <v>50.584993235117267</v>
      </c>
      <c r="G15" s="33">
        <v>12112</v>
      </c>
      <c r="H15" s="35">
        <v>332</v>
      </c>
      <c r="I15" s="6">
        <f>G15/H15</f>
        <v>36.481927710843372</v>
      </c>
      <c r="J15" s="35">
        <v>17</v>
      </c>
      <c r="K15" s="35">
        <v>1</v>
      </c>
      <c r="L15" s="33">
        <v>55967.26</v>
      </c>
      <c r="M15" s="33">
        <v>12354</v>
      </c>
      <c r="N15" s="7" t="s">
        <v>63</v>
      </c>
      <c r="O15" s="8" t="s">
        <v>27</v>
      </c>
      <c r="P15" s="12"/>
      <c r="Q15" s="38"/>
      <c r="R15" s="12"/>
      <c r="S15" s="12"/>
      <c r="T15" s="28"/>
      <c r="U15" s="28"/>
      <c r="V15" s="28"/>
      <c r="W15" s="30"/>
      <c r="X15" s="28"/>
      <c r="Y15" s="28"/>
      <c r="Z15" s="30"/>
      <c r="AA15" s="12"/>
      <c r="AB15" s="12"/>
      <c r="AC15" s="12"/>
      <c r="AD15" s="12"/>
    </row>
    <row r="16" spans="1:30" s="61" customFormat="1" ht="25.2" customHeight="1">
      <c r="A16" s="4">
        <v>4</v>
      </c>
      <c r="B16" s="4" t="s">
        <v>36</v>
      </c>
      <c r="C16" s="10" t="s">
        <v>69</v>
      </c>
      <c r="D16" s="11">
        <v>16520</v>
      </c>
      <c r="E16" s="11" t="s">
        <v>31</v>
      </c>
      <c r="F16" s="5" t="s">
        <v>31</v>
      </c>
      <c r="G16" s="11">
        <v>2955</v>
      </c>
      <c r="H16" s="6" t="s">
        <v>31</v>
      </c>
      <c r="I16" s="6" t="s">
        <v>31</v>
      </c>
      <c r="J16" s="6">
        <v>10</v>
      </c>
      <c r="K16" s="6">
        <v>1</v>
      </c>
      <c r="L16" s="11">
        <v>16520</v>
      </c>
      <c r="M16" s="11">
        <v>2955</v>
      </c>
      <c r="N16" s="7">
        <v>43070</v>
      </c>
      <c r="O16" s="8" t="s">
        <v>35</v>
      </c>
      <c r="Q16" s="9"/>
      <c r="T16" s="2"/>
      <c r="U16" s="2"/>
      <c r="V16" s="2"/>
      <c r="W16" s="3"/>
      <c r="X16" s="2"/>
      <c r="Y16" s="2"/>
      <c r="Z16" s="3"/>
    </row>
    <row r="17" spans="1:30" s="61" customFormat="1" ht="25.2" customHeight="1">
      <c r="A17" s="4">
        <v>5</v>
      </c>
      <c r="B17" s="4">
        <v>6</v>
      </c>
      <c r="C17" s="10" t="s">
        <v>58</v>
      </c>
      <c r="D17" s="11">
        <v>13579</v>
      </c>
      <c r="E17" s="11">
        <v>20406</v>
      </c>
      <c r="F17" s="34">
        <f>(D17-E17)/E17</f>
        <v>-0.33455846319709887</v>
      </c>
      <c r="G17" s="11">
        <v>2470</v>
      </c>
      <c r="H17" s="6">
        <v>90</v>
      </c>
      <c r="I17" s="6">
        <f>G17/H17</f>
        <v>27.444444444444443</v>
      </c>
      <c r="J17" s="6">
        <v>11</v>
      </c>
      <c r="K17" s="6">
        <v>2</v>
      </c>
      <c r="L17" s="11">
        <v>33986</v>
      </c>
      <c r="M17" s="11">
        <v>6317</v>
      </c>
      <c r="N17" s="7">
        <v>43063</v>
      </c>
      <c r="O17" s="8" t="s">
        <v>32</v>
      </c>
      <c r="Q17" s="9"/>
      <c r="T17" s="2"/>
      <c r="U17" s="2"/>
      <c r="V17" s="2"/>
      <c r="W17" s="3"/>
      <c r="X17" s="2"/>
      <c r="Y17" s="2"/>
      <c r="Z17" s="3"/>
    </row>
    <row r="18" spans="1:30" s="61" customFormat="1" ht="25.2" customHeight="1">
      <c r="A18" s="4">
        <v>6</v>
      </c>
      <c r="B18" s="4">
        <v>5</v>
      </c>
      <c r="C18" s="39" t="s">
        <v>46</v>
      </c>
      <c r="D18" s="33">
        <v>13516.02</v>
      </c>
      <c r="E18" s="33">
        <v>23827.96</v>
      </c>
      <c r="F18" s="34">
        <f>(D18-E18)/E18</f>
        <v>-0.43276638033637788</v>
      </c>
      <c r="G18" s="33">
        <v>2380</v>
      </c>
      <c r="H18" s="35">
        <v>67</v>
      </c>
      <c r="I18" s="35">
        <f>G18/H18</f>
        <v>35.522388059701491</v>
      </c>
      <c r="J18" s="35">
        <v>6</v>
      </c>
      <c r="K18" s="35">
        <v>4</v>
      </c>
      <c r="L18" s="33">
        <v>152297</v>
      </c>
      <c r="M18" s="33">
        <v>28366</v>
      </c>
      <c r="N18" s="7">
        <v>43049</v>
      </c>
      <c r="O18" s="37" t="s">
        <v>28</v>
      </c>
      <c r="P18" s="12"/>
      <c r="Q18" s="38"/>
      <c r="R18" s="12"/>
      <c r="S18" s="12"/>
      <c r="T18" s="28"/>
      <c r="U18" s="28"/>
      <c r="V18" s="28"/>
      <c r="W18" s="30"/>
      <c r="X18" s="28"/>
      <c r="Y18" s="28"/>
      <c r="Z18" s="30"/>
      <c r="AA18" s="12"/>
      <c r="AB18" s="12"/>
      <c r="AC18" s="12"/>
      <c r="AD18" s="12"/>
    </row>
    <row r="19" spans="1:30" s="61" customFormat="1" ht="25.2" customHeight="1">
      <c r="A19" s="4">
        <v>7</v>
      </c>
      <c r="B19" s="4">
        <v>3</v>
      </c>
      <c r="C19" s="10" t="s">
        <v>57</v>
      </c>
      <c r="D19" s="6">
        <v>12060</v>
      </c>
      <c r="E19" s="6">
        <v>25563</v>
      </c>
      <c r="F19" s="34">
        <f>(D19-E19)/E19</f>
        <v>-0.52822438680905992</v>
      </c>
      <c r="G19" s="6">
        <v>2559</v>
      </c>
      <c r="H19" s="6" t="s">
        <v>31</v>
      </c>
      <c r="I19" s="6" t="s">
        <v>31</v>
      </c>
      <c r="J19" s="6">
        <v>14</v>
      </c>
      <c r="K19" s="6">
        <v>2</v>
      </c>
      <c r="L19" s="6">
        <v>37623</v>
      </c>
      <c r="M19" s="6">
        <v>7830</v>
      </c>
      <c r="N19" s="7">
        <v>43063</v>
      </c>
      <c r="O19" s="8" t="s">
        <v>35</v>
      </c>
      <c r="Q19" s="9"/>
      <c r="T19" s="2"/>
      <c r="U19" s="2"/>
      <c r="V19" s="2"/>
      <c r="W19" s="3"/>
      <c r="X19" s="2"/>
      <c r="Y19" s="2"/>
      <c r="Z19" s="3"/>
    </row>
    <row r="20" spans="1:30" s="61" customFormat="1" ht="25.2" customHeight="1">
      <c r="A20" s="4">
        <v>8</v>
      </c>
      <c r="B20" s="4">
        <v>4</v>
      </c>
      <c r="C20" s="10" t="s">
        <v>50</v>
      </c>
      <c r="D20" s="11">
        <v>10042.450000000001</v>
      </c>
      <c r="E20" s="11">
        <v>25478.77</v>
      </c>
      <c r="F20" s="34">
        <f>(D20-E20)/E20</f>
        <v>-0.60585028241159211</v>
      </c>
      <c r="G20" s="11">
        <v>1692</v>
      </c>
      <c r="H20" s="6">
        <v>74</v>
      </c>
      <c r="I20" s="35">
        <f>G20/H20</f>
        <v>22.864864864864863</v>
      </c>
      <c r="J20" s="6">
        <v>8</v>
      </c>
      <c r="K20" s="6">
        <v>3</v>
      </c>
      <c r="L20" s="11">
        <v>111618.62</v>
      </c>
      <c r="M20" s="11">
        <v>19602</v>
      </c>
      <c r="N20" s="7">
        <v>43056</v>
      </c>
      <c r="O20" s="37" t="s">
        <v>33</v>
      </c>
      <c r="Q20" s="9"/>
      <c r="T20" s="2"/>
      <c r="U20" s="2"/>
      <c r="V20" s="2"/>
      <c r="W20" s="3"/>
      <c r="X20" s="2"/>
      <c r="Y20" s="2"/>
      <c r="Z20" s="3"/>
    </row>
    <row r="21" spans="1:30" s="61" customFormat="1" ht="25.2" customHeight="1">
      <c r="A21" s="4">
        <v>9</v>
      </c>
      <c r="B21" s="4" t="s">
        <v>36</v>
      </c>
      <c r="C21" s="10" t="s">
        <v>70</v>
      </c>
      <c r="D21" s="11">
        <v>9725</v>
      </c>
      <c r="E21" s="11" t="s">
        <v>31</v>
      </c>
      <c r="F21" s="5" t="s">
        <v>31</v>
      </c>
      <c r="G21" s="11">
        <v>1857</v>
      </c>
      <c r="H21" s="6">
        <v>109</v>
      </c>
      <c r="I21" s="6">
        <f>G21/H21</f>
        <v>17.036697247706421</v>
      </c>
      <c r="J21" s="6">
        <v>15</v>
      </c>
      <c r="K21" s="6">
        <v>1</v>
      </c>
      <c r="L21" s="11">
        <v>9725</v>
      </c>
      <c r="M21" s="11">
        <v>1857</v>
      </c>
      <c r="N21" s="7">
        <v>43070</v>
      </c>
      <c r="O21" s="8" t="s">
        <v>32</v>
      </c>
      <c r="Q21" s="9"/>
      <c r="T21" s="2"/>
      <c r="U21" s="2"/>
      <c r="V21" s="2"/>
      <c r="W21" s="3"/>
      <c r="X21" s="2"/>
      <c r="Y21" s="2"/>
      <c r="Z21" s="3"/>
    </row>
    <row r="22" spans="1:30" s="61" customFormat="1" ht="25.2" customHeight="1">
      <c r="A22" s="4">
        <v>10</v>
      </c>
      <c r="B22" s="4" t="s">
        <v>36</v>
      </c>
      <c r="C22" s="10" t="s">
        <v>73</v>
      </c>
      <c r="D22" s="6">
        <v>7302</v>
      </c>
      <c r="E22" s="6" t="s">
        <v>31</v>
      </c>
      <c r="F22" s="5" t="s">
        <v>31</v>
      </c>
      <c r="G22" s="6">
        <v>1391</v>
      </c>
      <c r="H22" s="6">
        <v>80</v>
      </c>
      <c r="I22" s="6">
        <f>G22/H22</f>
        <v>17.387499999999999</v>
      </c>
      <c r="J22" s="6">
        <v>13</v>
      </c>
      <c r="K22" s="6">
        <v>1</v>
      </c>
      <c r="L22" s="6">
        <v>7302</v>
      </c>
      <c r="M22" s="6">
        <v>1391</v>
      </c>
      <c r="N22" s="63">
        <v>43070</v>
      </c>
      <c r="O22" s="8" t="s">
        <v>28</v>
      </c>
      <c r="Q22" s="9"/>
      <c r="T22" s="2"/>
      <c r="U22" s="2"/>
      <c r="V22" s="2"/>
      <c r="W22" s="3"/>
      <c r="X22" s="2"/>
      <c r="Y22" s="2"/>
      <c r="Z22" s="3"/>
    </row>
    <row r="23" spans="1:30" ht="25.2" customHeight="1">
      <c r="A23" s="40"/>
      <c r="B23" s="40"/>
      <c r="C23" s="41" t="s">
        <v>30</v>
      </c>
      <c r="D23" s="42">
        <f>SUM(D13:D22)</f>
        <v>279736.40999999997</v>
      </c>
      <c r="E23" s="42">
        <f>SUM(E13:E22)</f>
        <v>315986.05000000005</v>
      </c>
      <c r="F23" s="43">
        <f>(D23-E23)/E23</f>
        <v>-0.11471911497358844</v>
      </c>
      <c r="G23" s="42">
        <f>SUM(G13:G22)</f>
        <v>53647</v>
      </c>
      <c r="H23" s="44"/>
      <c r="I23" s="45"/>
      <c r="J23" s="44"/>
      <c r="K23" s="46"/>
      <c r="L23" s="47"/>
      <c r="M23" s="35"/>
      <c r="N23" s="48"/>
      <c r="O23" s="49"/>
      <c r="Q23" s="38"/>
      <c r="T23" s="28"/>
      <c r="U23" s="28"/>
      <c r="V23" s="28"/>
      <c r="W23" s="30"/>
      <c r="X23" s="28"/>
      <c r="Y23" s="28"/>
      <c r="Z23" s="30"/>
    </row>
    <row r="24" spans="1:30" ht="12" customHeight="1">
      <c r="A24" s="50"/>
      <c r="B24" s="50"/>
      <c r="C24" s="51"/>
      <c r="D24" s="52"/>
      <c r="E24" s="52"/>
      <c r="F24" s="52"/>
      <c r="G24" s="53"/>
      <c r="H24" s="54"/>
      <c r="I24" s="55"/>
      <c r="J24" s="54"/>
      <c r="K24" s="56"/>
      <c r="L24" s="52"/>
      <c r="M24" s="53"/>
      <c r="N24" s="57"/>
      <c r="O24" s="58"/>
      <c r="Q24" s="38"/>
      <c r="T24" s="28"/>
      <c r="U24" s="28"/>
      <c r="V24" s="28"/>
      <c r="W24" s="30"/>
      <c r="X24" s="28"/>
      <c r="Y24" s="28"/>
      <c r="Z24" s="30"/>
    </row>
    <row r="25" spans="1:30" s="61" customFormat="1" ht="25.2" customHeight="1">
      <c r="A25" s="4">
        <v>11</v>
      </c>
      <c r="B25" s="4">
        <v>7</v>
      </c>
      <c r="C25" s="10" t="s">
        <v>59</v>
      </c>
      <c r="D25" s="6">
        <v>6076.2</v>
      </c>
      <c r="E25" s="6">
        <v>13392.72</v>
      </c>
      <c r="F25" s="34">
        <f>(D25-E25)/E25</f>
        <v>-0.54630575417092275</v>
      </c>
      <c r="G25" s="6">
        <v>1090</v>
      </c>
      <c r="H25" s="6">
        <v>40</v>
      </c>
      <c r="I25" s="6">
        <f>G25/H25</f>
        <v>27.25</v>
      </c>
      <c r="J25" s="6">
        <v>8</v>
      </c>
      <c r="K25" s="6">
        <v>2</v>
      </c>
      <c r="L25" s="6">
        <v>19468.93</v>
      </c>
      <c r="M25" s="6">
        <v>3678</v>
      </c>
      <c r="N25" s="7">
        <v>43063</v>
      </c>
      <c r="O25" s="8" t="s">
        <v>27</v>
      </c>
      <c r="Q25" s="9"/>
      <c r="T25" s="2"/>
      <c r="U25" s="2"/>
      <c r="V25" s="2"/>
      <c r="W25" s="3"/>
      <c r="X25" s="2"/>
      <c r="Y25" s="2"/>
      <c r="Z25" s="3"/>
    </row>
    <row r="26" spans="1:30" ht="25.2" customHeight="1">
      <c r="A26" s="4">
        <v>12</v>
      </c>
      <c r="B26" s="4" t="s">
        <v>36</v>
      </c>
      <c r="C26" s="10" t="s">
        <v>71</v>
      </c>
      <c r="D26" s="11">
        <v>5637.7</v>
      </c>
      <c r="E26" s="11" t="s">
        <v>31</v>
      </c>
      <c r="F26" s="5" t="s">
        <v>31</v>
      </c>
      <c r="G26" s="11">
        <v>1042</v>
      </c>
      <c r="H26" s="6">
        <v>12</v>
      </c>
      <c r="I26" s="6">
        <f>G26/H26</f>
        <v>86.833333333333329</v>
      </c>
      <c r="J26" s="6">
        <v>6</v>
      </c>
      <c r="K26" s="6">
        <v>1</v>
      </c>
      <c r="L26" s="11">
        <v>5637.7</v>
      </c>
      <c r="M26" s="11">
        <v>1042</v>
      </c>
      <c r="N26" s="7">
        <v>43070</v>
      </c>
      <c r="O26" s="8" t="s">
        <v>72</v>
      </c>
      <c r="P26" s="61"/>
      <c r="Q26" s="9"/>
      <c r="R26" s="61"/>
      <c r="S26" s="61"/>
      <c r="T26" s="2"/>
      <c r="U26" s="2"/>
      <c r="V26" s="2"/>
      <c r="W26" s="3"/>
      <c r="X26" s="2"/>
      <c r="Y26" s="2"/>
      <c r="Z26" s="3"/>
      <c r="AA26" s="61"/>
      <c r="AB26" s="61"/>
      <c r="AC26" s="61"/>
      <c r="AD26" s="61"/>
    </row>
    <row r="27" spans="1:30" s="1" customFormat="1" ht="25.2" customHeight="1">
      <c r="A27" s="4">
        <v>13</v>
      </c>
      <c r="B27" s="4">
        <v>9</v>
      </c>
      <c r="C27" s="10" t="s">
        <v>48</v>
      </c>
      <c r="D27" s="11">
        <v>4710.3</v>
      </c>
      <c r="E27" s="11">
        <v>9385.6</v>
      </c>
      <c r="F27" s="34">
        <f t="shared" ref="F27:F33" si="0">(D27-E27)/E27</f>
        <v>-0.49813544152744632</v>
      </c>
      <c r="G27" s="11">
        <v>1063</v>
      </c>
      <c r="H27" s="6">
        <v>63</v>
      </c>
      <c r="I27" s="35">
        <f>G27/H27</f>
        <v>16.873015873015873</v>
      </c>
      <c r="J27" s="6">
        <v>11</v>
      </c>
      <c r="K27" s="6">
        <v>4</v>
      </c>
      <c r="L27" s="11">
        <v>66410.39</v>
      </c>
      <c r="M27" s="11">
        <v>15147</v>
      </c>
      <c r="N27" s="7">
        <v>43049</v>
      </c>
      <c r="O27" s="8" t="s">
        <v>42</v>
      </c>
      <c r="P27" s="61"/>
      <c r="Q27" s="9"/>
      <c r="R27" s="61"/>
      <c r="S27" s="61"/>
      <c r="T27" s="2"/>
      <c r="U27" s="2"/>
      <c r="V27" s="2"/>
      <c r="W27" s="3"/>
      <c r="X27" s="2"/>
      <c r="Y27" s="2"/>
      <c r="Z27" s="3"/>
      <c r="AA27" s="61"/>
      <c r="AB27" s="61"/>
      <c r="AC27" s="61"/>
      <c r="AD27" s="61"/>
    </row>
    <row r="28" spans="1:30" s="1" customFormat="1" ht="25.2" customHeight="1">
      <c r="A28" s="4">
        <v>14</v>
      </c>
      <c r="B28" s="4">
        <v>10</v>
      </c>
      <c r="C28" s="39" t="s">
        <v>44</v>
      </c>
      <c r="D28" s="33">
        <v>4277.54</v>
      </c>
      <c r="E28" s="33">
        <v>8344.3700000000008</v>
      </c>
      <c r="F28" s="34">
        <f t="shared" si="0"/>
        <v>-0.4873741217132031</v>
      </c>
      <c r="G28" s="33">
        <v>723</v>
      </c>
      <c r="H28" s="35">
        <v>24</v>
      </c>
      <c r="I28" s="35">
        <f>G28/H28</f>
        <v>30.125</v>
      </c>
      <c r="J28" s="35">
        <v>4</v>
      </c>
      <c r="K28" s="35">
        <v>5</v>
      </c>
      <c r="L28" s="33">
        <v>174338</v>
      </c>
      <c r="M28" s="33">
        <v>29923</v>
      </c>
      <c r="N28" s="7">
        <v>43042</v>
      </c>
      <c r="O28" s="37" t="s">
        <v>28</v>
      </c>
      <c r="P28" s="12"/>
      <c r="Q28" s="38"/>
      <c r="R28" s="12"/>
      <c r="S28" s="12"/>
      <c r="T28" s="28"/>
      <c r="U28" s="28"/>
      <c r="V28" s="28"/>
      <c r="W28" s="30"/>
      <c r="X28" s="28"/>
      <c r="Y28" s="28"/>
      <c r="Z28" s="30"/>
      <c r="AA28" s="12"/>
      <c r="AB28" s="12"/>
      <c r="AC28" s="12"/>
      <c r="AD28" s="12"/>
    </row>
    <row r="29" spans="1:30" s="1" customFormat="1" ht="25.2" customHeight="1">
      <c r="A29" s="4">
        <v>15</v>
      </c>
      <c r="B29" s="4">
        <v>8</v>
      </c>
      <c r="C29" s="39" t="s">
        <v>37</v>
      </c>
      <c r="D29" s="33">
        <v>3804.35</v>
      </c>
      <c r="E29" s="33">
        <v>9894.18</v>
      </c>
      <c r="F29" s="34">
        <f t="shared" si="0"/>
        <v>-0.61549618058292854</v>
      </c>
      <c r="G29" s="33">
        <v>813</v>
      </c>
      <c r="H29" s="35">
        <v>69</v>
      </c>
      <c r="I29" s="35">
        <f>G29/H29</f>
        <v>11.782608695652174</v>
      </c>
      <c r="J29" s="35">
        <v>7</v>
      </c>
      <c r="K29" s="35">
        <v>7</v>
      </c>
      <c r="L29" s="33">
        <v>226733.67</v>
      </c>
      <c r="M29" s="33">
        <v>51252</v>
      </c>
      <c r="N29" s="36">
        <v>43028</v>
      </c>
      <c r="O29" s="37" t="s">
        <v>27</v>
      </c>
      <c r="P29" s="12"/>
      <c r="Q29" s="38"/>
      <c r="R29" s="12"/>
      <c r="S29" s="12"/>
      <c r="T29" s="28"/>
      <c r="U29" s="28"/>
      <c r="V29" s="28"/>
      <c r="W29" s="30"/>
      <c r="X29" s="28"/>
      <c r="Y29" s="28"/>
      <c r="Z29" s="30"/>
      <c r="AA29" s="12"/>
      <c r="AB29" s="12"/>
      <c r="AC29" s="12"/>
      <c r="AD29" s="12"/>
    </row>
    <row r="30" spans="1:30" s="1" customFormat="1" ht="25.2" customHeight="1">
      <c r="A30" s="4">
        <v>16</v>
      </c>
      <c r="B30" s="4">
        <v>13</v>
      </c>
      <c r="C30" s="10" t="s">
        <v>49</v>
      </c>
      <c r="D30" s="11">
        <v>3213</v>
      </c>
      <c r="E30" s="11">
        <v>5015</v>
      </c>
      <c r="F30" s="34">
        <f t="shared" si="0"/>
        <v>-0.35932203389830508</v>
      </c>
      <c r="G30" s="11">
        <v>477</v>
      </c>
      <c r="H30" s="6"/>
      <c r="I30" s="6" t="s">
        <v>31</v>
      </c>
      <c r="J30" s="6">
        <v>3</v>
      </c>
      <c r="K30" s="6">
        <v>4</v>
      </c>
      <c r="L30" s="11">
        <v>39006</v>
      </c>
      <c r="M30" s="11">
        <v>6835</v>
      </c>
      <c r="N30" s="7">
        <v>43049</v>
      </c>
      <c r="O30" s="8" t="s">
        <v>35</v>
      </c>
      <c r="P30" s="61"/>
      <c r="Q30" s="9"/>
      <c r="R30" s="61"/>
      <c r="S30" s="61"/>
      <c r="T30" s="2"/>
      <c r="U30" s="2"/>
      <c r="V30" s="2"/>
      <c r="W30" s="3"/>
      <c r="X30" s="2"/>
      <c r="Y30" s="2"/>
      <c r="Z30" s="3"/>
      <c r="AA30" s="61"/>
      <c r="AB30" s="61"/>
      <c r="AC30" s="61"/>
      <c r="AD30" s="61"/>
    </row>
    <row r="31" spans="1:30" s="1" customFormat="1" ht="25.2" customHeight="1">
      <c r="A31" s="4">
        <v>17</v>
      </c>
      <c r="B31" s="4">
        <v>14</v>
      </c>
      <c r="C31" s="10" t="s">
        <v>45</v>
      </c>
      <c r="D31" s="11">
        <v>2035.84</v>
      </c>
      <c r="E31" s="11">
        <v>4057.71</v>
      </c>
      <c r="F31" s="34">
        <f t="shared" si="0"/>
        <v>-0.49827858570474481</v>
      </c>
      <c r="G31" s="11">
        <v>366</v>
      </c>
      <c r="H31" s="6">
        <v>13</v>
      </c>
      <c r="I31" s="6">
        <f>G31/H31</f>
        <v>28.153846153846153</v>
      </c>
      <c r="J31" s="6">
        <v>4</v>
      </c>
      <c r="K31" s="6">
        <v>6</v>
      </c>
      <c r="L31" s="11">
        <v>98683.85</v>
      </c>
      <c r="M31" s="11">
        <v>18384</v>
      </c>
      <c r="N31" s="7">
        <v>43035</v>
      </c>
      <c r="O31" s="8" t="s">
        <v>27</v>
      </c>
      <c r="P31" s="61"/>
      <c r="Q31" s="9"/>
      <c r="R31" s="61"/>
      <c r="S31" s="61"/>
      <c r="T31" s="2"/>
      <c r="U31" s="2"/>
      <c r="V31" s="2"/>
      <c r="W31" s="3"/>
      <c r="X31" s="2"/>
      <c r="Y31" s="2"/>
      <c r="Z31" s="3"/>
      <c r="AA31" s="61"/>
      <c r="AB31" s="61"/>
      <c r="AC31" s="61"/>
      <c r="AD31" s="61"/>
    </row>
    <row r="32" spans="1:30" s="1" customFormat="1" ht="25.2" customHeight="1">
      <c r="A32" s="4">
        <v>18</v>
      </c>
      <c r="B32" s="4">
        <v>11</v>
      </c>
      <c r="C32" s="10" t="s">
        <v>51</v>
      </c>
      <c r="D32" s="6">
        <v>1987.14</v>
      </c>
      <c r="E32" s="6">
        <v>6114.3</v>
      </c>
      <c r="F32" s="34">
        <f t="shared" si="0"/>
        <v>-0.67500122663264805</v>
      </c>
      <c r="G32" s="6">
        <v>440</v>
      </c>
      <c r="H32" s="6">
        <v>26</v>
      </c>
      <c r="I32" s="6">
        <f>G32/H32</f>
        <v>16.923076923076923</v>
      </c>
      <c r="J32" s="6">
        <v>6</v>
      </c>
      <c r="K32" s="6">
        <v>3</v>
      </c>
      <c r="L32" s="6">
        <v>23606.66</v>
      </c>
      <c r="M32" s="6">
        <v>5182</v>
      </c>
      <c r="N32" s="63">
        <v>43025</v>
      </c>
      <c r="O32" s="8" t="s">
        <v>27</v>
      </c>
      <c r="P32" s="61"/>
      <c r="Q32" s="9"/>
      <c r="R32" s="61"/>
      <c r="S32" s="61"/>
      <c r="T32" s="2"/>
      <c r="U32" s="2"/>
      <c r="V32" s="2"/>
      <c r="W32" s="3"/>
      <c r="X32" s="2"/>
      <c r="Y32" s="2"/>
      <c r="Z32" s="3"/>
      <c r="AA32" s="61"/>
      <c r="AB32" s="61"/>
      <c r="AC32" s="61"/>
      <c r="AD32" s="61"/>
    </row>
    <row r="33" spans="1:30" s="1" customFormat="1" ht="25.2" customHeight="1">
      <c r="A33" s="4">
        <v>19</v>
      </c>
      <c r="B33" s="4">
        <v>12</v>
      </c>
      <c r="C33" s="10" t="s">
        <v>43</v>
      </c>
      <c r="D33" s="11">
        <v>1859</v>
      </c>
      <c r="E33" s="11">
        <v>5715</v>
      </c>
      <c r="F33" s="34">
        <f t="shared" si="0"/>
        <v>-0.67471566054243215</v>
      </c>
      <c r="G33" s="11">
        <v>397</v>
      </c>
      <c r="H33" s="6" t="s">
        <v>31</v>
      </c>
      <c r="I33" s="6" t="s">
        <v>31</v>
      </c>
      <c r="J33" s="6">
        <v>6</v>
      </c>
      <c r="K33" s="6">
        <v>6</v>
      </c>
      <c r="L33" s="11">
        <v>131465</v>
      </c>
      <c r="M33" s="11">
        <v>28507</v>
      </c>
      <c r="N33" s="7">
        <v>43035</v>
      </c>
      <c r="O33" s="8" t="s">
        <v>35</v>
      </c>
      <c r="P33" s="61"/>
      <c r="Q33" s="9"/>
      <c r="R33" s="61"/>
      <c r="S33" s="61"/>
      <c r="T33" s="2"/>
      <c r="U33" s="2"/>
      <c r="V33" s="2"/>
      <c r="W33" s="3"/>
      <c r="X33" s="2"/>
      <c r="Y33" s="2"/>
      <c r="Z33" s="3"/>
      <c r="AA33" s="61"/>
      <c r="AB33" s="61"/>
      <c r="AC33" s="61"/>
      <c r="AD33" s="61"/>
    </row>
    <row r="34" spans="1:30" ht="25.2" customHeight="1">
      <c r="A34" s="4">
        <v>20</v>
      </c>
      <c r="B34" s="4" t="s">
        <v>62</v>
      </c>
      <c r="C34" s="10" t="s">
        <v>78</v>
      </c>
      <c r="D34" s="11">
        <v>1450</v>
      </c>
      <c r="E34" s="11" t="s">
        <v>31</v>
      </c>
      <c r="F34" s="5" t="s">
        <v>31</v>
      </c>
      <c r="G34" s="11">
        <v>290</v>
      </c>
      <c r="H34" s="6">
        <v>1</v>
      </c>
      <c r="I34" s="6">
        <f>G34/H34</f>
        <v>290</v>
      </c>
      <c r="J34" s="6">
        <v>1</v>
      </c>
      <c r="K34" s="6">
        <v>0</v>
      </c>
      <c r="L34" s="11">
        <v>1450</v>
      </c>
      <c r="M34" s="11">
        <v>290</v>
      </c>
      <c r="N34" s="7" t="s">
        <v>63</v>
      </c>
      <c r="O34" s="8" t="s">
        <v>28</v>
      </c>
      <c r="P34" s="61"/>
      <c r="Q34" s="9"/>
      <c r="R34" s="61"/>
      <c r="S34" s="61"/>
      <c r="T34" s="2"/>
      <c r="U34" s="2"/>
      <c r="V34" s="2"/>
      <c r="W34" s="3"/>
      <c r="X34" s="2"/>
      <c r="Y34" s="2"/>
      <c r="Z34" s="3"/>
      <c r="AA34" s="61"/>
      <c r="AB34" s="61"/>
      <c r="AC34" s="61"/>
      <c r="AD34" s="61"/>
    </row>
    <row r="35" spans="1:30" ht="25.2" customHeight="1">
      <c r="A35" s="40"/>
      <c r="B35" s="40"/>
      <c r="C35" s="41" t="s">
        <v>34</v>
      </c>
      <c r="D35" s="42">
        <f>SUM(D23:D34)</f>
        <v>314787.48</v>
      </c>
      <c r="E35" s="42">
        <f>SUM(E23:E34)</f>
        <v>377904.93</v>
      </c>
      <c r="F35" s="43">
        <f>(D35-E35)/E35</f>
        <v>-0.16701938765392665</v>
      </c>
      <c r="G35" s="42">
        <f>SUM(G23:G34)</f>
        <v>60348</v>
      </c>
      <c r="H35" s="44"/>
      <c r="I35" s="45"/>
      <c r="J35" s="44"/>
      <c r="K35" s="46"/>
      <c r="L35" s="47"/>
      <c r="M35" s="35"/>
      <c r="N35" s="48"/>
      <c r="O35" s="49"/>
      <c r="Q35" s="38"/>
      <c r="T35" s="28"/>
      <c r="U35" s="28"/>
      <c r="V35" s="28"/>
      <c r="W35" s="30"/>
      <c r="X35" s="28"/>
      <c r="Y35" s="28"/>
      <c r="Z35" s="30"/>
    </row>
    <row r="36" spans="1:30" ht="11.25" customHeight="1">
      <c r="A36" s="50"/>
      <c r="B36" s="50"/>
      <c r="C36" s="51"/>
      <c r="D36" s="52"/>
      <c r="E36" s="52"/>
      <c r="F36" s="52"/>
      <c r="G36" s="53"/>
      <c r="H36" s="54"/>
      <c r="I36" s="55"/>
      <c r="J36" s="54"/>
      <c r="K36" s="56"/>
      <c r="L36" s="52"/>
      <c r="M36" s="53"/>
      <c r="N36" s="57"/>
      <c r="O36" s="58"/>
      <c r="Q36" s="38"/>
      <c r="T36" s="28"/>
      <c r="U36" s="28"/>
      <c r="V36" s="28"/>
      <c r="W36" s="30"/>
      <c r="X36" s="28"/>
      <c r="Y36" s="28"/>
      <c r="Z36" s="30"/>
    </row>
    <row r="37" spans="1:30" s="61" customFormat="1" ht="25.2" customHeight="1">
      <c r="A37" s="4">
        <v>21</v>
      </c>
      <c r="B37" s="4" t="s">
        <v>36</v>
      </c>
      <c r="C37" s="10" t="s">
        <v>74</v>
      </c>
      <c r="D37" s="6">
        <v>1442.2</v>
      </c>
      <c r="E37" s="6" t="s">
        <v>31</v>
      </c>
      <c r="F37" s="62" t="s">
        <v>31</v>
      </c>
      <c r="G37" s="6">
        <v>445</v>
      </c>
      <c r="H37" s="6">
        <v>30</v>
      </c>
      <c r="I37" s="6">
        <f>G37/H37</f>
        <v>14.833333333333334</v>
      </c>
      <c r="J37" s="6">
        <v>5</v>
      </c>
      <c r="K37" s="6">
        <v>1</v>
      </c>
      <c r="L37" s="6">
        <v>1442.2</v>
      </c>
      <c r="M37" s="6">
        <v>445</v>
      </c>
      <c r="N37" s="63">
        <v>43070</v>
      </c>
      <c r="O37" s="8" t="s">
        <v>75</v>
      </c>
      <c r="Q37" s="9"/>
      <c r="T37" s="2"/>
      <c r="U37" s="2"/>
      <c r="V37" s="2"/>
      <c r="W37" s="3"/>
      <c r="X37" s="2"/>
      <c r="Y37" s="2"/>
      <c r="Z37" s="3"/>
    </row>
    <row r="38" spans="1:30" s="61" customFormat="1" ht="25.2" customHeight="1">
      <c r="A38" s="4">
        <v>22</v>
      </c>
      <c r="B38" s="4">
        <v>15</v>
      </c>
      <c r="C38" s="10" t="s">
        <v>47</v>
      </c>
      <c r="D38" s="33">
        <v>1142.79</v>
      </c>
      <c r="E38" s="33">
        <v>3461.29</v>
      </c>
      <c r="F38" s="34">
        <f>(D38-E38)/E38</f>
        <v>-0.6698369682979467</v>
      </c>
      <c r="G38" s="33">
        <v>212</v>
      </c>
      <c r="H38" s="35">
        <v>11</v>
      </c>
      <c r="I38" s="35">
        <f>G38/H38</f>
        <v>19.272727272727273</v>
      </c>
      <c r="J38" s="35">
        <v>2</v>
      </c>
      <c r="K38" s="35">
        <v>5</v>
      </c>
      <c r="L38" s="33">
        <v>67971.34</v>
      </c>
      <c r="M38" s="33">
        <v>12803</v>
      </c>
      <c r="N38" s="36">
        <v>43042</v>
      </c>
      <c r="O38" s="37" t="s">
        <v>27</v>
      </c>
      <c r="P38" s="12"/>
      <c r="Q38" s="38"/>
      <c r="R38" s="12"/>
      <c r="S38" s="12"/>
      <c r="T38" s="28"/>
      <c r="U38" s="28"/>
      <c r="V38" s="28"/>
      <c r="W38" s="30"/>
      <c r="X38" s="28"/>
      <c r="Y38" s="28"/>
      <c r="Z38" s="30"/>
      <c r="AA38" s="12"/>
      <c r="AB38" s="12"/>
      <c r="AC38" s="12"/>
      <c r="AD38" s="12"/>
    </row>
    <row r="39" spans="1:30" s="61" customFormat="1" ht="25.2" customHeight="1">
      <c r="A39" s="4">
        <v>23</v>
      </c>
      <c r="B39" s="4">
        <v>17</v>
      </c>
      <c r="C39" s="10" t="s">
        <v>60</v>
      </c>
      <c r="D39" s="11">
        <v>704</v>
      </c>
      <c r="E39" s="11">
        <v>2748</v>
      </c>
      <c r="F39" s="34">
        <f>(D39-E39)/E39</f>
        <v>-0.74381368267831149</v>
      </c>
      <c r="G39" s="11">
        <v>186</v>
      </c>
      <c r="H39" s="6" t="s">
        <v>31</v>
      </c>
      <c r="I39" s="6" t="s">
        <v>31</v>
      </c>
      <c r="J39" s="6">
        <v>4</v>
      </c>
      <c r="K39" s="6">
        <v>2</v>
      </c>
      <c r="L39" s="11">
        <v>3451</v>
      </c>
      <c r="M39" s="11">
        <v>748</v>
      </c>
      <c r="N39" s="7">
        <v>43063</v>
      </c>
      <c r="O39" s="8" t="s">
        <v>35</v>
      </c>
      <c r="Q39" s="9"/>
      <c r="T39" s="2"/>
      <c r="U39" s="2"/>
      <c r="V39" s="2"/>
      <c r="W39" s="3"/>
      <c r="X39" s="2"/>
      <c r="Y39" s="2"/>
      <c r="Z39" s="3"/>
    </row>
    <row r="40" spans="1:30" s="61" customFormat="1" ht="25.2" customHeight="1">
      <c r="A40" s="4">
        <v>24</v>
      </c>
      <c r="B40" s="4">
        <v>22</v>
      </c>
      <c r="C40" s="39" t="s">
        <v>38</v>
      </c>
      <c r="D40" s="33">
        <v>593.44000000000005</v>
      </c>
      <c r="E40" s="33">
        <v>665.98</v>
      </c>
      <c r="F40" s="34">
        <f>(D40-E40)/E40</f>
        <v>-0.10892218985555116</v>
      </c>
      <c r="G40" s="33">
        <v>98</v>
      </c>
      <c r="H40" s="33">
        <v>5</v>
      </c>
      <c r="I40" s="35">
        <f>G40/H40</f>
        <v>19.600000000000001</v>
      </c>
      <c r="J40" s="33">
        <v>2</v>
      </c>
      <c r="K40" s="35">
        <v>6</v>
      </c>
      <c r="L40" s="33">
        <v>95841.07</v>
      </c>
      <c r="M40" s="33">
        <v>17058</v>
      </c>
      <c r="N40" s="36">
        <v>43035</v>
      </c>
      <c r="O40" s="37" t="s">
        <v>27</v>
      </c>
      <c r="P40" s="12"/>
      <c r="Q40" s="38"/>
      <c r="R40" s="12"/>
      <c r="S40" s="12"/>
      <c r="T40" s="28"/>
      <c r="U40" s="28"/>
      <c r="V40" s="28"/>
      <c r="W40" s="30"/>
      <c r="X40" s="28"/>
      <c r="Y40" s="28"/>
      <c r="Z40" s="30"/>
      <c r="AA40" s="12"/>
      <c r="AB40" s="12"/>
      <c r="AC40" s="12"/>
      <c r="AD40" s="12"/>
    </row>
    <row r="41" spans="1:30" customFormat="1" ht="25.05" customHeight="1">
      <c r="A41" s="4">
        <v>25</v>
      </c>
      <c r="B41" s="4" t="s">
        <v>62</v>
      </c>
      <c r="C41" s="10" t="s">
        <v>77</v>
      </c>
      <c r="D41" s="33">
        <v>389.7</v>
      </c>
      <c r="E41" s="11" t="s">
        <v>31</v>
      </c>
      <c r="F41" s="5" t="s">
        <v>31</v>
      </c>
      <c r="G41" s="33">
        <v>79</v>
      </c>
      <c r="H41" s="35">
        <v>6</v>
      </c>
      <c r="I41" s="6">
        <f>G41/H41</f>
        <v>13.166666666666666</v>
      </c>
      <c r="J41" s="35">
        <v>6</v>
      </c>
      <c r="K41" s="35">
        <v>0</v>
      </c>
      <c r="L41" s="33">
        <v>389.7</v>
      </c>
      <c r="M41" s="33">
        <v>79</v>
      </c>
      <c r="N41" s="7" t="s">
        <v>63</v>
      </c>
      <c r="O41" s="37" t="s">
        <v>27</v>
      </c>
      <c r="P41" s="12"/>
      <c r="Q41" s="38"/>
      <c r="R41" s="12"/>
      <c r="S41" s="12"/>
      <c r="T41" s="28"/>
      <c r="U41" s="28"/>
      <c r="V41" s="28"/>
      <c r="W41" s="30"/>
      <c r="X41" s="28"/>
      <c r="Y41" s="28"/>
      <c r="Z41" s="30"/>
      <c r="AA41" s="12"/>
      <c r="AB41" s="12"/>
      <c r="AC41" s="12"/>
      <c r="AD41" s="12"/>
    </row>
    <row r="42" spans="1:30" s="1" customFormat="1" ht="25.2" customHeight="1">
      <c r="A42" s="4">
        <v>26</v>
      </c>
      <c r="B42" s="4">
        <v>21</v>
      </c>
      <c r="C42" s="39" t="s">
        <v>39</v>
      </c>
      <c r="D42" s="33">
        <v>369</v>
      </c>
      <c r="E42" s="33">
        <v>668</v>
      </c>
      <c r="F42" s="34">
        <f>(D42-E42)/E42</f>
        <v>-0.44760479041916168</v>
      </c>
      <c r="G42" s="33">
        <v>61</v>
      </c>
      <c r="H42" s="35">
        <v>4</v>
      </c>
      <c r="I42" s="35">
        <f>G42/H42</f>
        <v>15.25</v>
      </c>
      <c r="J42" s="35">
        <v>1</v>
      </c>
      <c r="K42" s="35">
        <v>6</v>
      </c>
      <c r="L42" s="33">
        <v>34652</v>
      </c>
      <c r="M42" s="33">
        <v>6691</v>
      </c>
      <c r="N42" s="36">
        <v>43035</v>
      </c>
      <c r="O42" s="37" t="s">
        <v>32</v>
      </c>
      <c r="P42" s="12"/>
      <c r="Q42" s="38"/>
      <c r="R42" s="12"/>
      <c r="S42" s="12"/>
      <c r="T42" s="28"/>
      <c r="U42" s="28"/>
      <c r="V42" s="28"/>
      <c r="W42" s="30"/>
      <c r="X42" s="28"/>
      <c r="Y42" s="28"/>
      <c r="Z42" s="30"/>
      <c r="AA42" s="12"/>
      <c r="AB42" s="12"/>
      <c r="AC42" s="12"/>
      <c r="AD42" s="12"/>
    </row>
    <row r="43" spans="1:30" s="61" customFormat="1" ht="25.2" customHeight="1">
      <c r="A43" s="4">
        <v>27</v>
      </c>
      <c r="B43" s="4">
        <v>18</v>
      </c>
      <c r="C43" s="10" t="s">
        <v>52</v>
      </c>
      <c r="D43" s="11">
        <v>283</v>
      </c>
      <c r="E43" s="11">
        <v>2046</v>
      </c>
      <c r="F43" s="34">
        <f>(D43-E43)/E43</f>
        <v>-0.86168132942326492</v>
      </c>
      <c r="G43" s="11">
        <v>50</v>
      </c>
      <c r="H43" s="6" t="s">
        <v>31</v>
      </c>
      <c r="I43" s="6" t="s">
        <v>31</v>
      </c>
      <c r="J43" s="6">
        <v>1</v>
      </c>
      <c r="K43" s="6">
        <v>3</v>
      </c>
      <c r="L43" s="11">
        <v>13826</v>
      </c>
      <c r="M43" s="11">
        <v>2621</v>
      </c>
      <c r="N43" s="63">
        <v>43025</v>
      </c>
      <c r="O43" s="8" t="s">
        <v>35</v>
      </c>
      <c r="Q43" s="9"/>
      <c r="T43" s="2"/>
      <c r="U43" s="2"/>
      <c r="V43" s="2"/>
      <c r="W43" s="3"/>
      <c r="X43" s="2"/>
      <c r="Y43" s="2"/>
      <c r="Z43" s="3"/>
    </row>
    <row r="44" spans="1:30" s="1" customFormat="1" ht="25.2" customHeight="1">
      <c r="A44" s="4">
        <v>28</v>
      </c>
      <c r="B44" s="64">
        <v>26</v>
      </c>
      <c r="C44" s="10" t="s">
        <v>61</v>
      </c>
      <c r="D44" s="11">
        <v>3</v>
      </c>
      <c r="E44" s="11">
        <v>18</v>
      </c>
      <c r="F44" s="5">
        <f>(D44-E44)/E44</f>
        <v>-0.83333333333333337</v>
      </c>
      <c r="G44" s="11">
        <v>1</v>
      </c>
      <c r="H44" s="6">
        <v>1</v>
      </c>
      <c r="I44" s="6">
        <f>G44/H44</f>
        <v>1</v>
      </c>
      <c r="J44" s="6">
        <v>1</v>
      </c>
      <c r="K44" s="6" t="s">
        <v>31</v>
      </c>
      <c r="L44" s="11">
        <v>99323</v>
      </c>
      <c r="M44" s="11">
        <v>20215</v>
      </c>
      <c r="N44" s="7">
        <v>42797</v>
      </c>
      <c r="O44" s="8" t="s">
        <v>28</v>
      </c>
      <c r="P44"/>
      <c r="Q44" s="9"/>
      <c r="R44"/>
      <c r="S44"/>
      <c r="T44" s="65"/>
      <c r="U44" s="65"/>
      <c r="V44" s="65"/>
      <c r="W44" s="66"/>
      <c r="X44" s="65"/>
      <c r="Y44" s="65"/>
      <c r="Z44" s="66"/>
      <c r="AA44" s="67"/>
      <c r="AB44" s="67"/>
      <c r="AC44" s="67"/>
      <c r="AD44" s="67"/>
    </row>
    <row r="45" spans="1:30" ht="25.2" customHeight="1">
      <c r="A45" s="40"/>
      <c r="B45" s="40"/>
      <c r="C45" s="41" t="s">
        <v>79</v>
      </c>
      <c r="D45" s="42">
        <f>SUM(D35:D44)</f>
        <v>319714.61</v>
      </c>
      <c r="E45" s="42">
        <f>SUM(E35:E44)</f>
        <v>387512.19999999995</v>
      </c>
      <c r="F45" s="43">
        <f t="shared" ref="F45" si="1">(D45-E45)/E45</f>
        <v>-0.17495601428806623</v>
      </c>
      <c r="G45" s="42">
        <f>SUM(G35:G44)</f>
        <v>61480</v>
      </c>
      <c r="H45" s="44"/>
      <c r="I45" s="45"/>
      <c r="J45" s="44"/>
      <c r="K45" s="46"/>
      <c r="L45" s="47"/>
      <c r="M45" s="59"/>
      <c r="N45" s="48"/>
      <c r="O45" s="60"/>
      <c r="R45" s="28"/>
      <c r="S45" s="28"/>
      <c r="T45" s="28"/>
      <c r="U45" s="30"/>
      <c r="V45" s="28"/>
      <c r="W45" s="28"/>
      <c r="X45" s="30"/>
    </row>
    <row r="47" spans="1:30">
      <c r="B47" s="38"/>
    </row>
    <row r="54" ht="17.399999999999999" customHeight="1"/>
    <row r="72" spans="20:26" ht="12" customHeight="1">
      <c r="T72" s="28"/>
      <c r="U72" s="28"/>
      <c r="V72" s="28"/>
      <c r="W72" s="30"/>
      <c r="X72" s="28"/>
      <c r="Y72" s="28"/>
      <c r="Z72" s="30"/>
    </row>
  </sheetData>
  <sortState ref="A13:AD45">
    <sortCondition descending="1" ref="D13:D45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2017-12-08T13:42:02Z</dcterms:modified>
</cp:coreProperties>
</file>